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5"/>
  <workbookPr autoCompressPictures="0"/>
  <mc:AlternateContent xmlns:mc="http://schemas.openxmlformats.org/markup-compatibility/2006">
    <mc:Choice Requires="x15">
      <x15ac:absPath xmlns:x15ac="http://schemas.microsoft.com/office/spreadsheetml/2010/11/ac" url="/Users/jmpisters/Library/CloudStorage/Dropbox/Light2020/Gem. Soest/Bijlage(n)/"/>
    </mc:Choice>
  </mc:AlternateContent>
  <xr:revisionPtr revIDLastSave="0" documentId="13_ncr:1_{1CCE0714-A189-1A4C-969C-7696E0644C39}" xr6:coauthVersionLast="47" xr6:coauthVersionMax="47" xr10:uidLastSave="{00000000-0000-0000-0000-000000000000}"/>
  <workbookProtection workbookAlgorithmName="SHA-512" workbookHashValue="TPO7lDCFmmK4w9EzHzpE95LCuGvvhtct9QoIRLVrKm+GphSdgq2kWI+OMPCCmfDYAELRGIkdJwWuGJ38zXivNw==" workbookSaltValue="sxiIe6fi4C4/8MtJoQrSvQ==" workbookSpinCount="100000" lockStructure="1"/>
  <bookViews>
    <workbookView xWindow="0" yWindow="500" windowWidth="30480" windowHeight="22020" xr2:uid="{00000000-000D-0000-FFFF-FFFF00000000}"/>
  </bookViews>
  <sheets>
    <sheet name="kortingen" sheetId="2" r:id="rId1"/>
  </sheets>
  <definedNames>
    <definedName name="_xlnm.Print_Area" localSheetId="0">kortingen!$D$1:$Z$25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c r="P9" i="2"/>
  <c r="Q9" i="2"/>
  <c r="R9" i="2"/>
  <c r="P10" i="2"/>
  <c r="Q10" i="2"/>
  <c r="P11" i="2"/>
  <c r="Q11" i="2"/>
  <c r="R11" i="2"/>
  <c r="P12" i="2"/>
  <c r="Q12" i="2"/>
  <c r="R12" i="2"/>
  <c r="P13" i="2"/>
  <c r="Q13" i="2"/>
  <c r="R13" i="2"/>
  <c r="P14" i="2"/>
  <c r="Q14" i="2"/>
  <c r="P15" i="2"/>
  <c r="Q15" i="2"/>
  <c r="R15" i="2"/>
  <c r="P16" i="2"/>
  <c r="Q16" i="2"/>
  <c r="R16" i="2"/>
  <c r="P17" i="2"/>
  <c r="Q17" i="2"/>
  <c r="R17" i="2"/>
  <c r="P18" i="2"/>
  <c r="Q18" i="2"/>
  <c r="P19" i="2"/>
  <c r="Q19" i="2"/>
  <c r="R19" i="2"/>
  <c r="P20" i="2"/>
  <c r="Q20" i="2"/>
  <c r="P7" i="2"/>
  <c r="Q7" i="2"/>
  <c r="F42" i="2"/>
  <c r="F35" i="2"/>
  <c r="F28" i="2"/>
  <c r="N10" i="2"/>
  <c r="N11" i="2"/>
  <c r="N13" i="2"/>
  <c r="N18" i="2"/>
  <c r="R20" i="2"/>
  <c r="S20" i="2"/>
  <c r="S16" i="2"/>
  <c r="T16" i="2"/>
  <c r="U16" i="2"/>
  <c r="S12" i="2"/>
  <c r="T12" i="2"/>
  <c r="U12" i="2"/>
  <c r="S10" i="2"/>
  <c r="R10" i="2"/>
  <c r="T10" i="2"/>
  <c r="U10" i="2"/>
  <c r="T11" i="2"/>
  <c r="U11" i="2"/>
  <c r="S18" i="2"/>
  <c r="R18" i="2"/>
  <c r="S14" i="2"/>
  <c r="R14" i="2"/>
  <c r="R8" i="2"/>
  <c r="S8" i="2"/>
  <c r="T8" i="2"/>
  <c r="U8" i="2"/>
  <c r="S19" i="2"/>
  <c r="T19" i="2"/>
  <c r="U19" i="2"/>
  <c r="S15" i="2"/>
  <c r="T15" i="2"/>
  <c r="U15" i="2"/>
  <c r="S11" i="2"/>
  <c r="S13" i="2"/>
  <c r="T13" i="2"/>
  <c r="U13" i="2"/>
  <c r="S9" i="2"/>
  <c r="T9" i="2"/>
  <c r="U9" i="2"/>
  <c r="I9" i="2"/>
  <c r="H26" i="2"/>
  <c r="I26" i="2"/>
  <c r="S17" i="2"/>
  <c r="T17" i="2"/>
  <c r="U17" i="2"/>
  <c r="S7" i="2"/>
  <c r="R7" i="2"/>
  <c r="F45" i="2"/>
  <c r="N14" i="2"/>
  <c r="N15" i="2"/>
  <c r="N19" i="2"/>
  <c r="N20" i="2"/>
  <c r="T20" i="2"/>
  <c r="U20" i="2"/>
  <c r="T18" i="2"/>
  <c r="U18" i="2"/>
  <c r="I18" i="2"/>
  <c r="H39" i="2"/>
  <c r="I39" i="2"/>
  <c r="I19" i="2"/>
  <c r="H40" i="2"/>
  <c r="I40" i="2"/>
  <c r="I17" i="2"/>
  <c r="H38" i="2"/>
  <c r="I38" i="2"/>
  <c r="I12" i="2"/>
  <c r="H31" i="2"/>
  <c r="I31" i="2"/>
  <c r="T14" i="2"/>
  <c r="U14" i="2"/>
  <c r="T7" i="2"/>
  <c r="U7" i="2"/>
  <c r="I7" i="2"/>
  <c r="H24" i="2"/>
  <c r="I24" i="2"/>
  <c r="I27" i="2"/>
  <c r="H27" i="2"/>
  <c r="I41" i="2"/>
  <c r="H41" i="2"/>
  <c r="I14" i="2"/>
  <c r="H33" i="2"/>
  <c r="I33" i="2"/>
  <c r="I34" i="2"/>
  <c r="H34" i="2"/>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<sst xmlns="http://schemas.openxmlformats.org/spreadsheetml/2006/main" count="59" uniqueCount="37">
  <si>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</si>
  <si>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</si>
  <si>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</si>
  <si>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</si>
  <si>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</si>
  <si>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</si>
  <si>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</si>
  <si>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</si>
  <si>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</si>
  <si>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</si>
  <si>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</si>
  <si>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</si>
  <si>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</si>
  <si>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</si>
  <si>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</si>
  <si>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</si>
  <si>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</si>
  <si>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</si>
  <si>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</si>
  <si>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</si>
  <si>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</si>
  <si>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</si>
  <si>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</si>
  <si>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</si>
  <si>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</si>
  <si>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</si>
  <si>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</si>
  <si>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Lichtbronnen - Retrofit  LED Lampen</t>
  </si>
  <si>
    <t>SALED</t>
  </si>
  <si>
    <t>PHILIPS - VRG 66</t>
  </si>
  <si>
    <t>Aura</t>
  </si>
  <si>
    <t xml:space="preserve">NB: de definitieve TM-systeem keuze wordt in de contractperiode vastgesteld. </t>
  </si>
  <si>
    <t>In te vullen in post 501</t>
  </si>
  <si>
    <t>In te vullen in post 502</t>
  </si>
  <si>
    <t>In te vullen in post 503</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</si>
  <si>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 xml:space="preserve">CEL H27, H34 &amp; H41 </t>
    </r>
    <r>
      <rPr>
        <sz val="11"/>
        <color theme="1"/>
        <rFont val="Calibri"/>
        <family val="2"/>
        <scheme val="minor"/>
      </rPr>
      <t xml:space="preserve">dient u in te vullen bij post 50 in de inschrijfstaat. </t>
    </r>
  </si>
  <si>
    <t xml:space="preserve">Inschrijver dient in onderstaande tabel de kortingspercentages in te vullen die gedurende de contractperiode gehanteerd worden. Deze netto in te vullen bedragen dienen overeen te komen met de ingevulde bedragen uit post 50 uit de RAW-raamovereenkomst. Mocht dit niet met elkaar overeenkomen, kan opdrachtgever overgaan tot uitsluiting.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</si>
</sst>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8">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26" fillId="34" borderId="19" xfId="0" applyFont="1" applyFill="1" applyBorder="1" applyProtection="1">
      <protection hidden="1"/>
    </xf>
    <xf numFmtId="0" fontId="27" fillId="34" borderId="0" xfId="0" applyFont="1" applyFill="1" applyAlignment="1" applyProtection="1">
      <alignment horizontal="center"/>
      <protection hidden="1"/>
    </xf>
    <xf numFmtId="44" fontId="27" fillId="34" borderId="0" xfId="43" applyFont="1" applyFill="1" applyBorder="1" applyProtection="1">
      <protection hidden="1"/>
    </xf>
    <xf numFmtId="0" fontId="27" fillId="34" borderId="20" xfId="0" applyFont="1" applyFill="1" applyBorder="1" applyProtection="1">
      <protection hidden="1"/>
    </xf>
    <xf numFmtId="0" fontId="32" fillId="0" borderId="0" xfId="0" applyFont="1" applyAlignment="1" applyProtection="1">
      <alignment horizontal="left" vertical="top" wrapText="1"/>
      <protection hidden="1"/>
    </xf>
    <xf numFmtId="0" fontId="27" fillId="34" borderId="19" xfId="0" applyFont="1" applyFill="1" applyBorder="1" applyAlignment="1" applyProtection="1">
      <alignment horizontal="right"/>
      <protection hidden="1"/>
    </xf>
    <xf numFmtId="9" fontId="27" fillId="34" borderId="0" xfId="44" applyFont="1" applyFill="1" applyBorder="1" applyAlignment="1" applyProtection="1">
      <alignment horizontal="center"/>
      <protection hidden="1"/>
    </xf>
    <xf numFmtId="0" fontId="27" fillId="34" borderId="19" xfId="0" applyFont="1" applyFill="1" applyBorder="1" applyAlignment="1" applyProtection="1">
      <alignment horizontal="left"/>
      <protection hidden="1"/>
    </xf>
    <xf numFmtId="0" fontId="28" fillId="34" borderId="19" xfId="0" applyFont="1" applyFill="1" applyBorder="1" applyAlignment="1" applyProtection="1">
      <alignment horizontal="left"/>
      <protection hidden="1"/>
    </xf>
    <xf numFmtId="9" fontId="6" fillId="34" borderId="0" xfId="44" applyFont="1" applyFill="1" applyBorder="1" applyAlignment="1" applyProtection="1">
      <alignment horizontal="center"/>
      <protection hidden="1"/>
    </xf>
    <xf numFmtId="44" fontId="6" fillId="34" borderId="0" xfId="43" applyFont="1" applyFill="1" applyBorder="1" applyProtection="1">
      <protection hidden="1"/>
    </xf>
    <xf numFmtId="0" fontId="6"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9" fillId="34" borderId="19" xfId="0" applyFont="1" applyFill="1" applyBorder="1" applyAlignment="1" applyProtection="1">
      <alignment horizontal="right"/>
      <protection hidden="1"/>
    </xf>
    <xf numFmtId="165" fontId="19" fillId="34" borderId="0" xfId="44" applyNumberFormat="1" applyFont="1" applyFill="1" applyBorder="1" applyAlignment="1" applyProtection="1">
      <alignment horizontal="center"/>
      <protection hidden="1"/>
    </xf>
    <xf numFmtId="44" fontId="19"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9" fillId="34" borderId="0" xfId="0" applyFont="1" applyFill="1" applyAlignment="1" applyProtection="1">
      <alignment horizontal="center"/>
      <protection hidden="1"/>
    </xf>
    <xf numFmtId="0" fontId="6" fillId="34" borderId="19" xfId="0" applyFont="1" applyFill="1" applyBorder="1" applyProtection="1">
      <protection hidden="1"/>
    </xf>
    <xf numFmtId="0" fontId="6" fillId="34" borderId="0" xfId="0" applyFont="1" applyFill="1" applyProtection="1">
      <protection hidden="1"/>
    </xf>
    <xf numFmtId="0" fontId="6" fillId="34" borderId="19" xfId="0" applyFont="1" applyFill="1" applyBorder="1" applyAlignment="1" applyProtection="1">
      <alignment horizontal="left"/>
      <protection hidden="1"/>
    </xf>
    <xf numFmtId="0" fontId="6" fillId="34" borderId="19" xfId="0" applyFont="1" applyFill="1" applyBorder="1" applyAlignment="1" applyProtection="1">
      <alignment horizontal="right"/>
      <protection hidden="1"/>
    </xf>
    <xf numFmtId="0" fontId="29" fillId="0" borderId="0" xfId="0" applyFont="1" applyProtection="1">
      <protection hidden="1"/>
    </xf>
    <xf numFmtId="0" fontId="21" fillId="34" borderId="15" xfId="0" applyFont="1" applyFill="1" applyBorder="1" applyAlignment="1" applyProtection="1">
      <alignment horizontal="left"/>
      <protection hidden="1"/>
    </xf>
    <xf numFmtId="0" fontId="21" fillId="34" borderId="16" xfId="0" applyFont="1" applyFill="1" applyBorder="1" applyProtection="1">
      <protection hidden="1"/>
    </xf>
    <xf numFmtId="164" fontId="21" fillId="36" borderId="18" xfId="42" applyFont="1" applyFill="1" applyBorder="1" applyAlignment="1" applyProtection="1">
      <alignment horizontal="center" vertical="center"/>
      <protection hidden="1"/>
    </xf>
    <xf numFmtId="0" fontId="6"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8" fillId="33" borderId="21" xfId="0" applyFont="1" applyFill="1" applyBorder="1" applyProtection="1">
      <protection hidden="1"/>
    </xf>
    <xf numFmtId="0" fontId="36" fillId="33" borderId="23" xfId="0" applyFont="1" applyFill="1" applyBorder="1" applyAlignment="1" applyProtection="1">
      <alignment horizontal="right"/>
      <protection hidden="1"/>
    </xf>
    <xf numFmtId="44" fontId="34" fillId="33" borderId="18" xfId="0" applyNumberFormat="1" applyFont="1" applyFill="1" applyBorder="1" applyProtection="1">
      <protection hidden="1"/>
    </xf>
    <xf numFmtId="44" fontId="35" fillId="0" borderId="0" xfId="0" applyNumberFormat="1" applyFont="1" applyProtection="1">
      <protection hidden="1"/>
    </xf>
    <xf numFmtId="0" fontId="35" fillId="0" borderId="0" xfId="0" applyFont="1" applyProtection="1">
      <protection hidden="1"/>
    </xf>
    <xf numFmtId="44" fontId="22" fillId="0" borderId="0" xfId="0" applyNumberFormat="1" applyFont="1" applyProtection="1">
      <protection hidden="1"/>
    </xf>
    <xf numFmtId="0" fontId="22"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6"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8" fillId="0" borderId="0" xfId="0" applyFont="1" applyAlignment="1" applyProtection="1">
      <alignment horizontal="center" vertical="center"/>
      <protection hidden="1"/>
    </xf>
    <xf numFmtId="0" fontId="27" fillId="34" borderId="0" xfId="0" applyFont="1" applyFill="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6" fillId="0" borderId="0" xfId="0" applyNumberFormat="1" applyFont="1" applyProtection="1">
      <protection hidden="1"/>
    </xf>
    <xf numFmtId="10" fontId="24" fillId="0" borderId="0" xfId="0" applyNumberFormat="1" applyFont="1" applyProtection="1">
      <protection hidden="1"/>
    </xf>
    <xf numFmtId="0" fontId="18" fillId="37" borderId="12" xfId="0" applyFont="1" applyFill="1" applyBorder="1" applyAlignment="1" applyProtection="1">
      <alignment horizontal="center" vertical="center"/>
      <protection hidden="1"/>
    </xf>
    <xf numFmtId="0" fontId="18" fillId="37" borderId="13" xfId="0" applyFont="1" applyFill="1" applyBorder="1" applyAlignment="1" applyProtection="1">
      <alignment horizontal="center" vertical="center"/>
      <protection hidden="1"/>
    </xf>
    <xf numFmtId="0" fontId="18" fillId="37" borderId="14" xfId="0" applyFont="1" applyFill="1" applyBorder="1" applyAlignment="1" applyProtection="1">
      <alignment horizontal="center" vertical="center"/>
      <protection hidden="1"/>
    </xf>
    <xf numFmtId="0" fontId="18" fillId="37" borderId="15" xfId="0" applyFont="1" applyFill="1" applyBorder="1" applyAlignment="1" applyProtection="1">
      <alignment horizontal="center" vertical="center"/>
      <protection hidden="1"/>
    </xf>
    <xf numFmtId="0" fontId="18" fillId="37" borderId="16" xfId="0" applyFont="1" applyFill="1" applyBorder="1" applyAlignment="1" applyProtection="1">
      <alignment horizontal="center" vertical="center"/>
      <protection hidden="1"/>
    </xf>
    <xf numFmtId="0" fontId="18"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2" fillId="0" borderId="11" xfId="0" applyFont="1" applyBorder="1" applyAlignment="1" applyProtection="1">
      <alignment horizontal="center" wrapText="1"/>
      <protection hidden="1"/>
    </xf>
    <xf numFmtId="0" fontId="2" fillId="0" borderId="24" xfId="0" applyFont="1" applyBorder="1" applyAlignment="1" applyProtection="1">
      <alignment horizontal="center" wrapText="1"/>
      <protection hidden="1"/>
    </xf>
    <xf numFmtId="0" fontId="2" fillId="0" borderId="25" xfId="0" applyFont="1" applyBorder="1" applyAlignment="1" applyProtection="1">
      <alignment horizontal="center" wrapText="1"/>
      <protection hidden="1"/>
    </xf>
    <xf numFmtId="10" fontId="2" fillId="0" borderId="11" xfId="0" applyNumberFormat="1" applyFont="1" applyBorder="1" applyAlignment="1" applyProtection="1">
      <alignment horizontal="center" wrapText="1"/>
      <protection hidden="1"/>
    </xf>
    <xf numFmtId="10" fontId="2" fillId="0" borderId="24" xfId="0" applyNumberFormat="1" applyFont="1" applyBorder="1" applyAlignment="1" applyProtection="1">
      <alignment horizontal="center" wrapText="1"/>
      <protection hidden="1"/>
    </xf>
    <xf numFmtId="10" fontId="2"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L40" sqref="L40"/>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7" t="s">
        <v>36</v>
      </c>
      <c r="F3" s="78"/>
      <c r="G3" s="78"/>
      <c r="H3" s="78"/>
      <c r="I3" s="78"/>
      <c r="J3" s="78"/>
      <c r="K3" s="78"/>
      <c r="L3" s="79"/>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3"/>
      <c r="G6" s="84"/>
      <c r="H6" s="84"/>
      <c r="I6" s="85"/>
      <c r="L6" s="80" t="s">
        <v>20</v>
      </c>
      <c r="M6" s="81"/>
      <c r="N6" s="81"/>
      <c r="O6" s="82"/>
      <c r="P6" s="59"/>
      <c r="Q6" s="59"/>
      <c r="R6" s="59"/>
      <c r="S6" s="59"/>
      <c r="T6" s="59"/>
      <c r="U6" s="59"/>
      <c r="V6" s="59"/>
      <c r="W6" s="59"/>
    </row>
    <row r="7" spans="5:28" x14ac:dyDescent="0.2">
      <c r="E7" s="24" t="s">
        <v>23</v>
      </c>
      <c r="F7" s="66"/>
      <c r="G7" s="66"/>
      <c r="H7" s="66"/>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30"/>
      <c r="F8" s="67"/>
      <c r="G8" s="67"/>
      <c r="H8" s="67"/>
      <c r="I8" s="64"/>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68"/>
      <c r="G9" s="68"/>
      <c r="H9" s="68"/>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6"/>
      <c r="G11" s="87"/>
      <c r="H11" s="87"/>
      <c r="I11" s="88"/>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6"/>
      <c r="G12" s="66"/>
      <c r="H12" s="66"/>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30"/>
      <c r="F13" s="67"/>
      <c r="G13" s="67"/>
      <c r="H13" s="67"/>
      <c r="I13" s="64"/>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68"/>
      <c r="G14" s="68"/>
      <c r="H14" s="68"/>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27</v>
      </c>
      <c r="F16" s="86"/>
      <c r="G16" s="87"/>
      <c r="H16" s="87"/>
      <c r="I16" s="88"/>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28</v>
      </c>
      <c r="F17" s="66"/>
      <c r="G17" s="66"/>
      <c r="H17" s="66"/>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29</v>
      </c>
      <c r="F18" s="67"/>
      <c r="G18" s="67"/>
      <c r="H18" s="67"/>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30</v>
      </c>
      <c r="F19" s="68"/>
      <c r="G19" s="68"/>
      <c r="H19" s="68"/>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500</v>
      </c>
      <c r="G24" s="26">
        <v>70</v>
      </c>
      <c r="H24" s="26">
        <f>G24-(G24*I7)</f>
        <v>70</v>
      </c>
      <c r="I24" s="44">
        <f>F24*H24</f>
        <v>35000</v>
      </c>
    </row>
    <row r="25" spans="5:28" ht="16" thickBot="1" x14ac:dyDescent="0.25">
      <c r="E25" s="30"/>
      <c r="F25" s="31"/>
      <c r="G25" s="32"/>
      <c r="H25" s="32"/>
      <c r="I25" s="45"/>
      <c r="K25" s="38"/>
    </row>
    <row r="26" spans="5:28" ht="15" customHeight="1" thickBot="1" x14ac:dyDescent="0.25">
      <c r="E26" s="53" t="s">
        <v>24</v>
      </c>
      <c r="F26" s="54">
        <v>250</v>
      </c>
      <c r="G26" s="56">
        <v>70</v>
      </c>
      <c r="H26" s="56">
        <f>G26-(G26*I9)</f>
        <v>70</v>
      </c>
      <c r="I26" s="57">
        <f t="shared" ref="I26" si="6">F26*H26</f>
        <v>17500</v>
      </c>
      <c r="L26" s="89" t="s">
        <v>35</v>
      </c>
      <c r="M26" s="90"/>
      <c r="N26" s="90"/>
      <c r="O26" s="91"/>
      <c r="P26" s="58"/>
      <c r="Q26" s="58"/>
      <c r="R26" s="58"/>
      <c r="S26" s="58"/>
      <c r="T26" s="58"/>
      <c r="U26" s="58"/>
      <c r="V26" s="58"/>
      <c r="W26" s="58"/>
    </row>
    <row r="27" spans="5:28" ht="16" thickBot="1" x14ac:dyDescent="0.25">
      <c r="F27" s="46"/>
      <c r="G27" s="47" t="s">
        <v>32</v>
      </c>
      <c r="H27" s="48">
        <f>I27/F28</f>
        <v>70</v>
      </c>
      <c r="I27" s="51">
        <f>SUM(I24:I26)</f>
        <v>52500</v>
      </c>
      <c r="L27" s="92"/>
      <c r="M27" s="93"/>
      <c r="N27" s="93"/>
      <c r="O27" s="94"/>
      <c r="P27" s="58"/>
      <c r="Q27" s="58"/>
      <c r="R27" s="58"/>
      <c r="S27" s="58"/>
      <c r="T27" s="58"/>
      <c r="U27" s="58"/>
      <c r="V27" s="58"/>
      <c r="W27" s="58"/>
    </row>
    <row r="28" spans="5:28" ht="17" customHeight="1" x14ac:dyDescent="0.2">
      <c r="F28" s="52">
        <f>SUM(F24:F26)</f>
        <v>750</v>
      </c>
      <c r="L28" s="92"/>
      <c r="M28" s="93"/>
      <c r="N28" s="93"/>
      <c r="O28" s="94"/>
      <c r="P28" s="58"/>
      <c r="Q28" s="58"/>
      <c r="R28" s="58"/>
      <c r="S28" s="58"/>
      <c r="T28" s="58"/>
      <c r="U28" s="58"/>
      <c r="V28" s="58"/>
      <c r="W28" s="58"/>
    </row>
    <row r="29" spans="5:28" x14ac:dyDescent="0.2">
      <c r="J29" s="38"/>
      <c r="L29" s="92"/>
      <c r="M29" s="93"/>
      <c r="N29" s="93"/>
      <c r="O29" s="94"/>
      <c r="P29" s="58"/>
      <c r="Q29" s="58"/>
      <c r="R29" s="58"/>
      <c r="S29" s="58"/>
      <c r="T29" s="58"/>
      <c r="U29" s="58"/>
      <c r="V29" s="58"/>
      <c r="W29" s="58"/>
    </row>
    <row r="30" spans="5:28" ht="18" thickBot="1" x14ac:dyDescent="0.25">
      <c r="E30" s="8" t="s">
        <v>25</v>
      </c>
      <c r="F30" s="43" t="s">
        <v>16</v>
      </c>
      <c r="G30" s="43" t="s">
        <v>18</v>
      </c>
      <c r="H30" s="43" t="s">
        <v>17</v>
      </c>
      <c r="I30" s="43" t="s">
        <v>19</v>
      </c>
      <c r="J30" s="38"/>
      <c r="L30" s="95"/>
      <c r="M30" s="96"/>
      <c r="N30" s="96"/>
      <c r="O30" s="97"/>
      <c r="P30" s="58"/>
      <c r="Q30" s="58"/>
      <c r="R30" s="58"/>
      <c r="S30" s="58"/>
      <c r="T30" s="58"/>
      <c r="U30" s="58"/>
      <c r="V30" s="58"/>
      <c r="W30" s="58"/>
    </row>
    <row r="31" spans="5:28" ht="18" customHeight="1" x14ac:dyDescent="0.2">
      <c r="E31" s="24" t="s">
        <v>23</v>
      </c>
      <c r="F31" s="25">
        <v>500</v>
      </c>
      <c r="G31" s="26">
        <v>125</v>
      </c>
      <c r="H31" s="26">
        <f>G31-(G31*I12)</f>
        <v>125</v>
      </c>
      <c r="I31" s="44">
        <f>F31*H31</f>
        <v>62500</v>
      </c>
      <c r="L31" s="2"/>
      <c r="N31" s="2"/>
    </row>
    <row r="32" spans="5:28" ht="15" customHeight="1" x14ac:dyDescent="0.2">
      <c r="E32" s="30"/>
      <c r="F32" s="31"/>
      <c r="G32" s="32"/>
      <c r="H32" s="32"/>
      <c r="I32" s="45"/>
      <c r="L32" s="2"/>
      <c r="N32" s="2"/>
    </row>
    <row r="33" spans="5:14" ht="17" customHeight="1" thickBot="1" x14ac:dyDescent="0.25">
      <c r="E33" s="53" t="s">
        <v>24</v>
      </c>
      <c r="F33" s="54">
        <v>250</v>
      </c>
      <c r="G33" s="56">
        <v>125</v>
      </c>
      <c r="H33" s="56">
        <f>G33-(G33*I14)</f>
        <v>125</v>
      </c>
      <c r="I33" s="57">
        <f>F33*H33</f>
        <v>31250</v>
      </c>
      <c r="L33" s="2"/>
      <c r="N33" s="2"/>
    </row>
    <row r="34" spans="5:14" ht="16" thickBot="1" x14ac:dyDescent="0.25">
      <c r="F34" s="46"/>
      <c r="G34" s="47" t="s">
        <v>33</v>
      </c>
      <c r="H34" s="48">
        <f>I34/F35</f>
        <v>125</v>
      </c>
      <c r="I34" s="51">
        <f>SUM(I31:I33)</f>
        <v>93750</v>
      </c>
      <c r="L34" s="2"/>
      <c r="N34" s="2"/>
    </row>
    <row r="35" spans="5:14" ht="17" customHeight="1" x14ac:dyDescent="0.2">
      <c r="F35" s="52">
        <f>SUM(F31:F33)</f>
        <v>750</v>
      </c>
      <c r="L35" s="2"/>
      <c r="N35" s="2"/>
    </row>
    <row r="36" spans="5:14" ht="16" customHeight="1" x14ac:dyDescent="0.2">
      <c r="I36" s="49">
        <f>SUM(I24:I35)</f>
        <v>292500</v>
      </c>
      <c r="J36" s="38"/>
      <c r="L36" s="2"/>
      <c r="N36" s="2"/>
    </row>
    <row r="37" spans="5:14" ht="17" x14ac:dyDescent="0.2">
      <c r="E37" s="8" t="s">
        <v>27</v>
      </c>
      <c r="F37" s="43" t="s">
        <v>16</v>
      </c>
      <c r="G37" s="43" t="s">
        <v>18</v>
      </c>
      <c r="H37" s="43" t="s">
        <v>17</v>
      </c>
      <c r="I37" s="43" t="s">
        <v>19</v>
      </c>
      <c r="L37" s="2"/>
      <c r="N37" s="2"/>
    </row>
    <row r="38" spans="5:14" x14ac:dyDescent="0.2">
      <c r="E38" s="24" t="s">
        <v>28</v>
      </c>
      <c r="F38" s="25">
        <v>250</v>
      </c>
      <c r="G38" s="26">
        <v>100</v>
      </c>
      <c r="H38" s="26">
        <f>G38-(G38*I17)</f>
        <v>100</v>
      </c>
      <c r="I38" s="44">
        <f>F38*H38</f>
        <v>25000</v>
      </c>
      <c r="L38" s="2"/>
      <c r="N38" s="2"/>
    </row>
    <row r="39" spans="5:14" x14ac:dyDescent="0.2">
      <c r="E39" s="30" t="s">
        <v>29</v>
      </c>
      <c r="F39" s="31">
        <v>250</v>
      </c>
      <c r="G39" s="32">
        <v>100</v>
      </c>
      <c r="H39" s="32">
        <f t="shared" ref="H39:H40" si="7">G39-(G39*I18)</f>
        <v>100</v>
      </c>
      <c r="I39" s="45">
        <f t="shared" ref="I39:I40" si="8">F39*H39</f>
        <v>25000</v>
      </c>
      <c r="L39" s="2"/>
      <c r="N39" s="2"/>
    </row>
    <row r="40" spans="5:14" ht="17" customHeight="1" thickBot="1" x14ac:dyDescent="0.25">
      <c r="E40" s="53" t="s">
        <v>30</v>
      </c>
      <c r="F40" s="54">
        <v>250</v>
      </c>
      <c r="G40" s="56">
        <v>100</v>
      </c>
      <c r="H40" s="56">
        <f t="shared" si="7"/>
        <v>100</v>
      </c>
      <c r="I40" s="57">
        <f t="shared" si="8"/>
        <v>25000</v>
      </c>
      <c r="L40" s="2"/>
      <c r="N40" s="2"/>
    </row>
    <row r="41" spans="5:14" ht="16" thickBot="1" x14ac:dyDescent="0.25">
      <c r="F41" s="46"/>
      <c r="G41" s="47" t="s">
        <v>34</v>
      </c>
      <c r="H41" s="48">
        <f>I41/F42</f>
        <v>100</v>
      </c>
      <c r="I41" s="51">
        <f>SUM(I38:I40)</f>
        <v>75000</v>
      </c>
      <c r="L41" s="2"/>
      <c r="N41" s="2"/>
    </row>
    <row r="42" spans="5:14" x14ac:dyDescent="0.2">
      <c r="F42" s="52">
        <f>SUM(F38:F40)</f>
        <v>750</v>
      </c>
      <c r="L42" s="2"/>
      <c r="N42" s="2"/>
    </row>
    <row r="43" spans="5:14" x14ac:dyDescent="0.2">
      <c r="L43" s="2"/>
      <c r="N43" s="2"/>
    </row>
    <row r="44" spans="5:14" x14ac:dyDescent="0.2">
      <c r="J44" s="38"/>
      <c r="L44" s="2"/>
      <c r="N44" s="2"/>
    </row>
    <row r="45" spans="5:14" ht="17" customHeight="1" x14ac:dyDescent="0.2">
      <c r="F45" s="50">
        <f>SUM(F24:F35)</f>
        <v>3000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31</v>
      </c>
      <c r="F48" s="72"/>
      <c r="G48" s="72"/>
      <c r="H48" s="72"/>
      <c r="I48" s="72"/>
      <c r="J48" s="73"/>
      <c r="L48" s="2"/>
      <c r="N48" s="2"/>
    </row>
    <row r="49" spans="5:10" ht="16" thickBot="1" x14ac:dyDescent="0.25">
      <c r="E49" s="74"/>
      <c r="F49" s="75"/>
      <c r="G49" s="75"/>
      <c r="H49" s="75"/>
      <c r="I49" s="75"/>
      <c r="J49" s="76"/>
    </row>
    <row r="50" spans="5:10" x14ac:dyDescent="0.2"/>
  </sheetData>
  <sheetProtection algorithmName="SHA-512" hashValue="z8NuPLkmRx30oCWQQ637GuvJz88fRID71ebKGdgTwZltE/PrPMi3u0ZcIvHoqLB9Dbaf3jkCLPnO822pr6+/Eg==" saltValue="jO8JQwkfAVcCZgOsTKXJMQ==" spinCount="100000" sheet="1" objects="1" scenarios="1"/>
  <mergeCells count="7">
    <mergeCell ref="E48:J49"/>
    <mergeCell ref="E3:L3"/>
    <mergeCell ref="L6:O6"/>
    <mergeCell ref="F6:I6"/>
    <mergeCell ref="F11:I11"/>
    <mergeCell ref="L26:O30"/>
    <mergeCell ref="F16:I16"/>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2025-12-18T13:55:43Z</dcterms:modified>
  <cp:category/>
</cp:coreProperties>
</file>