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H:\INKOOP\04 Aanbestedingen\2025 Europese aanbestedingen\2025-35 Bouwwerkzaamheden diverse gebouwen\3. Aanbestedingsleidraad en bijlagen\"/>
    </mc:Choice>
  </mc:AlternateContent>
  <xr:revisionPtr revIDLastSave="0" documentId="8_{0C2D0BF8-13C0-474C-964E-595364AD346B}" xr6:coauthVersionLast="47" xr6:coauthVersionMax="47" xr10:uidLastSave="{00000000-0000-0000-0000-000000000000}"/>
  <bookViews>
    <workbookView xWindow="-108" yWindow="-108" windowWidth="23100" windowHeight="11268" tabRatio="530" activeTab="1" xr2:uid="{BA8FEA8C-7938-44F4-A85F-5F6D6585E24E}"/>
  </bookViews>
  <sheets>
    <sheet name="Klein werk OHR" sheetId="6" r:id="rId1"/>
    <sheet name="Klein werk  VERBOUW" sheetId="13" r:id="rId2"/>
    <sheet name="Middel Groot OHR" sheetId="11" r:id="rId3"/>
    <sheet name="Middel Groot VERBOUW" sheetId="14" r:id="rId4"/>
    <sheet name="Groot OHR" sheetId="12" r:id="rId5"/>
    <sheet name="Groot VERBOUW" sheetId="15" r:id="rId6"/>
    <sheet name="TOTAAL" sheetId="16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1" i="15" l="1"/>
  <c r="I11" i="15"/>
  <c r="L11" i="15" s="1"/>
  <c r="K10" i="15"/>
  <c r="I10" i="15"/>
  <c r="L10" i="15" s="1"/>
  <c r="K9" i="15"/>
  <c r="I9" i="15"/>
  <c r="L9" i="15" s="1"/>
  <c r="K8" i="15"/>
  <c r="I8" i="15"/>
  <c r="L8" i="15" s="1"/>
  <c r="O8" i="15" s="1"/>
  <c r="K7" i="15"/>
  <c r="I7" i="15"/>
  <c r="L7" i="15" s="1"/>
  <c r="O7" i="15" s="1"/>
  <c r="K11" i="14"/>
  <c r="I11" i="14"/>
  <c r="L11" i="14" s="1"/>
  <c r="K10" i="14"/>
  <c r="I10" i="14"/>
  <c r="L10" i="14" s="1"/>
  <c r="K9" i="14"/>
  <c r="I9" i="14"/>
  <c r="L9" i="14" s="1"/>
  <c r="K8" i="14"/>
  <c r="I8" i="14"/>
  <c r="L8" i="14" s="1"/>
  <c r="K7" i="14"/>
  <c r="I7" i="14"/>
  <c r="L7" i="14" s="1"/>
  <c r="O7" i="14" s="1"/>
  <c r="K11" i="13"/>
  <c r="I11" i="13"/>
  <c r="L11" i="13" s="1"/>
  <c r="O11" i="13" s="1"/>
  <c r="K10" i="13"/>
  <c r="I10" i="13"/>
  <c r="L10" i="13" s="1"/>
  <c r="K9" i="13"/>
  <c r="I9" i="13"/>
  <c r="L9" i="13" s="1"/>
  <c r="K8" i="13"/>
  <c r="I8" i="13"/>
  <c r="L8" i="13" s="1"/>
  <c r="K7" i="13"/>
  <c r="I7" i="13"/>
  <c r="L7" i="13" s="1"/>
  <c r="O7" i="13" s="1"/>
  <c r="K11" i="12"/>
  <c r="I11" i="12"/>
  <c r="L11" i="12" s="1"/>
  <c r="O11" i="12" s="1"/>
  <c r="K10" i="12"/>
  <c r="I10" i="12"/>
  <c r="L10" i="12" s="1"/>
  <c r="K9" i="12"/>
  <c r="I9" i="12"/>
  <c r="L9" i="12" s="1"/>
  <c r="O9" i="12" s="1"/>
  <c r="K8" i="12"/>
  <c r="I8" i="12"/>
  <c r="L8" i="12" s="1"/>
  <c r="K7" i="12"/>
  <c r="I7" i="12"/>
  <c r="L7" i="12" s="1"/>
  <c r="O7" i="12" s="1"/>
  <c r="K11" i="11"/>
  <c r="I11" i="11"/>
  <c r="L11" i="11" s="1"/>
  <c r="O11" i="11" s="1"/>
  <c r="K10" i="11"/>
  <c r="I10" i="11"/>
  <c r="L10" i="11"/>
  <c r="O10" i="11" s="1"/>
  <c r="K9" i="11"/>
  <c r="I9" i="11"/>
  <c r="L9" i="11" s="1"/>
  <c r="O9" i="11" s="1"/>
  <c r="K8" i="11"/>
  <c r="I8" i="11"/>
  <c r="L8" i="11" s="1"/>
  <c r="O8" i="11" s="1"/>
  <c r="K7" i="11"/>
  <c r="I7" i="11"/>
  <c r="L7" i="11" s="1"/>
  <c r="I9" i="6"/>
  <c r="L9" i="6" s="1"/>
  <c r="O9" i="6" s="1"/>
  <c r="I10" i="6"/>
  <c r="L10" i="6" s="1"/>
  <c r="O10" i="6" s="1"/>
  <c r="K10" i="6"/>
  <c r="K9" i="6"/>
  <c r="I7" i="6"/>
  <c r="L7" i="6" s="1"/>
  <c r="I11" i="6"/>
  <c r="L11" i="6" s="1"/>
  <c r="O11" i="6" s="1"/>
  <c r="I8" i="6"/>
  <c r="L8" i="6" s="1"/>
  <c r="K8" i="6"/>
  <c r="K11" i="6"/>
  <c r="K7" i="6"/>
  <c r="M8" i="12" l="1"/>
  <c r="M10" i="12"/>
  <c r="M11" i="12"/>
  <c r="O10" i="12"/>
  <c r="P10" i="12" s="1"/>
  <c r="M9" i="12"/>
  <c r="O8" i="12"/>
  <c r="P9" i="12" s="1"/>
  <c r="P11" i="12"/>
  <c r="P9" i="11"/>
  <c r="M9" i="11"/>
  <c r="O7" i="11"/>
  <c r="M8" i="11"/>
  <c r="M11" i="11"/>
  <c r="M10" i="11"/>
  <c r="D9" i="16"/>
  <c r="P11" i="13"/>
  <c r="M10" i="6"/>
  <c r="M9" i="6"/>
  <c r="O8" i="6"/>
  <c r="O7" i="6"/>
  <c r="M8" i="6"/>
  <c r="M11" i="6"/>
  <c r="M8" i="15"/>
  <c r="O10" i="15"/>
  <c r="P10" i="15" s="1"/>
  <c r="M10" i="15"/>
  <c r="P8" i="15"/>
  <c r="O9" i="15"/>
  <c r="P9" i="15" s="1"/>
  <c r="M9" i="15"/>
  <c r="M11" i="15"/>
  <c r="O11" i="15"/>
  <c r="P11" i="15" s="1"/>
  <c r="O9" i="14"/>
  <c r="M9" i="14"/>
  <c r="O11" i="14"/>
  <c r="P11" i="14" s="1"/>
  <c r="M11" i="14"/>
  <c r="M8" i="14"/>
  <c r="O8" i="14"/>
  <c r="P8" i="14" s="1"/>
  <c r="O10" i="14"/>
  <c r="P10" i="14" s="1"/>
  <c r="M10" i="14"/>
  <c r="O8" i="13"/>
  <c r="P8" i="13" s="1"/>
  <c r="M8" i="13"/>
  <c r="M10" i="13"/>
  <c r="O10" i="13"/>
  <c r="P10" i="13" s="1"/>
  <c r="M9" i="13"/>
  <c r="O9" i="13"/>
  <c r="M11" i="13"/>
  <c r="P8" i="12" l="1"/>
  <c r="D11" i="16"/>
  <c r="P8" i="11"/>
  <c r="P11" i="11"/>
  <c r="P10" i="11"/>
  <c r="D10" i="16"/>
  <c r="D8" i="16"/>
  <c r="E9" i="16" s="1"/>
  <c r="P9" i="6"/>
  <c r="D7" i="16"/>
  <c r="P10" i="6"/>
  <c r="P11" i="6"/>
  <c r="P8" i="6"/>
  <c r="P9" i="14"/>
  <c r="P9" i="13"/>
  <c r="E8" i="16" l="1"/>
  <c r="E10" i="16"/>
  <c r="E11" i="16"/>
</calcChain>
</file>

<file path=xl/sharedStrings.xml><?xml version="1.0" encoding="utf-8"?>
<sst xmlns="http://schemas.openxmlformats.org/spreadsheetml/2006/main" count="267" uniqueCount="42">
  <si>
    <t>inschrijver</t>
  </si>
  <si>
    <t>toeslag tot</t>
  </si>
  <si>
    <t>tov begr</t>
  </si>
  <si>
    <t>relatief</t>
  </si>
  <si>
    <t xml:space="preserve"> </t>
  </si>
  <si>
    <t>toeslag derden</t>
  </si>
  <si>
    <t>geschat totaal netto</t>
  </si>
  <si>
    <t>waarvan uren engineering</t>
  </si>
  <si>
    <t>Voorwaarden:</t>
  </si>
  <si>
    <t>alle uren inclusief reis verblijf teken engineering begeleidingskosten</t>
  </si>
  <si>
    <t>toeslag derden is over onderaanneming zoals inregelfirma, TIB, WebEasy etc.</t>
  </si>
  <si>
    <t>toeslag mat groot</t>
  </si>
  <si>
    <t>toeslag mat klein</t>
  </si>
  <si>
    <t>Tarief manuur</t>
  </si>
  <si>
    <t>klein  materiaal</t>
  </si>
  <si>
    <t>groot materiaal</t>
  </si>
  <si>
    <t>werk derden</t>
  </si>
  <si>
    <t>montage-uren manuur</t>
  </si>
  <si>
    <t>Totaal excl toeslag</t>
  </si>
  <si>
    <t>Totaal bedrag</t>
  </si>
  <si>
    <t>``</t>
  </si>
  <si>
    <t>Inschrijfbedrag Preventief Onderhoud</t>
  </si>
  <si>
    <t>Totaalbedrag fictief</t>
  </si>
  <si>
    <t>Bouwkundige aannemer 1</t>
  </si>
  <si>
    <t>Bouwkundige aannemer 2</t>
  </si>
  <si>
    <t>Bouwkundige aannemer 3</t>
  </si>
  <si>
    <t>Opslagfactor uurtarief</t>
  </si>
  <si>
    <t>CALCULATIELIJST BEHORENDE BIJ HET INSCHRIJFBILJET BOUWKUNDIGE WERKZAAMHEDEN  GEBOUWEN GEMEENTE LELYSTAD</t>
  </si>
  <si>
    <t>Bouwkundige aannemer 4</t>
  </si>
  <si>
    <t>Bouwkundige aannemer 5</t>
  </si>
  <si>
    <t>Onderhoud / renovatie</t>
  </si>
  <si>
    <t>prijsvergelijking aanbesteding calculatieschema MIDDEL GROOT  werk</t>
  </si>
  <si>
    <t>prijsvergelijking aanbesteding calculatieschema KLEIN werk</t>
  </si>
  <si>
    <t>prijsvergelijking aanbesteding calculatieschema GROOT  werk</t>
  </si>
  <si>
    <t>VERBOUW</t>
  </si>
  <si>
    <t>TOTAAL BEDRAG 6 FICTIEVE SITUATIES</t>
  </si>
  <si>
    <t xml:space="preserve">  </t>
  </si>
  <si>
    <t>Kortom: deze bijlage is een hulpmiddel om inzicht te bieden in het beoordelingsproces, niet een verplicht onderdeel van de inschrijving.</t>
  </si>
  <si>
    <r>
      <t>Geen verplichting</t>
    </r>
    <r>
      <rPr>
        <sz val="8"/>
        <rFont val="Segoe UI"/>
        <family val="2"/>
      </rPr>
      <t>: Het schema hoeft niet door de inschrijver te worden ingevuld of aangeleverd.</t>
    </r>
  </si>
  <si>
    <r>
      <t>Transparantie</t>
    </r>
    <r>
      <rPr>
        <sz val="8"/>
        <rFont val="Segoe UI"/>
        <family val="2"/>
      </rPr>
      <t>: Het geeft een overzicht van de kostenstructuur zoals de opdrachtgever deze hanteert bij de beoordeling van de ingediende inschrijvingen.</t>
    </r>
  </si>
  <si>
    <r>
      <t>Beoordelingskader</t>
    </r>
    <r>
      <rPr>
        <sz val="8"/>
        <rFont val="Segoe UI"/>
        <family val="2"/>
      </rPr>
      <t>: Hiermee kan de inschrijver zien welke onderdelen en kostencategorieën relevant zijn voor de financiële beoordeling.</t>
    </r>
  </si>
  <si>
    <r>
      <t>Doel</t>
    </r>
    <r>
      <rPr>
        <sz val="8"/>
        <rFont val="Segoe UI"/>
        <family val="2"/>
      </rPr>
      <t>: Het bevordert duidelijkheid en voorkomt misverstanden over de opbouw van de prijsvergelijking.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</si>
</sst>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 &quot;€&quot;\ * #,##0.00_ ;_ &quot;€&quot;\ * \-#,##0.00_ ;_ &quot;€&quot;\ * &quot;-&quot;??_ ;_ @_ "/>
    <numFmt numFmtId="164" formatCode="_-&quot;€&quot;\ * #,##0.00_-;_-&quot;€&quot;\ * #,##0.00\-;_-&quot;€&quot;\ * &quot;-&quot;??_-;_-@_-"/>
    <numFmt numFmtId="165" formatCode="0.0%"/>
    <numFmt numFmtId="166" formatCode="_-&quot;€&quot;\ * #,##0_-;_-&quot;€&quot;\ * #,##0\-;_-&quot;€&quot;\ * &quot;-&quot;??_-;_-@_-"/>
  </numFmts>
  <fonts count="10" x14ac:knownFonts="1">
    <font>
      <sz val="10"/>
      <name val="Arial"/>
    </font>
    <font>
      <sz val="10"/>
      <name val="Arial"/>
    </font>
    <font>
      <b/>
      <sz val="11"/>
      <name val="Arial"/>
      <family val="2"/>
    </font>
    <font>
      <i/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4"/>
      <color rgb="FFFF0000"/>
      <name val="Arial"/>
      <family val="2"/>
    </font>
    <font>
      <sz val="8"/>
      <name val="Segoe UI"/>
      <family val="2"/>
    </font>
    <font>
      <sz val="8"/>
      <name val="Arial"/>
      <family val="2"/>
    </font>
    <font>
      <b/>
      <sz val="8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64"/>
      </top>
      <bottom style="medium">
        <color indexed="64"/>
      </bottom>
      <diagonal/>
    </border>
    <border>
      <left style="thin">
        <color indexed="55"/>
      </left>
      <right style="thin">
        <color indexed="55"/>
      </right>
      <top/>
      <bottom/>
      <diagonal/>
    </border>
    <border>
      <left style="thin">
        <color indexed="55"/>
      </left>
      <right style="thin">
        <color indexed="55"/>
      </right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45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0" fillId="0" borderId="1" xfId="0" applyBorder="1"/>
    <xf numFmtId="0" fontId="3" fillId="0" borderId="2" xfId="0" applyFont="1" applyBorder="1"/>
    <xf numFmtId="0" fontId="3" fillId="0" borderId="3" xfId="0" applyFont="1" applyBorder="1"/>
    <xf numFmtId="0" fontId="3" fillId="0" borderId="3" xfId="0" applyFont="1" applyBorder="1" applyAlignment="1">
      <alignment horizontal="center"/>
    </xf>
    <xf numFmtId="0" fontId="0" fillId="0" borderId="4" xfId="0" applyBorder="1"/>
    <xf numFmtId="0" fontId="0" fillId="0" borderId="4" xfId="0" applyBorder="1" applyAlignment="1">
      <alignment horizontal="center"/>
    </xf>
    <xf numFmtId="164" fontId="0" fillId="0" borderId="4" xfId="2" applyFont="1" applyBorder="1" applyAlignment="1">
      <alignment horizontal="center"/>
    </xf>
    <xf numFmtId="166" fontId="0" fillId="0" borderId="4" xfId="2" applyNumberFormat="1" applyFont="1" applyBorder="1" applyAlignment="1">
      <alignment horizontal="center"/>
    </xf>
    <xf numFmtId="0" fontId="0" fillId="0" borderId="5" xfId="0" applyBorder="1"/>
    <xf numFmtId="0" fontId="0" fillId="0" borderId="5" xfId="0" applyBorder="1" applyAlignment="1">
      <alignment horizontal="center"/>
    </xf>
    <xf numFmtId="9" fontId="0" fillId="0" borderId="5" xfId="1" applyFont="1" applyBorder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5" fillId="0" borderId="4" xfId="0" applyFont="1" applyBorder="1" applyAlignment="1">
      <alignment horizontal="center"/>
    </xf>
    <xf numFmtId="0" fontId="5" fillId="0" borderId="4" xfId="0" applyFont="1" applyBorder="1"/>
    <xf numFmtId="1" fontId="0" fillId="0" borderId="0" xfId="0" applyNumberFormat="1" applyAlignment="1">
      <alignment horizontal="center"/>
    </xf>
    <xf numFmtId="44" fontId="0" fillId="0" borderId="0" xfId="0" applyNumberFormat="1"/>
    <xf numFmtId="44" fontId="0" fillId="0" borderId="1" xfId="0" applyNumberFormat="1" applyBorder="1"/>
    <xf numFmtId="0" fontId="6" fillId="0" borderId="0" xfId="0" applyFont="1" applyAlignment="1">
      <alignment wrapText="1"/>
    </xf>
    <xf numFmtId="0" fontId="3" fillId="0" borderId="3" xfId="0" applyFont="1" applyBorder="1" applyAlignment="1">
      <alignment horizontal="center" wrapText="1"/>
    </xf>
    <xf numFmtId="166" fontId="5" fillId="0" borderId="4" xfId="2" applyNumberFormat="1" applyFont="1" applyBorder="1" applyAlignment="1">
      <alignment horizontal="center"/>
    </xf>
    <xf numFmtId="9" fontId="0" fillId="0" borderId="0" xfId="0" applyNumberFormat="1" applyAlignment="1">
      <alignment horizontal="center"/>
    </xf>
    <xf numFmtId="9" fontId="3" fillId="0" borderId="3" xfId="0" applyNumberFormat="1" applyFont="1" applyBorder="1" applyAlignment="1">
      <alignment horizontal="center"/>
    </xf>
    <xf numFmtId="9" fontId="0" fillId="0" borderId="4" xfId="0" applyNumberFormat="1" applyBorder="1" applyAlignment="1">
      <alignment horizontal="center"/>
    </xf>
    <xf numFmtId="9" fontId="0" fillId="0" borderId="5" xfId="0" applyNumberFormat="1" applyBorder="1" applyAlignment="1">
      <alignment horizontal="center"/>
    </xf>
    <xf numFmtId="9" fontId="0" fillId="0" borderId="0" xfId="2" applyNumberFormat="1" applyFont="1" applyAlignment="1">
      <alignment horizontal="center"/>
    </xf>
    <xf numFmtId="9" fontId="5" fillId="0" borderId="0" xfId="0" applyNumberFormat="1" applyFont="1" applyAlignment="1">
      <alignment horizontal="center"/>
    </xf>
    <xf numFmtId="44" fontId="3" fillId="0" borderId="2" xfId="0" applyNumberFormat="1" applyFont="1" applyBorder="1" applyAlignment="1">
      <alignment wrapText="1"/>
    </xf>
    <xf numFmtId="0" fontId="3" fillId="0" borderId="3" xfId="0" applyFont="1" applyBorder="1" applyAlignment="1">
      <alignment horizontal="center" wrapText="1" shrinkToFit="1"/>
    </xf>
    <xf numFmtId="44" fontId="0" fillId="0" borderId="0" xfId="0" applyNumberFormat="1" applyProtection="1">
      <protection hidden="1"/>
    </xf>
    <xf numFmtId="165" fontId="0" fillId="2" borderId="4" xfId="1" applyNumberFormat="1" applyFon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64" fontId="0" fillId="2" borderId="4" xfId="2" applyFont="1" applyFill="1" applyBorder="1" applyAlignment="1" applyProtection="1">
      <alignment horizontal="center"/>
      <protection locked="0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center"/>
    </xf>
    <xf numFmtId="9" fontId="8" fillId="0" borderId="0" xfId="0" applyNumberFormat="1" applyFont="1" applyAlignment="1">
      <alignment horizontal="center"/>
    </xf>
    <xf numFmtId="0" fontId="8" fillId="0" borderId="0" xfId="0" applyFont="1" applyAlignment="1">
      <alignment horizontal="left" vertical="center" indent="1"/>
    </xf>
    <xf numFmtId="0" fontId="9" fillId="0" borderId="0" xfId="0" applyFont="1" applyAlignment="1">
      <alignment horizontal="left" vertical="center" indent="1"/>
    </xf>
    <xf numFmtId="0" fontId="8" fillId="0" borderId="0" xfId="0" applyFont="1" applyAlignment="1">
      <alignment vertical="center"/>
    </xf>
    <xf numFmtId="0" fontId="6" fillId="0" borderId="0" xfId="0" applyFont="1" applyAlignment="1">
      <alignment wrapText="1"/>
    </xf>
    <xf numFmtId="0" fontId="0" fillId="0" borderId="0" xfId="0" applyAlignment="1">
      <alignment wrapText="1"/>
    </xf>
  </cellXfs>
  <cellStyles count="3">
    <cellStyle name="Procent" xfId="1" builtinId="5"/>
    <cellStyle name="Standaard" xfId="0" builtinId="0"/>
    <cellStyle name="Valuta" xfId="2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895350</xdr:colOff>
      <xdr:row>0</xdr:row>
      <xdr:rowOff>209550</xdr:rowOff>
    </xdr:from>
    <xdr:to>
      <xdr:col>14</xdr:col>
      <xdr:colOff>1604010</xdr:colOff>
      <xdr:row>1</xdr:row>
      <xdr:rowOff>72390</xdr:rowOff>
    </xdr:to>
    <xdr:pic>
      <xdr:nvPicPr>
        <xdr:cNvPr id="5238" name="Afbeelding 1">
          <a:extLst>
            <a:ext uri="{FF2B5EF4-FFF2-40B4-BE49-F238E27FC236}">
              <a16:creationId xmlns:a16="http://schemas.microsoft.com/office/drawing/2014/main" id="{073416CD-4FDC-4DA4-0EC1-12F490AA7E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10650" y="209550"/>
          <a:ext cx="28479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188595</xdr:colOff>
      <xdr:row>0</xdr:row>
      <xdr:rowOff>140731</xdr:rowOff>
    </xdr:from>
    <xdr:to>
      <xdr:col>11</xdr:col>
      <xdr:colOff>453390</xdr:colOff>
      <xdr:row>1</xdr:row>
      <xdr:rowOff>225314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69E59DF8-0A51-998C-0A6A-52E99812B3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764655" y="140731"/>
          <a:ext cx="2145030" cy="863728"/>
        </a:xfrm>
        <a:prstGeom prst="rect">
          <a:avLst/>
        </a:prstGeom>
      </xdr:spPr>
    </xdr:pic>
    <xdr:clientData/>
  </xdr:twoCellAnchor>
  <xdr:twoCellAnchor>
    <xdr:from>
      <xdr:col>1</xdr:col>
      <xdr:colOff>64770</xdr:colOff>
      <xdr:row>18</xdr:row>
      <xdr:rowOff>156210</xdr:rowOff>
    </xdr:from>
    <xdr:to>
      <xdr:col>8</xdr:col>
      <xdr:colOff>1017270</xdr:colOff>
      <xdr:row>39</xdr:row>
      <xdr:rowOff>146685</xdr:rowOff>
    </xdr:to>
    <xdr:sp macro="" textlink="">
      <xdr:nvSpPr>
        <xdr:cNvPr id="3" name="Tekstvak 2">
          <a:extLst>
            <a:ext uri="{FF2B5EF4-FFF2-40B4-BE49-F238E27FC236}">
              <a16:creationId xmlns:a16="http://schemas.microsoft.com/office/drawing/2014/main" id="{C98AB08B-7902-4C58-5D88-44A05B0AC622}"/>
            </a:ext>
          </a:extLst>
        </xdr:cNvPr>
        <xdr:cNvSpPr txBox="1"/>
      </xdr:nvSpPr>
      <xdr:spPr>
        <a:xfrm>
          <a:off x="125730" y="4050030"/>
          <a:ext cx="7467600" cy="3030855"/>
        </a:xfrm>
        <a:prstGeom prst="rect">
          <a:avLst/>
        </a:prstGeom>
        <a:solidFill>
          <a:schemeClr val="accent3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fontAlgn="t"/>
          <a:r>
            <a:rPr lang="en-US" sz="8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Toelichting bijlage: Calculatieschema bouwkundige werkzaamheden – Gemeente Lelystad</a:t>
          </a:r>
          <a:endParaRPr lang="en-US" sz="8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fontAlgn="t"/>
          <a:r>
            <a:rPr lang="en-US" sz="8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 bijlage </a:t>
          </a:r>
          <a:r>
            <a:rPr lang="en-US" sz="8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“Calculatieschema bouwkundige werkzaamheden”</a:t>
          </a:r>
          <a:r>
            <a:rPr lang="en-US" sz="8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is toegevoegd aan het bestek </a:t>
          </a:r>
          <a:r>
            <a:rPr lang="en-US" sz="8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uitsluitend ter informatie</a:t>
          </a:r>
          <a:r>
            <a:rPr lang="en-US" sz="8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 Het doel van dit document is om de inschrijver inzicht te geven in </a:t>
          </a:r>
          <a:r>
            <a:rPr lang="en-US" sz="8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 wijze waarop de opdrachtgever de inschrijving financieel beoordeelt</a:t>
          </a:r>
          <a:r>
            <a:rPr lang="en-US" sz="8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fontAlgn="t"/>
          <a:r>
            <a:rPr lang="en-US" sz="8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Belangrijk om te weten:</a:t>
          </a:r>
          <a:endParaRPr lang="en-US" sz="8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fontAlgn="t"/>
          <a:r>
            <a:rPr lang="en-US" sz="8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Inhoud van het document</a:t>
          </a:r>
          <a:r>
            <a:rPr lang="en-US" sz="8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  <a:br>
            <a:rPr lang="en-US" sz="8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en-US" sz="8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Het bestand bevat </a:t>
          </a:r>
          <a:r>
            <a:rPr lang="en-US" sz="8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6 tabbladen</a:t>
          </a:r>
          <a:r>
            <a:rPr lang="en-US" sz="8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waarin de toeslagen en tarieven, zoals aangeboden op het inschrijfbiljet, kunnen worden ingevuld.</a:t>
          </a:r>
        </a:p>
        <a:p>
          <a:pPr fontAlgn="t"/>
          <a:r>
            <a:rPr lang="en-US" sz="8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Vergelijkingsmethodiek</a:t>
          </a:r>
          <a:r>
            <a:rPr lang="en-US" sz="8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  <a:br>
            <a:rPr lang="en-US" sz="8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en-US" sz="8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 beoordeling vindt plaats op basis van </a:t>
          </a:r>
          <a:r>
            <a:rPr lang="en-US" sz="8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twee soorten werk</a:t>
          </a:r>
          <a:r>
            <a:rPr lang="en-US" sz="8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</a:p>
        <a:p>
          <a:pPr lvl="1" fontAlgn="t"/>
          <a:r>
            <a:rPr lang="en-US" sz="8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Onderhoud en Renovatie</a:t>
          </a:r>
          <a:endParaRPr lang="en-US" sz="8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1" fontAlgn="t"/>
          <a:r>
            <a:rPr lang="en-US" sz="8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Verbouw</a:t>
          </a:r>
          <a:endParaRPr lang="en-US" sz="8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fontAlgn="t"/>
          <a:r>
            <a:rPr lang="en-US" sz="8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Voor beide soorten werk worden </a:t>
          </a:r>
          <a:r>
            <a:rPr lang="en-US" sz="8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drie situaties</a:t>
          </a:r>
          <a:r>
            <a:rPr lang="en-US" sz="8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onderscheiden:</a:t>
          </a:r>
        </a:p>
        <a:p>
          <a:pPr lvl="1" fontAlgn="t"/>
          <a:r>
            <a:rPr lang="en-US" sz="8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Klein werk</a:t>
          </a:r>
          <a:endParaRPr lang="en-US" sz="8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1" fontAlgn="t"/>
          <a:r>
            <a:rPr lang="en-US" sz="8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Middelgroot werk</a:t>
          </a:r>
          <a:endParaRPr lang="en-US" sz="8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1" fontAlgn="t"/>
          <a:r>
            <a:rPr lang="en-US" sz="8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Groot werk</a:t>
          </a:r>
          <a:endParaRPr lang="en-US" sz="8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fontAlgn="t"/>
          <a:r>
            <a:rPr lang="en-US" sz="8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Doel van het schema</a:t>
          </a:r>
          <a:r>
            <a:rPr lang="en-US" sz="8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  <a:br>
            <a:rPr lang="en-US" sz="8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en-US" sz="8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Het totaalbedrag per situatie geeft een duidelijk overzicht van de verschillen tussen de inschrijvingen. Dit bevordert transparantie en maakt de financiële beoordeling inzichtelijk.</a:t>
          </a:r>
        </a:p>
        <a:p>
          <a:pPr fontAlgn="t"/>
          <a:endParaRPr lang="en-US" sz="8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fontAlgn="t"/>
          <a:r>
            <a:rPr lang="en-US" sz="8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Geen verplichting</a:t>
          </a:r>
          <a:r>
            <a:rPr lang="en-US" sz="8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Het schema hoeft niet door de inschrijver te worden ingevuld of aangeleverd.</a:t>
          </a:r>
          <a:r>
            <a:rPr lang="en-US" sz="800">
              <a:effectLst/>
            </a:rPr>
            <a:t> </a:t>
          </a:r>
        </a:p>
        <a:p>
          <a:pPr fontAlgn="t"/>
          <a:r>
            <a:rPr lang="en-US" sz="8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Transparantie</a:t>
          </a:r>
          <a:r>
            <a:rPr lang="en-US" sz="8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Het geeft een overzicht van de kostenstructuur zoals de opdrachtgever deze hanteert bij de beoordeling van de ingediende inschrijvingen.</a:t>
          </a:r>
          <a:r>
            <a:rPr lang="en-US" sz="800">
              <a:effectLst/>
            </a:rPr>
            <a:t> </a:t>
          </a:r>
        </a:p>
        <a:p>
          <a:pPr fontAlgn="t"/>
          <a:r>
            <a:rPr lang="en-US" sz="8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Beoordelingskader</a:t>
          </a:r>
          <a:r>
            <a:rPr lang="en-US" sz="8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Hiermee kan de inschrijver zien welke onderdelen en kostencategorieën relevant zijn voor de financiële beoordeling.</a:t>
          </a:r>
          <a:r>
            <a:rPr lang="en-US" sz="800">
              <a:effectLst/>
            </a:rPr>
            <a:t> </a:t>
          </a:r>
        </a:p>
        <a:p>
          <a:pPr fontAlgn="t"/>
          <a:r>
            <a:rPr lang="en-US" sz="8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Doel</a:t>
          </a:r>
          <a:r>
            <a:rPr lang="en-US" sz="8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Het bevordert duidelijkheid en voorkomt misverstanden over de opbouw van de prijsvergelijking.</a:t>
          </a:r>
          <a:r>
            <a:rPr lang="en-US" sz="800">
              <a:effectLst/>
            </a:rPr>
            <a:t> </a:t>
          </a:r>
          <a:r>
            <a:rPr lang="en-US" sz="8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Kortom: deze bijlage is een hulpmiddel om inzicht te bieden in het beoordelingsproces, niet een verplicht onderdeel van de inschrijving. </a:t>
          </a:r>
        </a:p>
        <a:p>
          <a:pPr fontAlgn="t"/>
          <a:endParaRPr lang="en-US" sz="8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95250</xdr:colOff>
      <xdr:row>0</xdr:row>
      <xdr:rowOff>228600</xdr:rowOff>
    </xdr:from>
    <xdr:to>
      <xdr:col>15</xdr:col>
      <xdr:colOff>413385</xdr:colOff>
      <xdr:row>1</xdr:row>
      <xdr:rowOff>76200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3174E252-893B-4658-A46A-349C307184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48800" y="228600"/>
          <a:ext cx="28479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11</xdr:col>
      <xdr:colOff>644231</xdr:colOff>
      <xdr:row>1</xdr:row>
      <xdr:rowOff>263270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59D8DA9C-B53A-4EC3-9420-F3F9332D26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219825" y="0"/>
          <a:ext cx="2530181" cy="104241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1038225</xdr:colOff>
      <xdr:row>0</xdr:row>
      <xdr:rowOff>152400</xdr:rowOff>
    </xdr:from>
    <xdr:to>
      <xdr:col>15</xdr:col>
      <xdr:colOff>110490</xdr:colOff>
      <xdr:row>1</xdr:row>
      <xdr:rowOff>0</xdr:rowOff>
    </xdr:to>
    <xdr:pic>
      <xdr:nvPicPr>
        <xdr:cNvPr id="9218" name="Afbeelding 1">
          <a:extLst>
            <a:ext uri="{FF2B5EF4-FFF2-40B4-BE49-F238E27FC236}">
              <a16:creationId xmlns:a16="http://schemas.microsoft.com/office/drawing/2014/main" id="{3A130923-9E88-4B55-923B-3A484F62E6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53525" y="152400"/>
          <a:ext cx="28479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11</xdr:col>
      <xdr:colOff>640421</xdr:colOff>
      <xdr:row>1</xdr:row>
      <xdr:rowOff>263270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4BAAC826-6D1D-486A-BF43-5799756CCA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219825" y="0"/>
          <a:ext cx="2530181" cy="104241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1114425</xdr:colOff>
      <xdr:row>0</xdr:row>
      <xdr:rowOff>219075</xdr:rowOff>
    </xdr:from>
    <xdr:to>
      <xdr:col>15</xdr:col>
      <xdr:colOff>186690</xdr:colOff>
      <xdr:row>1</xdr:row>
      <xdr:rowOff>72390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61B1B34A-23D8-4A13-B89B-3AC71C82C7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9725" y="219075"/>
          <a:ext cx="28479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11</xdr:col>
      <xdr:colOff>644231</xdr:colOff>
      <xdr:row>1</xdr:row>
      <xdr:rowOff>263270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4DBD35F6-BB75-474D-A396-EDC07B6C9F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219825" y="0"/>
          <a:ext cx="2530181" cy="104241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1181100</xdr:colOff>
      <xdr:row>0</xdr:row>
      <xdr:rowOff>190500</xdr:rowOff>
    </xdr:from>
    <xdr:to>
      <xdr:col>15</xdr:col>
      <xdr:colOff>257175</xdr:colOff>
      <xdr:row>1</xdr:row>
      <xdr:rowOff>38100</xdr:rowOff>
    </xdr:to>
    <xdr:pic>
      <xdr:nvPicPr>
        <xdr:cNvPr id="10241" name="Afbeelding 1">
          <a:extLst>
            <a:ext uri="{FF2B5EF4-FFF2-40B4-BE49-F238E27FC236}">
              <a16:creationId xmlns:a16="http://schemas.microsoft.com/office/drawing/2014/main" id="{B5B7826C-5291-11E6-4DB8-4EA56C52EF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96400" y="190500"/>
          <a:ext cx="28479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11</xdr:col>
      <xdr:colOff>640421</xdr:colOff>
      <xdr:row>1</xdr:row>
      <xdr:rowOff>263270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5F5F4DB0-55E7-496D-A037-1908DE4DBA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219825" y="0"/>
          <a:ext cx="2530181" cy="104241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1000125</xdr:colOff>
      <xdr:row>0</xdr:row>
      <xdr:rowOff>180975</xdr:rowOff>
    </xdr:from>
    <xdr:to>
      <xdr:col>15</xdr:col>
      <xdr:colOff>68580</xdr:colOff>
      <xdr:row>1</xdr:row>
      <xdr:rowOff>30480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6988DCDD-1BC2-4A4B-B8F4-9D04E376D8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15425" y="180975"/>
          <a:ext cx="28479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11</xdr:col>
      <xdr:colOff>636611</xdr:colOff>
      <xdr:row>1</xdr:row>
      <xdr:rowOff>263270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CB697E6A-1C15-433E-A84F-87B137BF7B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219825" y="0"/>
          <a:ext cx="2530181" cy="104241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464820</xdr:colOff>
      <xdr:row>0</xdr:row>
      <xdr:rowOff>373380</xdr:rowOff>
    </xdr:from>
    <xdr:to>
      <xdr:col>17</xdr:col>
      <xdr:colOff>266700</xdr:colOff>
      <xdr:row>0</xdr:row>
      <xdr:rowOff>998220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24DCCEB-39F0-4EB7-BD93-52E6E79FFC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4980" y="373380"/>
          <a:ext cx="2849880" cy="624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129540</xdr:colOff>
      <xdr:row>0</xdr:row>
      <xdr:rowOff>95825</xdr:rowOff>
    </xdr:from>
    <xdr:to>
      <xdr:col>12</xdr:col>
      <xdr:colOff>57491</xdr:colOff>
      <xdr:row>0</xdr:row>
      <xdr:rowOff>1063370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7D8F539C-E9F7-42D8-9740-6A70FE6F26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591300" y="95825"/>
          <a:ext cx="2366351" cy="9675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141610-B420-45F9-A7DB-4B11E65516BA}">
  <sheetPr>
    <pageSetUpPr fitToPage="1"/>
  </sheetPr>
  <dimension ref="A1:P48"/>
  <sheetViews>
    <sheetView topLeftCell="A2" zoomScaleNormal="100" workbookViewId="0">
      <selection activeCell="D9" sqref="D9"/>
    </sheetView>
  </sheetViews>
  <sheetFormatPr defaultRowHeight="13.2" x14ac:dyDescent="0.25"/>
  <cols>
    <col min="1" max="1" width="0.88671875" customWidth="1"/>
    <col min="2" max="2" width="31.88671875" customWidth="1"/>
    <col min="3" max="3" width="2.88671875" style="2" bestFit="1" customWidth="1"/>
    <col min="4" max="5" width="10.6640625" style="2" customWidth="1"/>
    <col min="6" max="6" width="15.44140625" style="2" customWidth="1"/>
    <col min="7" max="7" width="12.5546875" style="2" customWidth="1"/>
    <col min="8" max="8" width="13.44140625" style="2" customWidth="1"/>
    <col min="9" max="9" width="17.6640625" style="2" customWidth="1"/>
    <col min="10" max="10" width="10.6640625" style="2" customWidth="1"/>
    <col min="11" max="11" width="10.6640625" style="2" hidden="1" customWidth="1"/>
    <col min="12" max="12" width="18.5546875" style="2" customWidth="1"/>
    <col min="13" max="13" width="13.44140625" style="25" bestFit="1" customWidth="1"/>
    <col min="14" max="14" width="23" style="20" hidden="1" customWidth="1"/>
    <col min="15" max="15" width="24.6640625" customWidth="1"/>
  </cols>
  <sheetData>
    <row r="1" spans="1:16" ht="61.5" customHeight="1" x14ac:dyDescent="0.3">
      <c r="B1" s="43" t="s">
        <v>27</v>
      </c>
      <c r="C1" s="43"/>
      <c r="D1" s="43"/>
      <c r="E1" s="43"/>
      <c r="F1" s="43"/>
      <c r="G1" s="43"/>
      <c r="H1" s="43"/>
      <c r="I1" s="22"/>
    </row>
    <row r="2" spans="1:16" ht="38.25" customHeight="1" x14ac:dyDescent="0.3">
      <c r="B2" s="15" t="s">
        <v>30</v>
      </c>
    </row>
    <row r="3" spans="1:16" ht="13.8" x14ac:dyDescent="0.25">
      <c r="B3" s="1" t="s">
        <v>32</v>
      </c>
    </row>
    <row r="4" spans="1:16" ht="5.25" customHeight="1" x14ac:dyDescent="0.25"/>
    <row r="5" spans="1:16" s="4" customFormat="1" ht="51.75" customHeight="1" thickBot="1" x14ac:dyDescent="0.3">
      <c r="A5" s="14"/>
      <c r="B5" s="5" t="s">
        <v>0</v>
      </c>
      <c r="C5" s="6"/>
      <c r="D5" s="23" t="s">
        <v>12</v>
      </c>
      <c r="E5" s="23" t="s">
        <v>11</v>
      </c>
      <c r="F5" s="6" t="s">
        <v>5</v>
      </c>
      <c r="G5" s="32" t="s">
        <v>26</v>
      </c>
      <c r="H5" s="23" t="s">
        <v>13</v>
      </c>
      <c r="I5" s="23" t="s">
        <v>18</v>
      </c>
      <c r="J5" s="6" t="s">
        <v>1</v>
      </c>
      <c r="K5" s="6" t="s">
        <v>2</v>
      </c>
      <c r="L5" s="6" t="s">
        <v>19</v>
      </c>
      <c r="M5" s="26" t="s">
        <v>3</v>
      </c>
      <c r="N5" s="31" t="s">
        <v>21</v>
      </c>
      <c r="O5" s="4" t="s">
        <v>22</v>
      </c>
      <c r="P5" s="4" t="s">
        <v>3</v>
      </c>
    </row>
    <row r="6" spans="1:16" ht="3.75" customHeight="1" x14ac:dyDescent="0.25">
      <c r="B6" s="7"/>
      <c r="C6" s="8"/>
      <c r="D6" s="8"/>
      <c r="E6" s="8"/>
      <c r="F6" s="8"/>
      <c r="G6" s="8"/>
      <c r="H6" s="8"/>
      <c r="I6" s="8"/>
      <c r="J6" s="8"/>
      <c r="K6" s="8"/>
      <c r="L6" s="8"/>
      <c r="M6" s="27"/>
    </row>
    <row r="7" spans="1:16" x14ac:dyDescent="0.25">
      <c r="B7" s="18" t="s">
        <v>23</v>
      </c>
      <c r="C7" s="17" t="s">
        <v>4</v>
      </c>
      <c r="D7" s="34">
        <v>0</v>
      </c>
      <c r="E7" s="34">
        <v>0</v>
      </c>
      <c r="F7" s="34">
        <v>0</v>
      </c>
      <c r="G7" s="35">
        <v>1</v>
      </c>
      <c r="H7" s="36">
        <v>0</v>
      </c>
      <c r="I7" s="9">
        <f>SUM(M16*D7+M16)+(E7*M17+M17)+(F7*M18+M18)+(G7*H7*M19)</f>
        <v>2550</v>
      </c>
      <c r="J7" s="34">
        <v>0</v>
      </c>
      <c r="K7" s="10" t="e">
        <f>(#REF!*(1+D7)+#REF!*(1+#REF!)+#REF!*(1+F7)+G7*#REF!*H7)*(1+J7)</f>
        <v>#REF!</v>
      </c>
      <c r="L7" s="24">
        <f>SUM(I7*J7)+I7</f>
        <v>2550</v>
      </c>
      <c r="M7" s="27">
        <v>1</v>
      </c>
      <c r="N7" s="33">
        <v>0</v>
      </c>
      <c r="O7" s="20">
        <f>SUM(L7+N7)</f>
        <v>2550</v>
      </c>
      <c r="P7" s="27">
        <v>1</v>
      </c>
    </row>
    <row r="8" spans="1:16" x14ac:dyDescent="0.25">
      <c r="B8" s="18" t="s">
        <v>24</v>
      </c>
      <c r="C8" s="8" t="s">
        <v>4</v>
      </c>
      <c r="D8" s="34">
        <v>0</v>
      </c>
      <c r="E8" s="34">
        <v>0</v>
      </c>
      <c r="F8" s="34">
        <v>0</v>
      </c>
      <c r="G8" s="35">
        <v>1</v>
      </c>
      <c r="H8" s="36">
        <v>0</v>
      </c>
      <c r="I8" s="9">
        <f>SUM(M16*D8+M16)+(E8*M17+M17)+(F8*M18+M18)+(G8*H8*M19)</f>
        <v>2550</v>
      </c>
      <c r="J8" s="34">
        <v>0</v>
      </c>
      <c r="K8" s="10" t="e">
        <f>(#REF!*(1+D8)+#REF!*(1+#REF!)+#REF!*(1+F8)+G8*#REF!*H8)*(1+J8)</f>
        <v>#REF!</v>
      </c>
      <c r="L8" s="24">
        <f>SUM(I8*J8)+I8</f>
        <v>2550</v>
      </c>
      <c r="M8" s="27">
        <f>SUM(L8/L7)</f>
        <v>1</v>
      </c>
      <c r="N8" s="33">
        <v>0</v>
      </c>
      <c r="O8" s="20">
        <f>SUM(L8+N8)</f>
        <v>2550</v>
      </c>
      <c r="P8" s="27">
        <f>SUM(O8/O7)</f>
        <v>1</v>
      </c>
    </row>
    <row r="9" spans="1:16" x14ac:dyDescent="0.25">
      <c r="B9" s="18" t="s">
        <v>25</v>
      </c>
      <c r="C9" s="8" t="s">
        <v>4</v>
      </c>
      <c r="D9" s="34">
        <v>0</v>
      </c>
      <c r="E9" s="34">
        <v>0</v>
      </c>
      <c r="F9" s="34">
        <v>0</v>
      </c>
      <c r="G9" s="35">
        <v>1</v>
      </c>
      <c r="H9" s="36">
        <v>0</v>
      </c>
      <c r="I9" s="9">
        <f>SUM(M16*D9+M16)+(E9*M17+M17)+(F9*M18+M18)+(G9*H9*M19)</f>
        <v>2550</v>
      </c>
      <c r="J9" s="34">
        <v>0</v>
      </c>
      <c r="K9" s="10" t="e">
        <f>(#REF!*(1+D9)+#REF!*(1+#REF!)+#REF!*(1+F9)+G9*#REF!*H9)*(1+J9)</f>
        <v>#REF!</v>
      </c>
      <c r="L9" s="24">
        <f>SUM(I9*J9)+I9</f>
        <v>2550</v>
      </c>
      <c r="M9" s="27">
        <f>SUM(L9/L8)</f>
        <v>1</v>
      </c>
      <c r="N9" s="33">
        <v>0</v>
      </c>
      <c r="O9" s="20">
        <f>SUM(L9+N9)</f>
        <v>2550</v>
      </c>
      <c r="P9" s="27">
        <f>SUM(O9/O8)</f>
        <v>1</v>
      </c>
    </row>
    <row r="10" spans="1:16" x14ac:dyDescent="0.25">
      <c r="B10" s="18" t="s">
        <v>28</v>
      </c>
      <c r="C10" s="8" t="s">
        <v>4</v>
      </c>
      <c r="D10" s="34">
        <v>0</v>
      </c>
      <c r="E10" s="34">
        <v>0</v>
      </c>
      <c r="F10" s="34">
        <v>0</v>
      </c>
      <c r="G10" s="35">
        <v>1</v>
      </c>
      <c r="H10" s="36">
        <v>0</v>
      </c>
      <c r="I10" s="9">
        <f>SUM(M16*D10+M16)+(E10*M17+M17)+(F10*M18+M18)+(G10*H10*M19)</f>
        <v>2550</v>
      </c>
      <c r="J10" s="34">
        <v>0</v>
      </c>
      <c r="K10" s="10" t="e">
        <f>(#REF!*(1+D10)+#REF!*(1+#REF!)+#REF!*(1+F10)+G10*#REF!*H10)*(1+J10)</f>
        <v>#REF!</v>
      </c>
      <c r="L10" s="24">
        <f>SUM(I10*J10)+I10</f>
        <v>2550</v>
      </c>
      <c r="M10" s="27">
        <f>SUM(L10/L7)</f>
        <v>1</v>
      </c>
      <c r="N10" s="33">
        <v>0</v>
      </c>
      <c r="O10" s="20">
        <f>SUM(L10+N10)</f>
        <v>2550</v>
      </c>
      <c r="P10" s="27">
        <f>SUM(O10/O7)</f>
        <v>1</v>
      </c>
    </row>
    <row r="11" spans="1:16" x14ac:dyDescent="0.25">
      <c r="B11" s="18" t="s">
        <v>29</v>
      </c>
      <c r="C11" s="8" t="s">
        <v>4</v>
      </c>
      <c r="D11" s="34">
        <v>0</v>
      </c>
      <c r="E11" s="34">
        <v>0</v>
      </c>
      <c r="F11" s="34">
        <v>0</v>
      </c>
      <c r="G11" s="35">
        <v>1</v>
      </c>
      <c r="H11" s="36">
        <v>0</v>
      </c>
      <c r="I11" s="9">
        <f>SUM(M16*D11+M16)+(E11*M17+M17)+(F11*M18+M18)+(G11*H11*M19)</f>
        <v>2550</v>
      </c>
      <c r="J11" s="34">
        <v>0</v>
      </c>
      <c r="K11" s="10" t="e">
        <f>(#REF!*(1+D11)+#REF!*(1+#REF!)+#REF!*(1+F11)+G11*#REF!*H11)*(1+J11)</f>
        <v>#REF!</v>
      </c>
      <c r="L11" s="24">
        <f>SUM(I11*J11)+I11</f>
        <v>2550</v>
      </c>
      <c r="M11" s="27">
        <f>SUM(L11/L7)</f>
        <v>1</v>
      </c>
      <c r="N11" s="33">
        <v>0</v>
      </c>
      <c r="O11" s="20">
        <f>SUM(L11+N11)</f>
        <v>2550</v>
      </c>
      <c r="P11" s="27">
        <f>SUM(O11/O7)</f>
        <v>1</v>
      </c>
    </row>
    <row r="12" spans="1:16" s="3" customFormat="1" ht="11.25" customHeight="1" x14ac:dyDescent="0.25">
      <c r="A12"/>
      <c r="B12" s="11"/>
      <c r="C12" s="12"/>
      <c r="D12" s="13"/>
      <c r="E12" s="13"/>
      <c r="F12" s="12"/>
      <c r="G12" s="12"/>
      <c r="H12" s="12"/>
      <c r="I12" s="12"/>
      <c r="J12" s="12"/>
      <c r="K12" s="12"/>
      <c r="L12" s="12"/>
      <c r="M12" s="28"/>
      <c r="N12" s="21"/>
    </row>
    <row r="13" spans="1:16" ht="6" customHeight="1" x14ac:dyDescent="0.25"/>
    <row r="15" spans="1:16" hidden="1" x14ac:dyDescent="0.25">
      <c r="B15" t="s">
        <v>8</v>
      </c>
      <c r="J15" t="s">
        <v>6</v>
      </c>
      <c r="M15" s="29">
        <v>500000</v>
      </c>
    </row>
    <row r="16" spans="1:16" x14ac:dyDescent="0.25">
      <c r="I16" s="2" t="s">
        <v>20</v>
      </c>
      <c r="J16" t="s">
        <v>14</v>
      </c>
      <c r="M16" s="9">
        <v>550</v>
      </c>
    </row>
    <row r="17" spans="2:13" x14ac:dyDescent="0.25">
      <c r="J17" t="s">
        <v>15</v>
      </c>
      <c r="M17" s="9">
        <v>1500</v>
      </c>
    </row>
    <row r="18" spans="2:13" x14ac:dyDescent="0.25">
      <c r="B18" t="s">
        <v>9</v>
      </c>
      <c r="J18" t="s">
        <v>16</v>
      </c>
      <c r="M18" s="9">
        <v>500</v>
      </c>
    </row>
    <row r="19" spans="2:13" x14ac:dyDescent="0.25">
      <c r="B19" t="s">
        <v>4</v>
      </c>
      <c r="J19" t="s">
        <v>17</v>
      </c>
      <c r="M19" s="19">
        <v>50</v>
      </c>
    </row>
    <row r="20" spans="2:13" x14ac:dyDescent="0.25">
      <c r="B20" t="s">
        <v>4</v>
      </c>
      <c r="J20"/>
    </row>
    <row r="21" spans="2:13" hidden="1" x14ac:dyDescent="0.25">
      <c r="B21" t="s">
        <v>10</v>
      </c>
      <c r="J21" t="s">
        <v>7</v>
      </c>
      <c r="M21" s="25">
        <v>0</v>
      </c>
    </row>
    <row r="22" spans="2:13" ht="17.25" hidden="1" customHeight="1" x14ac:dyDescent="0.25">
      <c r="J22" s="16" t="s">
        <v>4</v>
      </c>
      <c r="M22" s="30">
        <v>0</v>
      </c>
    </row>
    <row r="41" spans="2:13" x14ac:dyDescent="0.25">
      <c r="B41" s="37" t="s">
        <v>4</v>
      </c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9"/>
    </row>
    <row r="42" spans="2:13" ht="164.25" customHeight="1" x14ac:dyDescent="0.25">
      <c r="B42" s="40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9"/>
    </row>
    <row r="43" spans="2:13" x14ac:dyDescent="0.25">
      <c r="B43" s="41" t="s">
        <v>38</v>
      </c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9"/>
    </row>
    <row r="44" spans="2:13" x14ac:dyDescent="0.25">
      <c r="B44" s="41" t="s">
        <v>39</v>
      </c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9"/>
    </row>
    <row r="45" spans="2:13" x14ac:dyDescent="0.25">
      <c r="B45" s="41" t="s">
        <v>40</v>
      </c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9"/>
    </row>
    <row r="46" spans="2:13" x14ac:dyDescent="0.25">
      <c r="B46" s="41" t="s">
        <v>41</v>
      </c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9"/>
    </row>
    <row r="47" spans="2:13" x14ac:dyDescent="0.25">
      <c r="B47" s="42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9"/>
    </row>
    <row r="48" spans="2:13" x14ac:dyDescent="0.25">
      <c r="B48" s="37" t="s">
        <v>37</v>
      </c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9"/>
    </row>
  </sheetData>
  <sheetProtection algorithmName="SHA-512" hashValue="R7QdY3OwiEo65H+HnlqhDUUNVz+azyvUeKNnqzqIiAA0d1kBACIZruuPCCTtpt0taEXjr77RvGQUIXNy+Q3oQQ==" saltValue="GrZG0QtXimyDATrFf4AfgA==" spinCount="100000" sheet="1" objects="1" scenarios="1" selectLockedCells="1"/>
  <mergeCells count="1">
    <mergeCell ref="B1:H1"/>
  </mergeCells>
  <pageMargins left="0.75" right="0.75" top="1" bottom="1" header="0.5" footer="0.5"/>
  <pageSetup paperSize="9" scale="63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4B0D48-79B5-4638-93DD-34977F35306D}">
  <sheetPr>
    <pageSetUpPr fitToPage="1"/>
  </sheetPr>
  <dimension ref="A1:P22"/>
  <sheetViews>
    <sheetView tabSelected="1" zoomScaleNormal="100" workbookViewId="0">
      <selection activeCell="G10" sqref="G10"/>
    </sheetView>
  </sheetViews>
  <sheetFormatPr defaultRowHeight="13.2" x14ac:dyDescent="0.25"/>
  <cols>
    <col min="1" max="1" width="0.88671875" customWidth="1"/>
    <col min="2" max="2" width="31.88671875" customWidth="1"/>
    <col min="3" max="3" width="2.88671875" style="2" bestFit="1" customWidth="1"/>
    <col min="4" max="5" width="10.6640625" style="2" customWidth="1"/>
    <col min="6" max="6" width="15.44140625" style="2" customWidth="1"/>
    <col min="7" max="7" width="12.5546875" style="2" customWidth="1"/>
    <col min="8" max="8" width="13.5546875" style="2" customWidth="1"/>
    <col min="9" max="9" width="17.6640625" style="2" customWidth="1"/>
    <col min="10" max="10" width="10.6640625" style="2" customWidth="1"/>
    <col min="11" max="11" width="10.6640625" style="2" hidden="1" customWidth="1"/>
    <col min="12" max="12" width="18.5546875" style="2" customWidth="1"/>
    <col min="13" max="13" width="13.44140625" style="25" bestFit="1" customWidth="1"/>
    <col min="14" max="14" width="23" style="20" hidden="1" customWidth="1"/>
    <col min="15" max="15" width="24.6640625" customWidth="1"/>
  </cols>
  <sheetData>
    <row r="1" spans="1:16" ht="61.5" customHeight="1" x14ac:dyDescent="0.3">
      <c r="B1" s="43" t="s">
        <v>27</v>
      </c>
      <c r="C1" s="43"/>
      <c r="D1" s="43"/>
      <c r="E1" s="43"/>
      <c r="F1" s="43"/>
      <c r="G1" s="43"/>
      <c r="H1" s="43"/>
      <c r="I1" s="22"/>
    </row>
    <row r="2" spans="1:16" ht="38.25" customHeight="1" x14ac:dyDescent="0.3">
      <c r="B2" s="15" t="s">
        <v>34</v>
      </c>
    </row>
    <row r="3" spans="1:16" ht="13.8" x14ac:dyDescent="0.25">
      <c r="B3" s="1" t="s">
        <v>32</v>
      </c>
    </row>
    <row r="4" spans="1:16" ht="5.25" customHeight="1" x14ac:dyDescent="0.25"/>
    <row r="5" spans="1:16" s="4" customFormat="1" ht="51.75" customHeight="1" thickBot="1" x14ac:dyDescent="0.3">
      <c r="A5" s="14"/>
      <c r="B5" s="5" t="s">
        <v>0</v>
      </c>
      <c r="C5" s="6"/>
      <c r="D5" s="23" t="s">
        <v>12</v>
      </c>
      <c r="E5" s="23" t="s">
        <v>11</v>
      </c>
      <c r="F5" s="6" t="s">
        <v>5</v>
      </c>
      <c r="G5" s="32" t="s">
        <v>26</v>
      </c>
      <c r="H5" s="23" t="s">
        <v>13</v>
      </c>
      <c r="I5" s="23" t="s">
        <v>18</v>
      </c>
      <c r="J5" s="6" t="s">
        <v>1</v>
      </c>
      <c r="K5" s="6" t="s">
        <v>2</v>
      </c>
      <c r="L5" s="6" t="s">
        <v>19</v>
      </c>
      <c r="M5" s="26" t="s">
        <v>3</v>
      </c>
      <c r="N5" s="31" t="s">
        <v>21</v>
      </c>
      <c r="O5" s="4" t="s">
        <v>22</v>
      </c>
      <c r="P5" s="4" t="s">
        <v>3</v>
      </c>
    </row>
    <row r="6" spans="1:16" ht="3.75" customHeight="1" x14ac:dyDescent="0.25">
      <c r="B6" s="7"/>
      <c r="C6" s="8"/>
      <c r="D6" s="8"/>
      <c r="E6" s="8"/>
      <c r="F6" s="8"/>
      <c r="G6" s="8"/>
      <c r="H6" s="8"/>
      <c r="I6" s="8"/>
      <c r="J6" s="8"/>
      <c r="K6" s="8"/>
      <c r="L6" s="8"/>
      <c r="M6" s="27"/>
    </row>
    <row r="7" spans="1:16" x14ac:dyDescent="0.25">
      <c r="B7" s="18" t="s">
        <v>23</v>
      </c>
      <c r="C7" s="17" t="s">
        <v>4</v>
      </c>
      <c r="D7" s="34">
        <v>0</v>
      </c>
      <c r="E7" s="34">
        <v>0</v>
      </c>
      <c r="F7" s="34">
        <v>0</v>
      </c>
      <c r="G7" s="35">
        <v>1</v>
      </c>
      <c r="H7" s="36">
        <v>0</v>
      </c>
      <c r="I7" s="9">
        <f>SUM(M16*D7+M16)+(E7*M17+M17)+(F7*M18+M18)+(G7*H7*M19)</f>
        <v>2550</v>
      </c>
      <c r="J7" s="34">
        <v>0</v>
      </c>
      <c r="K7" s="10" t="e">
        <f>(#REF!*(1+D7)+#REF!*(1+#REF!)+#REF!*(1+F7)+G7*#REF!*H7)*(1+J7)</f>
        <v>#REF!</v>
      </c>
      <c r="L7" s="24">
        <f>SUM(I7*J7)+I7</f>
        <v>2550</v>
      </c>
      <c r="M7" s="27">
        <v>1</v>
      </c>
      <c r="N7" s="33">
        <v>0</v>
      </c>
      <c r="O7" s="20">
        <f>SUM(L7+N7)</f>
        <v>2550</v>
      </c>
      <c r="P7" s="27">
        <v>1</v>
      </c>
    </row>
    <row r="8" spans="1:16" x14ac:dyDescent="0.25">
      <c r="B8" s="18" t="s">
        <v>24</v>
      </c>
      <c r="C8" s="8" t="s">
        <v>4</v>
      </c>
      <c r="D8" s="34">
        <v>0</v>
      </c>
      <c r="E8" s="34">
        <v>0</v>
      </c>
      <c r="F8" s="34">
        <v>0</v>
      </c>
      <c r="G8" s="35">
        <v>1</v>
      </c>
      <c r="H8" s="36">
        <v>0</v>
      </c>
      <c r="I8" s="9">
        <f>SUM(M16*D8+M16)+(E8*M17+M17)+(F8*M18+M18)+(G8*H8*M19)</f>
        <v>2550</v>
      </c>
      <c r="J8" s="34">
        <v>0</v>
      </c>
      <c r="K8" s="10" t="e">
        <f>(#REF!*(1+D8)+#REF!*(1+#REF!)+#REF!*(1+F8)+G8*#REF!*H8)*(1+J8)</f>
        <v>#REF!</v>
      </c>
      <c r="L8" s="24">
        <f>SUM(I8*J8)+I8</f>
        <v>2550</v>
      </c>
      <c r="M8" s="27">
        <f>SUM(L8/L7)</f>
        <v>1</v>
      </c>
      <c r="N8" s="33">
        <v>0</v>
      </c>
      <c r="O8" s="20">
        <f>SUM(L8+N8)</f>
        <v>2550</v>
      </c>
      <c r="P8" s="27">
        <f>SUM(O8/O7)</f>
        <v>1</v>
      </c>
    </row>
    <row r="9" spans="1:16" x14ac:dyDescent="0.25">
      <c r="B9" s="18" t="s">
        <v>25</v>
      </c>
      <c r="C9" s="8" t="s">
        <v>4</v>
      </c>
      <c r="D9" s="34">
        <v>0</v>
      </c>
      <c r="E9" s="34">
        <v>0</v>
      </c>
      <c r="F9" s="34">
        <v>0</v>
      </c>
      <c r="G9" s="35">
        <v>1</v>
      </c>
      <c r="H9" s="36">
        <v>0</v>
      </c>
      <c r="I9" s="9">
        <f>SUM(M16*D9+M16)+(E9*M17+M17)+(F9*M18+M18)+(G9*H9*M19)</f>
        <v>2550</v>
      </c>
      <c r="J9" s="34">
        <v>0</v>
      </c>
      <c r="K9" s="10" t="e">
        <f>(#REF!*(1+D9)+#REF!*(1+#REF!)+#REF!*(1+F9)+G9*#REF!*H9)*(1+J9)</f>
        <v>#REF!</v>
      </c>
      <c r="L9" s="24">
        <f>SUM(I9*J9)+I9</f>
        <v>2550</v>
      </c>
      <c r="M9" s="27">
        <f>SUM(L9/L8)</f>
        <v>1</v>
      </c>
      <c r="N9" s="33">
        <v>0</v>
      </c>
      <c r="O9" s="20">
        <f>SUM(L9+N9)</f>
        <v>2550</v>
      </c>
      <c r="P9" s="27">
        <f>SUM(O9/O8)</f>
        <v>1</v>
      </c>
    </row>
    <row r="10" spans="1:16" x14ac:dyDescent="0.25">
      <c r="B10" s="18" t="s">
        <v>28</v>
      </c>
      <c r="C10" s="8" t="s">
        <v>4</v>
      </c>
      <c r="D10" s="34">
        <v>0</v>
      </c>
      <c r="E10" s="34">
        <v>0</v>
      </c>
      <c r="F10" s="34">
        <v>0</v>
      </c>
      <c r="G10" s="35">
        <v>1</v>
      </c>
      <c r="H10" s="36">
        <v>0</v>
      </c>
      <c r="I10" s="9">
        <f>SUM(M16*D10+M16)+(E10*M17+M17)+(F10*M18+M18)+(G10*H10*M19)</f>
        <v>2550</v>
      </c>
      <c r="J10" s="34">
        <v>0</v>
      </c>
      <c r="K10" s="10" t="e">
        <f>(#REF!*(1+D10)+#REF!*(1+#REF!)+#REF!*(1+F10)+G10*#REF!*H10)*(1+J10)</f>
        <v>#REF!</v>
      </c>
      <c r="L10" s="24">
        <f>SUM(I10*J10)+I10</f>
        <v>2550</v>
      </c>
      <c r="M10" s="27">
        <f>SUM(L10/L7)</f>
        <v>1</v>
      </c>
      <c r="N10" s="33">
        <v>0</v>
      </c>
      <c r="O10" s="20">
        <f>SUM(L10+N10)</f>
        <v>2550</v>
      </c>
      <c r="P10" s="27">
        <f>SUM(O10/O7)</f>
        <v>1</v>
      </c>
    </row>
    <row r="11" spans="1:16" x14ac:dyDescent="0.25">
      <c r="B11" s="18" t="s">
        <v>29</v>
      </c>
      <c r="C11" s="8" t="s">
        <v>4</v>
      </c>
      <c r="D11" s="34">
        <v>0</v>
      </c>
      <c r="E11" s="34">
        <v>0</v>
      </c>
      <c r="F11" s="34">
        <v>0</v>
      </c>
      <c r="G11" s="35">
        <v>1</v>
      </c>
      <c r="H11" s="36">
        <v>0</v>
      </c>
      <c r="I11" s="9">
        <f>SUM(M16*D11+M16)+(E11*M17+M17)+(F11*M18+M18)+(G11*H11*M19)</f>
        <v>2550</v>
      </c>
      <c r="J11" s="34">
        <v>0</v>
      </c>
      <c r="K11" s="10" t="e">
        <f>(#REF!*(1+D11)+#REF!*(1+#REF!)+#REF!*(1+F11)+G11*#REF!*H11)*(1+J11)</f>
        <v>#REF!</v>
      </c>
      <c r="L11" s="24">
        <f>SUM(I11*J11)+I11</f>
        <v>2550</v>
      </c>
      <c r="M11" s="27">
        <f>SUM(L11/L7)</f>
        <v>1</v>
      </c>
      <c r="N11" s="33">
        <v>0</v>
      </c>
      <c r="O11" s="20">
        <f>SUM(L11+N11)</f>
        <v>2550</v>
      </c>
      <c r="P11" s="27">
        <f>SUM(O11/O7)</f>
        <v>1</v>
      </c>
    </row>
    <row r="12" spans="1:16" s="3" customFormat="1" ht="11.25" customHeight="1" x14ac:dyDescent="0.25">
      <c r="A12"/>
      <c r="B12" s="11"/>
      <c r="C12" s="12"/>
      <c r="D12" s="13"/>
      <c r="E12" s="13"/>
      <c r="F12" s="12"/>
      <c r="G12" s="12"/>
      <c r="H12" s="12"/>
      <c r="I12" s="12"/>
      <c r="J12" s="12"/>
      <c r="K12" s="12"/>
      <c r="L12" s="12"/>
      <c r="M12" s="28"/>
      <c r="N12" s="21"/>
    </row>
    <row r="13" spans="1:16" ht="6" customHeight="1" x14ac:dyDescent="0.25"/>
    <row r="15" spans="1:16" hidden="1" x14ac:dyDescent="0.25">
      <c r="B15" t="s">
        <v>8</v>
      </c>
      <c r="J15" t="s">
        <v>6</v>
      </c>
      <c r="M15" s="29">
        <v>500000</v>
      </c>
    </row>
    <row r="16" spans="1:16" x14ac:dyDescent="0.25">
      <c r="I16" s="2" t="s">
        <v>20</v>
      </c>
      <c r="J16" t="s">
        <v>14</v>
      </c>
      <c r="M16" s="9">
        <v>550</v>
      </c>
    </row>
    <row r="17" spans="2:13" x14ac:dyDescent="0.25">
      <c r="J17" t="s">
        <v>15</v>
      </c>
      <c r="M17" s="9">
        <v>1500</v>
      </c>
    </row>
    <row r="18" spans="2:13" x14ac:dyDescent="0.25">
      <c r="B18" t="s">
        <v>9</v>
      </c>
      <c r="J18" t="s">
        <v>16</v>
      </c>
      <c r="M18" s="9">
        <v>500</v>
      </c>
    </row>
    <row r="19" spans="2:13" x14ac:dyDescent="0.25">
      <c r="B19" t="s">
        <v>4</v>
      </c>
      <c r="J19" t="s">
        <v>17</v>
      </c>
      <c r="M19" s="19">
        <v>50</v>
      </c>
    </row>
    <row r="20" spans="2:13" x14ac:dyDescent="0.25">
      <c r="B20" t="s">
        <v>4</v>
      </c>
      <c r="J20"/>
    </row>
    <row r="21" spans="2:13" hidden="1" x14ac:dyDescent="0.25">
      <c r="B21" t="s">
        <v>10</v>
      </c>
      <c r="J21" t="s">
        <v>7</v>
      </c>
      <c r="M21" s="25">
        <v>0</v>
      </c>
    </row>
    <row r="22" spans="2:13" ht="17.25" hidden="1" customHeight="1" x14ac:dyDescent="0.25">
      <c r="J22" s="16" t="s">
        <v>4</v>
      </c>
      <c r="M22" s="30">
        <v>0</v>
      </c>
    </row>
  </sheetData>
  <sheetProtection algorithmName="SHA-512" hashValue="l2gYBnFdH9da3EgbwAR+0zfBcTAguNCLveC8J50xTj8J1rLWBUo+TomcQiIVxM1xhrPitppRAUNIxca/r2/Dxg==" saltValue="k2z+yOFurP+yUs5ctbnogA==" spinCount="100000" sheet="1" objects="1" scenarios="1" selectLockedCells="1"/>
  <mergeCells count="1">
    <mergeCell ref="B1:H1"/>
  </mergeCells>
  <pageMargins left="0.75" right="0.75" top="1" bottom="1" header="0.5" footer="0.5"/>
  <pageSetup paperSize="9" scale="63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F75788-3082-4F0A-BC66-2CA962D6D294}">
  <sheetPr>
    <pageSetUpPr fitToPage="1"/>
  </sheetPr>
  <dimension ref="A1:P22"/>
  <sheetViews>
    <sheetView zoomScaleNormal="100" workbookViewId="0">
      <selection activeCell="H8" sqref="H8"/>
    </sheetView>
  </sheetViews>
  <sheetFormatPr defaultRowHeight="13.2" x14ac:dyDescent="0.25"/>
  <cols>
    <col min="1" max="1" width="0.88671875" customWidth="1"/>
    <col min="2" max="2" width="31.88671875" customWidth="1"/>
    <col min="3" max="3" width="2.88671875" style="2" bestFit="1" customWidth="1"/>
    <col min="4" max="5" width="10.6640625" style="2" customWidth="1"/>
    <col min="6" max="6" width="15.44140625" style="2" customWidth="1"/>
    <col min="7" max="7" width="12.5546875" style="2" customWidth="1"/>
    <col min="8" max="8" width="16.44140625" style="2" customWidth="1"/>
    <col min="9" max="9" width="17.6640625" style="2" customWidth="1"/>
    <col min="10" max="10" width="10.6640625" style="2" customWidth="1"/>
    <col min="11" max="11" width="10.6640625" style="2" hidden="1" customWidth="1"/>
    <col min="12" max="12" width="18.5546875" style="2" customWidth="1"/>
    <col min="13" max="13" width="13.44140625" style="25" bestFit="1" customWidth="1"/>
    <col min="14" max="14" width="23" style="20" hidden="1" customWidth="1"/>
    <col min="15" max="15" width="24.6640625" customWidth="1"/>
  </cols>
  <sheetData>
    <row r="1" spans="1:16" ht="61.5" customHeight="1" x14ac:dyDescent="0.3">
      <c r="B1" s="43" t="s">
        <v>27</v>
      </c>
      <c r="C1" s="43"/>
      <c r="D1" s="43"/>
      <c r="E1" s="43"/>
      <c r="F1" s="43"/>
      <c r="G1" s="43"/>
      <c r="H1" s="43"/>
      <c r="I1" s="22"/>
    </row>
    <row r="2" spans="1:16" ht="38.25" customHeight="1" x14ac:dyDescent="0.3">
      <c r="B2" s="15" t="s">
        <v>30</v>
      </c>
    </row>
    <row r="3" spans="1:16" ht="13.8" x14ac:dyDescent="0.25">
      <c r="B3" s="1" t="s">
        <v>31</v>
      </c>
    </row>
    <row r="4" spans="1:16" ht="5.25" customHeight="1" x14ac:dyDescent="0.25"/>
    <row r="5" spans="1:16" s="4" customFormat="1" ht="51.75" customHeight="1" thickBot="1" x14ac:dyDescent="0.3">
      <c r="A5" s="14"/>
      <c r="B5" s="5" t="s">
        <v>0</v>
      </c>
      <c r="C5" s="6"/>
      <c r="D5" s="23" t="s">
        <v>12</v>
      </c>
      <c r="E5" s="23" t="s">
        <v>11</v>
      </c>
      <c r="F5" s="6" t="s">
        <v>5</v>
      </c>
      <c r="G5" s="32" t="s">
        <v>26</v>
      </c>
      <c r="H5" s="23" t="s">
        <v>13</v>
      </c>
      <c r="I5" s="23" t="s">
        <v>18</v>
      </c>
      <c r="J5" s="6" t="s">
        <v>1</v>
      </c>
      <c r="K5" s="6" t="s">
        <v>2</v>
      </c>
      <c r="L5" s="6" t="s">
        <v>19</v>
      </c>
      <c r="M5" s="26" t="s">
        <v>3</v>
      </c>
      <c r="N5" s="31" t="s">
        <v>21</v>
      </c>
      <c r="O5" s="4" t="s">
        <v>22</v>
      </c>
      <c r="P5" s="4" t="s">
        <v>3</v>
      </c>
    </row>
    <row r="6" spans="1:16" ht="3.75" customHeight="1" x14ac:dyDescent="0.25">
      <c r="B6" s="7"/>
      <c r="C6" s="8"/>
      <c r="D6" s="8"/>
      <c r="E6" s="8"/>
      <c r="F6" s="8"/>
      <c r="G6" s="8"/>
      <c r="H6" s="8"/>
      <c r="I6" s="8"/>
      <c r="J6" s="8"/>
      <c r="K6" s="8"/>
      <c r="L6" s="8"/>
      <c r="M6" s="27"/>
    </row>
    <row r="7" spans="1:16" x14ac:dyDescent="0.25">
      <c r="B7" s="18" t="s">
        <v>23</v>
      </c>
      <c r="C7" s="17" t="s">
        <v>4</v>
      </c>
      <c r="D7" s="34">
        <v>0</v>
      </c>
      <c r="E7" s="34">
        <v>0</v>
      </c>
      <c r="F7" s="34">
        <v>0</v>
      </c>
      <c r="G7" s="35">
        <v>1</v>
      </c>
      <c r="H7" s="36">
        <v>0</v>
      </c>
      <c r="I7" s="9">
        <f>SUM(M16*D7+M16)+(E7*M17+M17)+(F7*M18+M18)+(G7*H7*M19)</f>
        <v>21500</v>
      </c>
      <c r="J7" s="34">
        <v>0</v>
      </c>
      <c r="K7" s="10" t="e">
        <f>(#REF!*(1+D7)+#REF!*(1+#REF!)+#REF!*(1+F7)+G7*#REF!*H7)*(1+J7)</f>
        <v>#REF!</v>
      </c>
      <c r="L7" s="24">
        <f>SUM(I7*J7)+I7</f>
        <v>21500</v>
      </c>
      <c r="M7" s="27">
        <v>1</v>
      </c>
      <c r="N7" s="33">
        <v>0</v>
      </c>
      <c r="O7" s="20">
        <f>SUM(L7+N7)</f>
        <v>21500</v>
      </c>
      <c r="P7" s="27">
        <v>1</v>
      </c>
    </row>
    <row r="8" spans="1:16" x14ac:dyDescent="0.25">
      <c r="B8" s="18" t="s">
        <v>24</v>
      </c>
      <c r="C8" s="8" t="s">
        <v>4</v>
      </c>
      <c r="D8" s="34">
        <v>0</v>
      </c>
      <c r="E8" s="34">
        <v>0</v>
      </c>
      <c r="F8" s="34">
        <v>0</v>
      </c>
      <c r="G8" s="35">
        <v>1</v>
      </c>
      <c r="H8" s="36">
        <v>0</v>
      </c>
      <c r="I8" s="9">
        <f>SUM(M16*D8+M16)+(E8*M17+M17)+(F8*M18+M18)+(G8*H8*M19)</f>
        <v>21500</v>
      </c>
      <c r="J8" s="34">
        <v>0</v>
      </c>
      <c r="K8" s="10" t="e">
        <f>(#REF!*(1+D8)+#REF!*(1+#REF!)+#REF!*(1+F8)+G8*#REF!*H8)*(1+J8)</f>
        <v>#REF!</v>
      </c>
      <c r="L8" s="24">
        <f>SUM(I8*J8)+I8</f>
        <v>21500</v>
      </c>
      <c r="M8" s="27">
        <f>SUM(L8/L7)</f>
        <v>1</v>
      </c>
      <c r="N8" s="33">
        <v>0</v>
      </c>
      <c r="O8" s="20">
        <f>SUM(L8+N8)</f>
        <v>21500</v>
      </c>
      <c r="P8" s="27">
        <f>SUM(O8/O7)</f>
        <v>1</v>
      </c>
    </row>
    <row r="9" spans="1:16" x14ac:dyDescent="0.25">
      <c r="B9" s="18" t="s">
        <v>25</v>
      </c>
      <c r="C9" s="8" t="s">
        <v>4</v>
      </c>
      <c r="D9" s="34">
        <v>0</v>
      </c>
      <c r="E9" s="34">
        <v>0</v>
      </c>
      <c r="F9" s="34">
        <v>0</v>
      </c>
      <c r="G9" s="35">
        <v>1</v>
      </c>
      <c r="H9" s="36">
        <v>0</v>
      </c>
      <c r="I9" s="9">
        <f>SUM(M16*D9+M16)+(E9*M17+M17)+(F9*M18+M18)+(G9*H9*M19)</f>
        <v>21500</v>
      </c>
      <c r="J9" s="34">
        <v>0</v>
      </c>
      <c r="K9" s="10" t="e">
        <f>(#REF!*(1+D9)+#REF!*(1+#REF!)+#REF!*(1+F9)+G9*#REF!*H9)*(1+J9)</f>
        <v>#REF!</v>
      </c>
      <c r="L9" s="24">
        <f>SUM(I9*J9)+I9</f>
        <v>21500</v>
      </c>
      <c r="M9" s="27">
        <f>SUM(L9/L8)</f>
        <v>1</v>
      </c>
      <c r="N9" s="33">
        <v>0</v>
      </c>
      <c r="O9" s="20">
        <f>SUM(L9+N9)</f>
        <v>21500</v>
      </c>
      <c r="P9" s="27">
        <f>SUM(O9/O8)</f>
        <v>1</v>
      </c>
    </row>
    <row r="10" spans="1:16" x14ac:dyDescent="0.25">
      <c r="B10" s="18" t="s">
        <v>28</v>
      </c>
      <c r="C10" s="8" t="s">
        <v>4</v>
      </c>
      <c r="D10" s="34">
        <v>0</v>
      </c>
      <c r="E10" s="34">
        <v>0</v>
      </c>
      <c r="F10" s="34">
        <v>0</v>
      </c>
      <c r="G10" s="35">
        <v>1</v>
      </c>
      <c r="H10" s="36">
        <v>0</v>
      </c>
      <c r="I10" s="9">
        <f>SUM(M16*D10+M16)+(E10*M17+M17)+(F10*M18+M18)+(G10*H10*M19)</f>
        <v>21500</v>
      </c>
      <c r="J10" s="34">
        <v>0</v>
      </c>
      <c r="K10" s="10" t="e">
        <f>(#REF!*(1+D10)+#REF!*(1+#REF!)+#REF!*(1+F10)+G10*#REF!*H10)*(1+J10)</f>
        <v>#REF!</v>
      </c>
      <c r="L10" s="24">
        <f>SUM(I10*J10)+I10</f>
        <v>21500</v>
      </c>
      <c r="M10" s="27">
        <f>SUM(L10/L7)</f>
        <v>1</v>
      </c>
      <c r="N10" s="33">
        <v>0</v>
      </c>
      <c r="O10" s="20">
        <f>SUM(L10+N10)</f>
        <v>21500</v>
      </c>
      <c r="P10" s="27">
        <f>SUM(O10/O7)</f>
        <v>1</v>
      </c>
    </row>
    <row r="11" spans="1:16" x14ac:dyDescent="0.25">
      <c r="B11" s="18" t="s">
        <v>29</v>
      </c>
      <c r="C11" s="8" t="s">
        <v>4</v>
      </c>
      <c r="D11" s="34">
        <v>0</v>
      </c>
      <c r="E11" s="34">
        <v>0</v>
      </c>
      <c r="F11" s="34">
        <v>0</v>
      </c>
      <c r="G11" s="35">
        <v>1</v>
      </c>
      <c r="H11" s="36">
        <v>0</v>
      </c>
      <c r="I11" s="9">
        <f>SUM(M16*D11+M16)+(E11*M17+M17)+(F11*M18+M18)+(G11*H11*M19)</f>
        <v>21500</v>
      </c>
      <c r="J11" s="34">
        <v>0</v>
      </c>
      <c r="K11" s="10" t="e">
        <f>(#REF!*(1+D11)+#REF!*(1+#REF!)+#REF!*(1+F11)+G11*#REF!*H11)*(1+J11)</f>
        <v>#REF!</v>
      </c>
      <c r="L11" s="24">
        <f>SUM(I11*J11)+I11</f>
        <v>21500</v>
      </c>
      <c r="M11" s="27">
        <f>SUM(L11/L7)</f>
        <v>1</v>
      </c>
      <c r="N11" s="33">
        <v>0</v>
      </c>
      <c r="O11" s="20">
        <f>SUM(L11+N11)</f>
        <v>21500</v>
      </c>
      <c r="P11" s="27">
        <f>SUM(O11/O7)</f>
        <v>1</v>
      </c>
    </row>
    <row r="12" spans="1:16" s="3" customFormat="1" ht="11.25" customHeight="1" x14ac:dyDescent="0.25">
      <c r="A12"/>
      <c r="B12" s="11"/>
      <c r="C12" s="12"/>
      <c r="D12" s="13"/>
      <c r="E12" s="13"/>
      <c r="F12" s="12"/>
      <c r="G12" s="12"/>
      <c r="H12" s="12"/>
      <c r="I12" s="12"/>
      <c r="J12" s="12"/>
      <c r="K12" s="12"/>
      <c r="L12" s="12"/>
      <c r="M12" s="28"/>
      <c r="N12" s="21"/>
    </row>
    <row r="13" spans="1:16" ht="6" customHeight="1" x14ac:dyDescent="0.25"/>
    <row r="15" spans="1:16" hidden="1" x14ac:dyDescent="0.25">
      <c r="B15" t="s">
        <v>8</v>
      </c>
      <c r="J15" t="s">
        <v>6</v>
      </c>
      <c r="M15" s="29">
        <v>500000</v>
      </c>
    </row>
    <row r="16" spans="1:16" x14ac:dyDescent="0.25">
      <c r="I16" s="2" t="s">
        <v>20</v>
      </c>
      <c r="J16" t="s">
        <v>14</v>
      </c>
      <c r="M16" s="9">
        <v>1500</v>
      </c>
    </row>
    <row r="17" spans="2:13" x14ac:dyDescent="0.25">
      <c r="J17" t="s">
        <v>15</v>
      </c>
      <c r="M17" s="9">
        <v>10000</v>
      </c>
    </row>
    <row r="18" spans="2:13" x14ac:dyDescent="0.25">
      <c r="B18" t="s">
        <v>9</v>
      </c>
      <c r="J18" t="s">
        <v>16</v>
      </c>
      <c r="M18" s="9">
        <v>10000</v>
      </c>
    </row>
    <row r="19" spans="2:13" x14ac:dyDescent="0.25">
      <c r="B19" t="s">
        <v>4</v>
      </c>
      <c r="J19" t="s">
        <v>17</v>
      </c>
      <c r="M19" s="19">
        <v>500</v>
      </c>
    </row>
    <row r="20" spans="2:13" x14ac:dyDescent="0.25">
      <c r="B20" t="s">
        <v>4</v>
      </c>
      <c r="J20"/>
    </row>
    <row r="21" spans="2:13" hidden="1" x14ac:dyDescent="0.25">
      <c r="B21" t="s">
        <v>10</v>
      </c>
      <c r="J21" t="s">
        <v>7</v>
      </c>
      <c r="M21" s="25">
        <v>0</v>
      </c>
    </row>
    <row r="22" spans="2:13" ht="17.25" hidden="1" customHeight="1" x14ac:dyDescent="0.25">
      <c r="J22" s="16" t="s">
        <v>4</v>
      </c>
      <c r="M22" s="30">
        <v>0</v>
      </c>
    </row>
  </sheetData>
  <sheetProtection algorithmName="SHA-512" hashValue="yKNlaUN7TnT4AuEb22edCBF9emfL0vl3QpqPJHJU0oCHzsH6lswbr+irK1LpS4wwajDYwrXbTBd+uz/8ilt/9Q==" saltValue="0XfnrnBYk4zl/Z8Kkm06FQ==" spinCount="100000" sheet="1" objects="1" scenarios="1" selectLockedCells="1"/>
  <mergeCells count="1">
    <mergeCell ref="B1:H1"/>
  </mergeCells>
  <pageMargins left="0.75" right="0.75" top="1" bottom="1" header="0.5" footer="0.5"/>
  <pageSetup paperSize="9" scale="63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3A1A4F-E2E7-4E6F-A572-F7F26E8B3CC0}">
  <sheetPr>
    <pageSetUpPr fitToPage="1"/>
  </sheetPr>
  <dimension ref="A1:P22"/>
  <sheetViews>
    <sheetView zoomScaleNormal="100" workbookViewId="0">
      <selection activeCell="H10" sqref="H10"/>
    </sheetView>
  </sheetViews>
  <sheetFormatPr defaultRowHeight="13.2" x14ac:dyDescent="0.25"/>
  <cols>
    <col min="1" max="1" width="0.88671875" customWidth="1"/>
    <col min="2" max="2" width="31.88671875" customWidth="1"/>
    <col min="3" max="3" width="2.88671875" style="2" bestFit="1" customWidth="1"/>
    <col min="4" max="5" width="10.6640625" style="2" customWidth="1"/>
    <col min="6" max="6" width="15.44140625" style="2" customWidth="1"/>
    <col min="7" max="7" width="12.5546875" style="2" customWidth="1"/>
    <col min="8" max="8" width="12.6640625" style="2" customWidth="1"/>
    <col min="9" max="9" width="17.6640625" style="2" customWidth="1"/>
    <col min="10" max="10" width="10.6640625" style="2" customWidth="1"/>
    <col min="11" max="11" width="10.6640625" style="2" hidden="1" customWidth="1"/>
    <col min="12" max="12" width="18.5546875" style="2" customWidth="1"/>
    <col min="13" max="13" width="13.44140625" style="25" bestFit="1" customWidth="1"/>
    <col min="14" max="14" width="23" style="20" hidden="1" customWidth="1"/>
    <col min="15" max="15" width="24.6640625" customWidth="1"/>
  </cols>
  <sheetData>
    <row r="1" spans="1:16" ht="61.5" customHeight="1" x14ac:dyDescent="0.3">
      <c r="B1" s="43" t="s">
        <v>27</v>
      </c>
      <c r="C1" s="43"/>
      <c r="D1" s="43"/>
      <c r="E1" s="43"/>
      <c r="F1" s="43"/>
      <c r="G1" s="43"/>
      <c r="H1" s="43"/>
      <c r="I1" s="22"/>
    </row>
    <row r="2" spans="1:16" ht="38.25" customHeight="1" x14ac:dyDescent="0.3">
      <c r="B2" s="15" t="s">
        <v>34</v>
      </c>
    </row>
    <row r="3" spans="1:16" ht="13.8" x14ac:dyDescent="0.25">
      <c r="B3" s="1" t="s">
        <v>31</v>
      </c>
    </row>
    <row r="4" spans="1:16" ht="5.25" customHeight="1" x14ac:dyDescent="0.25"/>
    <row r="5" spans="1:16" s="4" customFormat="1" ht="51.75" customHeight="1" thickBot="1" x14ac:dyDescent="0.3">
      <c r="A5" s="14"/>
      <c r="B5" s="5" t="s">
        <v>0</v>
      </c>
      <c r="C5" s="6"/>
      <c r="D5" s="23" t="s">
        <v>12</v>
      </c>
      <c r="E5" s="23" t="s">
        <v>11</v>
      </c>
      <c r="F5" s="6" t="s">
        <v>5</v>
      </c>
      <c r="G5" s="32" t="s">
        <v>26</v>
      </c>
      <c r="H5" s="23" t="s">
        <v>13</v>
      </c>
      <c r="I5" s="23" t="s">
        <v>18</v>
      </c>
      <c r="J5" s="6" t="s">
        <v>1</v>
      </c>
      <c r="K5" s="6" t="s">
        <v>2</v>
      </c>
      <c r="L5" s="6" t="s">
        <v>19</v>
      </c>
      <c r="M5" s="26" t="s">
        <v>3</v>
      </c>
      <c r="N5" s="31" t="s">
        <v>21</v>
      </c>
      <c r="O5" s="4" t="s">
        <v>22</v>
      </c>
      <c r="P5" s="4" t="s">
        <v>3</v>
      </c>
    </row>
    <row r="6" spans="1:16" ht="3.75" customHeight="1" x14ac:dyDescent="0.25">
      <c r="B6" s="7"/>
      <c r="C6" s="8"/>
      <c r="D6" s="8"/>
      <c r="E6" s="8"/>
      <c r="F6" s="8"/>
      <c r="G6" s="8"/>
      <c r="H6" s="8"/>
      <c r="I6" s="8"/>
      <c r="J6" s="8"/>
      <c r="K6" s="8"/>
      <c r="L6" s="8"/>
      <c r="M6" s="27"/>
    </row>
    <row r="7" spans="1:16" x14ac:dyDescent="0.25">
      <c r="B7" s="18" t="s">
        <v>23</v>
      </c>
      <c r="C7" s="17" t="s">
        <v>4</v>
      </c>
      <c r="D7" s="34">
        <v>0</v>
      </c>
      <c r="E7" s="34">
        <v>0</v>
      </c>
      <c r="F7" s="34">
        <v>0</v>
      </c>
      <c r="G7" s="35">
        <v>1</v>
      </c>
      <c r="H7" s="36">
        <v>0</v>
      </c>
      <c r="I7" s="9">
        <f>SUM(M16*D7+M16)+(E7*M17+M17)+(F7*M18+M18)+(G7*H7*M19)</f>
        <v>21500</v>
      </c>
      <c r="J7" s="34">
        <v>0</v>
      </c>
      <c r="K7" s="10" t="e">
        <f>(#REF!*(1+D7)+#REF!*(1+#REF!)+#REF!*(1+F7)+G7*#REF!*H7)*(1+J7)</f>
        <v>#REF!</v>
      </c>
      <c r="L7" s="24">
        <f>SUM(I7*J7)+I7</f>
        <v>21500</v>
      </c>
      <c r="M7" s="27">
        <v>1</v>
      </c>
      <c r="N7" s="33">
        <v>0</v>
      </c>
      <c r="O7" s="20">
        <f>SUM(L7+N7)</f>
        <v>21500</v>
      </c>
      <c r="P7" s="27">
        <v>1</v>
      </c>
    </row>
    <row r="8" spans="1:16" x14ac:dyDescent="0.25">
      <c r="B8" s="18" t="s">
        <v>24</v>
      </c>
      <c r="C8" s="8" t="s">
        <v>4</v>
      </c>
      <c r="D8" s="34">
        <v>0</v>
      </c>
      <c r="E8" s="34">
        <v>0</v>
      </c>
      <c r="F8" s="34">
        <v>0</v>
      </c>
      <c r="G8" s="35">
        <v>1</v>
      </c>
      <c r="H8" s="36">
        <v>0</v>
      </c>
      <c r="I8" s="9">
        <f>SUM(M16*D8+M16)+(E8*M17+M17)+(F8*M18+M18)+(G8*H8*M19)</f>
        <v>21500</v>
      </c>
      <c r="J8" s="34">
        <v>0</v>
      </c>
      <c r="K8" s="10" t="e">
        <f>(#REF!*(1+D8)+#REF!*(1+#REF!)+#REF!*(1+F8)+G8*#REF!*H8)*(1+J8)</f>
        <v>#REF!</v>
      </c>
      <c r="L8" s="24">
        <f>SUM(I8*J8)+I8</f>
        <v>21500</v>
      </c>
      <c r="M8" s="27">
        <f>SUM(L8/L7)</f>
        <v>1</v>
      </c>
      <c r="N8" s="33">
        <v>0</v>
      </c>
      <c r="O8" s="20">
        <f>SUM(L8+N8)</f>
        <v>21500</v>
      </c>
      <c r="P8" s="27">
        <f>SUM(O8/O7)</f>
        <v>1</v>
      </c>
    </row>
    <row r="9" spans="1:16" x14ac:dyDescent="0.25">
      <c r="B9" s="18" t="s">
        <v>25</v>
      </c>
      <c r="C9" s="8" t="s">
        <v>4</v>
      </c>
      <c r="D9" s="34">
        <v>0</v>
      </c>
      <c r="E9" s="34">
        <v>0</v>
      </c>
      <c r="F9" s="34">
        <v>0</v>
      </c>
      <c r="G9" s="35">
        <v>1</v>
      </c>
      <c r="H9" s="36">
        <v>0</v>
      </c>
      <c r="I9" s="9">
        <f>SUM(M16*D9+M16)+(E9*M17+M17)+(F9*M18+M18)+(G9*H9*M19)</f>
        <v>21500</v>
      </c>
      <c r="J9" s="34">
        <v>0</v>
      </c>
      <c r="K9" s="10" t="e">
        <f>(#REF!*(1+D9)+#REF!*(1+#REF!)+#REF!*(1+F9)+G9*#REF!*H9)*(1+J9)</f>
        <v>#REF!</v>
      </c>
      <c r="L9" s="24">
        <f>SUM(I9*J9)+I9</f>
        <v>21500</v>
      </c>
      <c r="M9" s="27">
        <f>SUM(L9/L8)</f>
        <v>1</v>
      </c>
      <c r="N9" s="33">
        <v>0</v>
      </c>
      <c r="O9" s="20">
        <f>SUM(L9+N9)</f>
        <v>21500</v>
      </c>
      <c r="P9" s="27">
        <f>SUM(O9/O8)</f>
        <v>1</v>
      </c>
    </row>
    <row r="10" spans="1:16" x14ac:dyDescent="0.25">
      <c r="B10" s="18" t="s">
        <v>28</v>
      </c>
      <c r="C10" s="8" t="s">
        <v>4</v>
      </c>
      <c r="D10" s="34">
        <v>0</v>
      </c>
      <c r="E10" s="34">
        <v>0</v>
      </c>
      <c r="F10" s="34">
        <v>0</v>
      </c>
      <c r="G10" s="35">
        <v>1</v>
      </c>
      <c r="H10" s="36">
        <v>0</v>
      </c>
      <c r="I10" s="9">
        <f>SUM(M16*D10+M16)+(E10*M17+M17)+(F10*M18+M18)+(G10*H10*M19)</f>
        <v>21500</v>
      </c>
      <c r="J10" s="34">
        <v>0</v>
      </c>
      <c r="K10" s="10" t="e">
        <f>(#REF!*(1+D10)+#REF!*(1+#REF!)+#REF!*(1+F10)+G10*#REF!*H10)*(1+J10)</f>
        <v>#REF!</v>
      </c>
      <c r="L10" s="24">
        <f>SUM(I10*J10)+I10</f>
        <v>21500</v>
      </c>
      <c r="M10" s="27">
        <f>SUM(L10/L7)</f>
        <v>1</v>
      </c>
      <c r="N10" s="33">
        <v>0</v>
      </c>
      <c r="O10" s="20">
        <f>SUM(L10+N10)</f>
        <v>21500</v>
      </c>
      <c r="P10" s="27">
        <f>SUM(O10/O7)</f>
        <v>1</v>
      </c>
    </row>
    <row r="11" spans="1:16" x14ac:dyDescent="0.25">
      <c r="B11" s="18" t="s">
        <v>29</v>
      </c>
      <c r="C11" s="8" t="s">
        <v>4</v>
      </c>
      <c r="D11" s="34">
        <v>0</v>
      </c>
      <c r="E11" s="34">
        <v>0</v>
      </c>
      <c r="F11" s="34">
        <v>0</v>
      </c>
      <c r="G11" s="35">
        <v>1</v>
      </c>
      <c r="H11" s="36">
        <v>0</v>
      </c>
      <c r="I11" s="9">
        <f>SUM(M16*D11+M16)+(E11*M17+M17)+(F11*M18+M18)+(G11*H11*M19)</f>
        <v>21500</v>
      </c>
      <c r="J11" s="34">
        <v>0</v>
      </c>
      <c r="K11" s="10" t="e">
        <f>(#REF!*(1+D11)+#REF!*(1+#REF!)+#REF!*(1+F11)+G11*#REF!*H11)*(1+J11)</f>
        <v>#REF!</v>
      </c>
      <c r="L11" s="24">
        <f>SUM(I11*J11)+I11</f>
        <v>21500</v>
      </c>
      <c r="M11" s="27">
        <f>SUM(L11/L7)</f>
        <v>1</v>
      </c>
      <c r="N11" s="33">
        <v>0</v>
      </c>
      <c r="O11" s="20">
        <f>SUM(L11+N11)</f>
        <v>21500</v>
      </c>
      <c r="P11" s="27">
        <f>SUM(O11/O7)</f>
        <v>1</v>
      </c>
    </row>
    <row r="12" spans="1:16" s="3" customFormat="1" ht="11.25" customHeight="1" x14ac:dyDescent="0.25">
      <c r="A12"/>
      <c r="B12" s="11"/>
      <c r="C12" s="12"/>
      <c r="D12" s="13"/>
      <c r="E12" s="13"/>
      <c r="F12" s="12"/>
      <c r="G12" s="12"/>
      <c r="H12" s="12"/>
      <c r="I12" s="12"/>
      <c r="J12" s="12"/>
      <c r="K12" s="12"/>
      <c r="L12" s="12"/>
      <c r="M12" s="28"/>
      <c r="N12" s="21"/>
    </row>
    <row r="13" spans="1:16" ht="6" customHeight="1" x14ac:dyDescent="0.25"/>
    <row r="15" spans="1:16" hidden="1" x14ac:dyDescent="0.25">
      <c r="B15" t="s">
        <v>8</v>
      </c>
      <c r="J15" t="s">
        <v>6</v>
      </c>
      <c r="M15" s="29">
        <v>500000</v>
      </c>
    </row>
    <row r="16" spans="1:16" x14ac:dyDescent="0.25">
      <c r="I16" s="2" t="s">
        <v>20</v>
      </c>
      <c r="J16" t="s">
        <v>14</v>
      </c>
      <c r="M16" s="9">
        <v>1500</v>
      </c>
    </row>
    <row r="17" spans="2:13" x14ac:dyDescent="0.25">
      <c r="J17" t="s">
        <v>15</v>
      </c>
      <c r="M17" s="9">
        <v>10000</v>
      </c>
    </row>
    <row r="18" spans="2:13" x14ac:dyDescent="0.25">
      <c r="B18" t="s">
        <v>9</v>
      </c>
      <c r="J18" t="s">
        <v>16</v>
      </c>
      <c r="M18" s="9">
        <v>10000</v>
      </c>
    </row>
    <row r="19" spans="2:13" x14ac:dyDescent="0.25">
      <c r="B19" t="s">
        <v>4</v>
      </c>
      <c r="J19" t="s">
        <v>17</v>
      </c>
      <c r="M19" s="19">
        <v>500</v>
      </c>
    </row>
    <row r="20" spans="2:13" x14ac:dyDescent="0.25">
      <c r="B20" t="s">
        <v>4</v>
      </c>
      <c r="J20"/>
    </row>
    <row r="21" spans="2:13" hidden="1" x14ac:dyDescent="0.25">
      <c r="B21" t="s">
        <v>10</v>
      </c>
      <c r="J21" t="s">
        <v>7</v>
      </c>
      <c r="M21" s="25">
        <v>0</v>
      </c>
    </row>
    <row r="22" spans="2:13" ht="17.25" hidden="1" customHeight="1" x14ac:dyDescent="0.25">
      <c r="J22" s="16" t="s">
        <v>4</v>
      </c>
      <c r="M22" s="30">
        <v>0</v>
      </c>
    </row>
  </sheetData>
  <sheetProtection algorithmName="SHA-512" hashValue="0gXxgidf7VtBaZIR+ZTIMDB7GUaaec5ZIimTDG2vYrbq0EY42ro1mW0TeeHm7y1ZfSp8HTGuhTgZAGCwVE/Nog==" saltValue="W42FfrJABZ1Og4oy6Da11g==" spinCount="100000" sheet="1" objects="1" scenarios="1" selectLockedCells="1"/>
  <mergeCells count="1">
    <mergeCell ref="B1:H1"/>
  </mergeCells>
  <pageMargins left="0.75" right="0.75" top="1" bottom="1" header="0.5" footer="0.5"/>
  <pageSetup paperSize="9" scale="63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DCCDD3-60E3-42FB-B1E5-398315C8A931}">
  <sheetPr>
    <pageSetUpPr fitToPage="1"/>
  </sheetPr>
  <dimension ref="A1:P22"/>
  <sheetViews>
    <sheetView zoomScaleNormal="100" workbookViewId="0">
      <selection activeCell="H8" sqref="H8"/>
    </sheetView>
  </sheetViews>
  <sheetFormatPr defaultRowHeight="13.2" x14ac:dyDescent="0.25"/>
  <cols>
    <col min="1" max="1" width="0.88671875" customWidth="1"/>
    <col min="2" max="2" width="31.88671875" customWidth="1"/>
    <col min="3" max="3" width="2.88671875" style="2" bestFit="1" customWidth="1"/>
    <col min="4" max="5" width="10.6640625" style="2" customWidth="1"/>
    <col min="6" max="6" width="15.44140625" style="2" customWidth="1"/>
    <col min="7" max="7" width="12.5546875" style="2" customWidth="1"/>
    <col min="8" max="8" width="14" style="2" customWidth="1"/>
    <col min="9" max="9" width="17.6640625" style="2" customWidth="1"/>
    <col min="10" max="10" width="10.6640625" style="2" customWidth="1"/>
    <col min="11" max="11" width="10.6640625" style="2" hidden="1" customWidth="1"/>
    <col min="12" max="12" width="18.5546875" style="2" customWidth="1"/>
    <col min="13" max="13" width="13.44140625" style="25" bestFit="1" customWidth="1"/>
    <col min="14" max="14" width="23" style="20" hidden="1" customWidth="1"/>
    <col min="15" max="15" width="24.6640625" customWidth="1"/>
  </cols>
  <sheetData>
    <row r="1" spans="1:16" ht="61.5" customHeight="1" x14ac:dyDescent="0.3">
      <c r="B1" s="43" t="s">
        <v>27</v>
      </c>
      <c r="C1" s="43"/>
      <c r="D1" s="43"/>
      <c r="E1" s="43"/>
      <c r="F1" s="43"/>
      <c r="G1" s="43"/>
      <c r="H1" s="43"/>
      <c r="I1" s="22"/>
    </row>
    <row r="2" spans="1:16" ht="38.25" customHeight="1" x14ac:dyDescent="0.3">
      <c r="B2" s="15" t="s">
        <v>30</v>
      </c>
    </row>
    <row r="3" spans="1:16" ht="13.8" x14ac:dyDescent="0.25">
      <c r="B3" s="1" t="s">
        <v>33</v>
      </c>
    </row>
    <row r="4" spans="1:16" ht="5.25" customHeight="1" x14ac:dyDescent="0.25"/>
    <row r="5" spans="1:16" s="4" customFormat="1" ht="51.75" customHeight="1" thickBot="1" x14ac:dyDescent="0.3">
      <c r="A5" s="14"/>
      <c r="B5" s="5" t="s">
        <v>0</v>
      </c>
      <c r="C5" s="6"/>
      <c r="D5" s="23" t="s">
        <v>12</v>
      </c>
      <c r="E5" s="23" t="s">
        <v>11</v>
      </c>
      <c r="F5" s="6" t="s">
        <v>5</v>
      </c>
      <c r="G5" s="32" t="s">
        <v>26</v>
      </c>
      <c r="H5" s="23" t="s">
        <v>13</v>
      </c>
      <c r="I5" s="23" t="s">
        <v>18</v>
      </c>
      <c r="J5" s="6" t="s">
        <v>1</v>
      </c>
      <c r="K5" s="6" t="s">
        <v>2</v>
      </c>
      <c r="L5" s="6" t="s">
        <v>19</v>
      </c>
      <c r="M5" s="26" t="s">
        <v>3</v>
      </c>
      <c r="N5" s="31" t="s">
        <v>21</v>
      </c>
      <c r="O5" s="4" t="s">
        <v>22</v>
      </c>
      <c r="P5" s="4" t="s">
        <v>3</v>
      </c>
    </row>
    <row r="6" spans="1:16" ht="3.75" customHeight="1" x14ac:dyDescent="0.25">
      <c r="B6" s="7"/>
      <c r="C6" s="8"/>
      <c r="D6" s="8"/>
      <c r="E6" s="8"/>
      <c r="F6" s="8"/>
      <c r="G6" s="8"/>
      <c r="H6" s="8"/>
      <c r="I6" s="8"/>
      <c r="J6" s="8"/>
      <c r="K6" s="8"/>
      <c r="L6" s="8"/>
      <c r="M6" s="27"/>
    </row>
    <row r="7" spans="1:16" x14ac:dyDescent="0.25">
      <c r="B7" s="18" t="s">
        <v>23</v>
      </c>
      <c r="C7" s="17" t="s">
        <v>4</v>
      </c>
      <c r="D7" s="34">
        <v>0</v>
      </c>
      <c r="E7" s="34">
        <v>0</v>
      </c>
      <c r="F7" s="34">
        <v>0</v>
      </c>
      <c r="G7" s="35">
        <v>1</v>
      </c>
      <c r="H7" s="36">
        <v>0</v>
      </c>
      <c r="I7" s="9">
        <f>SUM(M16*D7+M16)+(E7*M17+M17)+(F7*M18+M18)+(G7*H7*M19)</f>
        <v>75000</v>
      </c>
      <c r="J7" s="34">
        <v>0</v>
      </c>
      <c r="K7" s="10" t="e">
        <f>(#REF!*(1+D7)+#REF!*(1+#REF!)+#REF!*(1+F7)+G7*#REF!*H7)*(1+J7)</f>
        <v>#REF!</v>
      </c>
      <c r="L7" s="24">
        <f>SUM(I7*J7)+I7</f>
        <v>75000</v>
      </c>
      <c r="M7" s="27">
        <v>1</v>
      </c>
      <c r="N7" s="33">
        <v>0</v>
      </c>
      <c r="O7" s="20">
        <f>SUM(L7+N7)</f>
        <v>75000</v>
      </c>
      <c r="P7" s="27">
        <v>1</v>
      </c>
    </row>
    <row r="8" spans="1:16" x14ac:dyDescent="0.25">
      <c r="B8" s="18" t="s">
        <v>24</v>
      </c>
      <c r="C8" s="8" t="s">
        <v>4</v>
      </c>
      <c r="D8" s="34">
        <v>0</v>
      </c>
      <c r="E8" s="34">
        <v>0</v>
      </c>
      <c r="F8" s="34">
        <v>0</v>
      </c>
      <c r="G8" s="35">
        <v>1</v>
      </c>
      <c r="H8" s="36">
        <v>0</v>
      </c>
      <c r="I8" s="9">
        <f>SUM(M16*D8+M16)+(E8*M17+M17)+(F8*M18+M18)+(G8*H8*M19)</f>
        <v>75000</v>
      </c>
      <c r="J8" s="34">
        <v>0</v>
      </c>
      <c r="K8" s="10" t="e">
        <f>(#REF!*(1+D8)+#REF!*(1+#REF!)+#REF!*(1+F8)+G8*#REF!*H8)*(1+J8)</f>
        <v>#REF!</v>
      </c>
      <c r="L8" s="24">
        <f>SUM(I8*J8)+I8</f>
        <v>75000</v>
      </c>
      <c r="M8" s="27">
        <f>SUM(L8/L7)</f>
        <v>1</v>
      </c>
      <c r="N8" s="33">
        <v>0</v>
      </c>
      <c r="O8" s="20">
        <f>SUM(L8+N8)</f>
        <v>75000</v>
      </c>
      <c r="P8" s="27">
        <f>SUM(O8/O7)</f>
        <v>1</v>
      </c>
    </row>
    <row r="9" spans="1:16" x14ac:dyDescent="0.25">
      <c r="B9" s="18" t="s">
        <v>25</v>
      </c>
      <c r="C9" s="8" t="s">
        <v>4</v>
      </c>
      <c r="D9" s="34">
        <v>0</v>
      </c>
      <c r="E9" s="34">
        <v>0</v>
      </c>
      <c r="F9" s="34">
        <v>0</v>
      </c>
      <c r="G9" s="35">
        <v>1</v>
      </c>
      <c r="H9" s="36">
        <v>0</v>
      </c>
      <c r="I9" s="9">
        <f>SUM(M16*D9+M16)+(E9*M17+M17)+(F9*M18+M18)+(G9*H9*M19)</f>
        <v>75000</v>
      </c>
      <c r="J9" s="34">
        <v>0</v>
      </c>
      <c r="K9" s="10" t="e">
        <f>(#REF!*(1+D9)+#REF!*(1+#REF!)+#REF!*(1+F9)+G9*#REF!*H9)*(1+J9)</f>
        <v>#REF!</v>
      </c>
      <c r="L9" s="24">
        <f>SUM(I9*J9)+I9</f>
        <v>75000</v>
      </c>
      <c r="M9" s="27">
        <f>SUM(L9/L8)</f>
        <v>1</v>
      </c>
      <c r="N9" s="33">
        <v>0</v>
      </c>
      <c r="O9" s="20">
        <f>SUM(L9+N9)</f>
        <v>75000</v>
      </c>
      <c r="P9" s="27">
        <f>SUM(O9/O8)</f>
        <v>1</v>
      </c>
    </row>
    <row r="10" spans="1:16" x14ac:dyDescent="0.25">
      <c r="B10" s="18" t="s">
        <v>28</v>
      </c>
      <c r="C10" s="8" t="s">
        <v>4</v>
      </c>
      <c r="D10" s="34">
        <v>0</v>
      </c>
      <c r="E10" s="34">
        <v>0</v>
      </c>
      <c r="F10" s="34">
        <v>0</v>
      </c>
      <c r="G10" s="35">
        <v>1</v>
      </c>
      <c r="H10" s="36">
        <v>0</v>
      </c>
      <c r="I10" s="9">
        <f>SUM(M16*D10+M16)+(E10*M17+M17)+(F10*M18+M18)+(G10*H10*M19)</f>
        <v>75000</v>
      </c>
      <c r="J10" s="34">
        <v>0</v>
      </c>
      <c r="K10" s="10" t="e">
        <f>(#REF!*(1+D10)+#REF!*(1+#REF!)+#REF!*(1+F10)+G10*#REF!*H10)*(1+J10)</f>
        <v>#REF!</v>
      </c>
      <c r="L10" s="24">
        <f>SUM(I10*J10)+I10</f>
        <v>75000</v>
      </c>
      <c r="M10" s="27">
        <f>SUM(L10/L7)</f>
        <v>1</v>
      </c>
      <c r="N10" s="33">
        <v>0</v>
      </c>
      <c r="O10" s="20">
        <f>SUM(L10+N10)</f>
        <v>75000</v>
      </c>
      <c r="P10" s="27">
        <f>SUM(O10/O7)</f>
        <v>1</v>
      </c>
    </row>
    <row r="11" spans="1:16" x14ac:dyDescent="0.25">
      <c r="B11" s="18" t="s">
        <v>29</v>
      </c>
      <c r="C11" s="8" t="s">
        <v>4</v>
      </c>
      <c r="D11" s="34">
        <v>0</v>
      </c>
      <c r="E11" s="34">
        <v>0</v>
      </c>
      <c r="F11" s="34">
        <v>0</v>
      </c>
      <c r="G11" s="35">
        <v>1</v>
      </c>
      <c r="H11" s="36">
        <v>0</v>
      </c>
      <c r="I11" s="9">
        <f>SUM(M16*D11+M16)+(E11*M17+M17)+(F11*M18+M18)+(G11*H11*M19)</f>
        <v>75000</v>
      </c>
      <c r="J11" s="34">
        <v>0</v>
      </c>
      <c r="K11" s="10" t="e">
        <f>(#REF!*(1+D11)+#REF!*(1+#REF!)+#REF!*(1+F11)+G11*#REF!*H11)*(1+J11)</f>
        <v>#REF!</v>
      </c>
      <c r="L11" s="24">
        <f>SUM(I11*J11)+I11</f>
        <v>75000</v>
      </c>
      <c r="M11" s="27">
        <f>SUM(L11/L7)</f>
        <v>1</v>
      </c>
      <c r="N11" s="33">
        <v>0</v>
      </c>
      <c r="O11" s="20">
        <f>SUM(L11+N11)</f>
        <v>75000</v>
      </c>
      <c r="P11" s="27">
        <f>SUM(O11/O7)</f>
        <v>1</v>
      </c>
    </row>
    <row r="12" spans="1:16" s="3" customFormat="1" ht="11.25" customHeight="1" x14ac:dyDescent="0.25">
      <c r="A12"/>
      <c r="B12" s="11"/>
      <c r="C12" s="12"/>
      <c r="D12" s="13"/>
      <c r="E12" s="13"/>
      <c r="F12" s="12"/>
      <c r="G12" s="12"/>
      <c r="H12" s="12"/>
      <c r="I12" s="12"/>
      <c r="J12" s="12"/>
      <c r="K12" s="12"/>
      <c r="L12" s="12"/>
      <c r="M12" s="28"/>
      <c r="N12" s="21"/>
    </row>
    <row r="13" spans="1:16" ht="6" customHeight="1" x14ac:dyDescent="0.25"/>
    <row r="15" spans="1:16" hidden="1" x14ac:dyDescent="0.25">
      <c r="B15" t="s">
        <v>8</v>
      </c>
      <c r="J15" t="s">
        <v>6</v>
      </c>
      <c r="M15" s="29">
        <v>500000</v>
      </c>
    </row>
    <row r="16" spans="1:16" x14ac:dyDescent="0.25">
      <c r="I16" s="2" t="s">
        <v>20</v>
      </c>
      <c r="J16" t="s">
        <v>14</v>
      </c>
      <c r="M16" s="9">
        <v>10000</v>
      </c>
    </row>
    <row r="17" spans="2:13" x14ac:dyDescent="0.25">
      <c r="J17" t="s">
        <v>15</v>
      </c>
      <c r="M17" s="9">
        <v>50000</v>
      </c>
    </row>
    <row r="18" spans="2:13" x14ac:dyDescent="0.25">
      <c r="B18" t="s">
        <v>9</v>
      </c>
      <c r="J18" t="s">
        <v>16</v>
      </c>
      <c r="M18" s="9">
        <v>15000</v>
      </c>
    </row>
    <row r="19" spans="2:13" x14ac:dyDescent="0.25">
      <c r="B19" t="s">
        <v>4</v>
      </c>
      <c r="J19" t="s">
        <v>17</v>
      </c>
      <c r="M19" s="19">
        <v>2500</v>
      </c>
    </row>
    <row r="20" spans="2:13" x14ac:dyDescent="0.25">
      <c r="B20" t="s">
        <v>4</v>
      </c>
      <c r="J20"/>
    </row>
    <row r="21" spans="2:13" hidden="1" x14ac:dyDescent="0.25">
      <c r="B21" t="s">
        <v>10</v>
      </c>
      <c r="J21" t="s">
        <v>7</v>
      </c>
      <c r="M21" s="25">
        <v>0</v>
      </c>
    </row>
    <row r="22" spans="2:13" ht="17.25" hidden="1" customHeight="1" x14ac:dyDescent="0.25">
      <c r="J22" s="16" t="s">
        <v>4</v>
      </c>
      <c r="M22" s="30">
        <v>0</v>
      </c>
    </row>
  </sheetData>
  <sheetProtection algorithmName="SHA-512" hashValue="PjW0mohEJxcAWF61oh70LqkIW+KD0WPzxMKE5gRyZPpSdK6OV8+uR6FlYiO5cGb5BKclUEuK95wYtsn9snnYUA==" saltValue="go4TIlPwMuDZh1bTr2mDkg==" spinCount="100000" sheet="1" objects="1" scenarios="1" selectLockedCells="1"/>
  <mergeCells count="1">
    <mergeCell ref="B1:H1"/>
  </mergeCells>
  <pageMargins left="0.75" right="0.75" top="1" bottom="1" header="0.5" footer="0.5"/>
  <pageSetup paperSize="9" scale="63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48A3FE-1FA7-44C4-8D56-52B3061E26CF}">
  <sheetPr>
    <pageSetUpPr fitToPage="1"/>
  </sheetPr>
  <dimension ref="A1:P22"/>
  <sheetViews>
    <sheetView topLeftCell="A5" zoomScaleNormal="100" workbookViewId="0">
      <selection activeCell="H9" sqref="H9"/>
    </sheetView>
  </sheetViews>
  <sheetFormatPr defaultRowHeight="13.2" x14ac:dyDescent="0.25"/>
  <cols>
    <col min="1" max="1" width="0.88671875" customWidth="1"/>
    <col min="2" max="2" width="31.88671875" customWidth="1"/>
    <col min="3" max="3" width="2.88671875" style="2" bestFit="1" customWidth="1"/>
    <col min="4" max="5" width="10.6640625" style="2" customWidth="1"/>
    <col min="6" max="6" width="15.44140625" style="2" customWidth="1"/>
    <col min="7" max="7" width="12.5546875" style="2" customWidth="1"/>
    <col min="8" max="8" width="14.33203125" style="2" customWidth="1"/>
    <col min="9" max="9" width="17.6640625" style="2" customWidth="1"/>
    <col min="10" max="10" width="10.6640625" style="2" customWidth="1"/>
    <col min="11" max="11" width="10.6640625" style="2" hidden="1" customWidth="1"/>
    <col min="12" max="12" width="18.5546875" style="2" customWidth="1"/>
    <col min="13" max="13" width="13.44140625" style="25" bestFit="1" customWidth="1"/>
    <col min="14" max="14" width="23" style="20" hidden="1" customWidth="1"/>
    <col min="15" max="15" width="24.6640625" customWidth="1"/>
  </cols>
  <sheetData>
    <row r="1" spans="1:16" ht="61.5" customHeight="1" x14ac:dyDescent="0.3">
      <c r="B1" s="43" t="s">
        <v>27</v>
      </c>
      <c r="C1" s="43"/>
      <c r="D1" s="43"/>
      <c r="E1" s="43"/>
      <c r="F1" s="43"/>
      <c r="G1" s="43"/>
      <c r="H1" s="43"/>
      <c r="I1" s="22"/>
    </row>
    <row r="2" spans="1:16" ht="38.25" customHeight="1" x14ac:dyDescent="0.3">
      <c r="B2" s="15" t="s">
        <v>34</v>
      </c>
    </row>
    <row r="3" spans="1:16" ht="13.8" x14ac:dyDescent="0.25">
      <c r="B3" s="1" t="s">
        <v>33</v>
      </c>
    </row>
    <row r="4" spans="1:16" ht="5.25" customHeight="1" x14ac:dyDescent="0.25"/>
    <row r="5" spans="1:16" s="4" customFormat="1" ht="51.75" customHeight="1" thickBot="1" x14ac:dyDescent="0.3">
      <c r="A5" s="14"/>
      <c r="B5" s="5" t="s">
        <v>0</v>
      </c>
      <c r="C5" s="6"/>
      <c r="D5" s="23" t="s">
        <v>12</v>
      </c>
      <c r="E5" s="23" t="s">
        <v>11</v>
      </c>
      <c r="F5" s="6" t="s">
        <v>5</v>
      </c>
      <c r="G5" s="32" t="s">
        <v>26</v>
      </c>
      <c r="H5" s="23" t="s">
        <v>13</v>
      </c>
      <c r="I5" s="23" t="s">
        <v>18</v>
      </c>
      <c r="J5" s="6" t="s">
        <v>1</v>
      </c>
      <c r="K5" s="6" t="s">
        <v>2</v>
      </c>
      <c r="L5" s="6" t="s">
        <v>19</v>
      </c>
      <c r="M5" s="26" t="s">
        <v>3</v>
      </c>
      <c r="N5" s="31" t="s">
        <v>21</v>
      </c>
      <c r="O5" s="4" t="s">
        <v>22</v>
      </c>
      <c r="P5" s="4" t="s">
        <v>3</v>
      </c>
    </row>
    <row r="6" spans="1:16" ht="3.75" customHeight="1" x14ac:dyDescent="0.25">
      <c r="B6" s="7"/>
      <c r="C6" s="8"/>
      <c r="D6" s="8"/>
      <c r="E6" s="8"/>
      <c r="F6" s="8"/>
      <c r="G6" s="8"/>
      <c r="H6" s="8"/>
      <c r="I6" s="8"/>
      <c r="J6" s="8"/>
      <c r="K6" s="8"/>
      <c r="L6" s="8"/>
      <c r="M6" s="27"/>
    </row>
    <row r="7" spans="1:16" x14ac:dyDescent="0.25">
      <c r="B7" s="18" t="s">
        <v>23</v>
      </c>
      <c r="C7" s="17" t="s">
        <v>4</v>
      </c>
      <c r="D7" s="34">
        <v>0</v>
      </c>
      <c r="E7" s="34">
        <v>0</v>
      </c>
      <c r="F7" s="34">
        <v>0</v>
      </c>
      <c r="G7" s="35">
        <v>1</v>
      </c>
      <c r="H7" s="36">
        <v>0</v>
      </c>
      <c r="I7" s="9">
        <f>SUM(M16*D7+M16)+(E7*M17+M17)+(F7*M18+M18)+(G7*H7*M19)</f>
        <v>75000</v>
      </c>
      <c r="J7" s="34">
        <v>0</v>
      </c>
      <c r="K7" s="10" t="e">
        <f>(#REF!*(1+D7)+#REF!*(1+#REF!)+#REF!*(1+F7)+G7*#REF!*H7)*(1+J7)</f>
        <v>#REF!</v>
      </c>
      <c r="L7" s="24">
        <f>SUM(I7*J7)+I7</f>
        <v>75000</v>
      </c>
      <c r="M7" s="27">
        <v>1</v>
      </c>
      <c r="N7" s="33">
        <v>0</v>
      </c>
      <c r="O7" s="20">
        <f>SUM(L7+N7)</f>
        <v>75000</v>
      </c>
      <c r="P7" s="27">
        <v>1</v>
      </c>
    </row>
    <row r="8" spans="1:16" x14ac:dyDescent="0.25">
      <c r="B8" s="18" t="s">
        <v>24</v>
      </c>
      <c r="C8" s="8" t="s">
        <v>4</v>
      </c>
      <c r="D8" s="34">
        <v>0</v>
      </c>
      <c r="E8" s="34">
        <v>0</v>
      </c>
      <c r="F8" s="34">
        <v>0</v>
      </c>
      <c r="G8" s="35">
        <v>1</v>
      </c>
      <c r="H8" s="36">
        <v>0</v>
      </c>
      <c r="I8" s="9">
        <f>SUM(M16*D8+M16)+(E8*M17+M17)+(F8*M18+M18)+(G8*H8*M19)</f>
        <v>75000</v>
      </c>
      <c r="J8" s="34">
        <v>0</v>
      </c>
      <c r="K8" s="10" t="e">
        <f>(#REF!*(1+D8)+#REF!*(1+#REF!)+#REF!*(1+F8)+G8*#REF!*H8)*(1+J8)</f>
        <v>#REF!</v>
      </c>
      <c r="L8" s="24">
        <f>SUM(I8*J8)+I8</f>
        <v>75000</v>
      </c>
      <c r="M8" s="27">
        <f>SUM(L8/L7)</f>
        <v>1</v>
      </c>
      <c r="N8" s="33">
        <v>0</v>
      </c>
      <c r="O8" s="20">
        <f>SUM(L8+N8)</f>
        <v>75000</v>
      </c>
      <c r="P8" s="27">
        <f>SUM(O8/O7)</f>
        <v>1</v>
      </c>
    </row>
    <row r="9" spans="1:16" x14ac:dyDescent="0.25">
      <c r="B9" s="18" t="s">
        <v>25</v>
      </c>
      <c r="C9" s="8" t="s">
        <v>4</v>
      </c>
      <c r="D9" s="34">
        <v>0</v>
      </c>
      <c r="E9" s="34">
        <v>0</v>
      </c>
      <c r="F9" s="34">
        <v>0</v>
      </c>
      <c r="G9" s="35">
        <v>1</v>
      </c>
      <c r="H9" s="36">
        <v>0</v>
      </c>
      <c r="I9" s="9">
        <f>SUM(M16*D9+M16)+(E9*M17+M17)+(F9*M18+M18)+(G9*H9*M19)</f>
        <v>75000</v>
      </c>
      <c r="J9" s="34">
        <v>0</v>
      </c>
      <c r="K9" s="10" t="e">
        <f>(#REF!*(1+D9)+#REF!*(1+#REF!)+#REF!*(1+F9)+G9*#REF!*H9)*(1+J9)</f>
        <v>#REF!</v>
      </c>
      <c r="L9" s="24">
        <f>SUM(I9*J9)+I9</f>
        <v>75000</v>
      </c>
      <c r="M9" s="27">
        <f>SUM(L9/L8)</f>
        <v>1</v>
      </c>
      <c r="N9" s="33">
        <v>0</v>
      </c>
      <c r="O9" s="20">
        <f>SUM(L9+N9)</f>
        <v>75000</v>
      </c>
      <c r="P9" s="27">
        <f>SUM(O9/O8)</f>
        <v>1</v>
      </c>
    </row>
    <row r="10" spans="1:16" x14ac:dyDescent="0.25">
      <c r="B10" s="18" t="s">
        <v>28</v>
      </c>
      <c r="C10" s="8" t="s">
        <v>4</v>
      </c>
      <c r="D10" s="34">
        <v>0</v>
      </c>
      <c r="E10" s="34">
        <v>0</v>
      </c>
      <c r="F10" s="34">
        <v>0</v>
      </c>
      <c r="G10" s="35">
        <v>1</v>
      </c>
      <c r="H10" s="36">
        <v>0</v>
      </c>
      <c r="I10" s="9">
        <f>SUM(M16*D10+M16)+(E10*M17+M17)+(F10*M18+M18)+(G10*H10*M19)</f>
        <v>75000</v>
      </c>
      <c r="J10" s="34">
        <v>0</v>
      </c>
      <c r="K10" s="10" t="e">
        <f>(#REF!*(1+D10)+#REF!*(1+#REF!)+#REF!*(1+F10)+G10*#REF!*H10)*(1+J10)</f>
        <v>#REF!</v>
      </c>
      <c r="L10" s="24">
        <f>SUM(I10*J10)+I10</f>
        <v>75000</v>
      </c>
      <c r="M10" s="27">
        <f>SUM(L10/L7)</f>
        <v>1</v>
      </c>
      <c r="N10" s="33">
        <v>0</v>
      </c>
      <c r="O10" s="20">
        <f>SUM(L10+N10)</f>
        <v>75000</v>
      </c>
      <c r="P10" s="27">
        <f>SUM(O10/O7)</f>
        <v>1</v>
      </c>
    </row>
    <row r="11" spans="1:16" x14ac:dyDescent="0.25">
      <c r="B11" s="18" t="s">
        <v>29</v>
      </c>
      <c r="C11" s="8" t="s">
        <v>4</v>
      </c>
      <c r="D11" s="34">
        <v>0</v>
      </c>
      <c r="E11" s="34">
        <v>0</v>
      </c>
      <c r="F11" s="34">
        <v>0</v>
      </c>
      <c r="G11" s="35">
        <v>1</v>
      </c>
      <c r="H11" s="36">
        <v>0</v>
      </c>
      <c r="I11" s="9">
        <f>SUM(M16*D11+M16)+(E11*M17+M17)+(F11*M18+M18)+(G11*H11*M19)</f>
        <v>75000</v>
      </c>
      <c r="J11" s="34">
        <v>0</v>
      </c>
      <c r="K11" s="10" t="e">
        <f>(#REF!*(1+D11)+#REF!*(1+#REF!)+#REF!*(1+F11)+G11*#REF!*H11)*(1+J11)</f>
        <v>#REF!</v>
      </c>
      <c r="L11" s="24">
        <f>SUM(I11*J11)+I11</f>
        <v>75000</v>
      </c>
      <c r="M11" s="27">
        <f>SUM(L11/L7)</f>
        <v>1</v>
      </c>
      <c r="N11" s="33">
        <v>0</v>
      </c>
      <c r="O11" s="20">
        <f>SUM(L11+N11)</f>
        <v>75000</v>
      </c>
      <c r="P11" s="27">
        <f>SUM(O11/O7)</f>
        <v>1</v>
      </c>
    </row>
    <row r="12" spans="1:16" s="3" customFormat="1" ht="11.25" customHeight="1" x14ac:dyDescent="0.25">
      <c r="A12"/>
      <c r="B12" s="11"/>
      <c r="C12" s="12"/>
      <c r="D12" s="13"/>
      <c r="E12" s="13"/>
      <c r="F12" s="12"/>
      <c r="G12" s="12"/>
      <c r="H12" s="12"/>
      <c r="I12" s="12"/>
      <c r="J12" s="12"/>
      <c r="K12" s="12"/>
      <c r="L12" s="12"/>
      <c r="M12" s="28"/>
      <c r="N12" s="21"/>
    </row>
    <row r="13" spans="1:16" ht="6" customHeight="1" x14ac:dyDescent="0.25"/>
    <row r="15" spans="1:16" hidden="1" x14ac:dyDescent="0.25">
      <c r="B15" t="s">
        <v>8</v>
      </c>
      <c r="J15" t="s">
        <v>6</v>
      </c>
      <c r="M15" s="29">
        <v>500000</v>
      </c>
    </row>
    <row r="16" spans="1:16" x14ac:dyDescent="0.25">
      <c r="I16" s="2" t="s">
        <v>20</v>
      </c>
      <c r="J16" t="s">
        <v>14</v>
      </c>
      <c r="M16" s="9">
        <v>10000</v>
      </c>
    </row>
    <row r="17" spans="2:13" x14ac:dyDescent="0.25">
      <c r="J17" t="s">
        <v>15</v>
      </c>
      <c r="M17" s="9">
        <v>50000</v>
      </c>
    </row>
    <row r="18" spans="2:13" x14ac:dyDescent="0.25">
      <c r="B18" t="s">
        <v>9</v>
      </c>
      <c r="J18" t="s">
        <v>16</v>
      </c>
      <c r="M18" s="9">
        <v>15000</v>
      </c>
    </row>
    <row r="19" spans="2:13" x14ac:dyDescent="0.25">
      <c r="B19" t="s">
        <v>4</v>
      </c>
      <c r="J19" t="s">
        <v>17</v>
      </c>
      <c r="M19" s="19">
        <v>2500</v>
      </c>
    </row>
    <row r="20" spans="2:13" x14ac:dyDescent="0.25">
      <c r="B20" t="s">
        <v>4</v>
      </c>
      <c r="J20"/>
    </row>
    <row r="21" spans="2:13" hidden="1" x14ac:dyDescent="0.25">
      <c r="B21" t="s">
        <v>10</v>
      </c>
      <c r="J21" t="s">
        <v>7</v>
      </c>
      <c r="M21" s="25">
        <v>0</v>
      </c>
    </row>
    <row r="22" spans="2:13" ht="17.25" hidden="1" customHeight="1" x14ac:dyDescent="0.25">
      <c r="J22" s="16" t="s">
        <v>4</v>
      </c>
      <c r="M22" s="30">
        <v>0</v>
      </c>
    </row>
  </sheetData>
  <sheetProtection algorithmName="SHA-512" hashValue="x0ncBlRfZbozHrdRlDQ8sAScBKJiQxNRmU1+PZUWHMV01lFS7VGEjWcNeUZiLZBWRAS6vXaCA5N0XzSPwEgHaw==" saltValue="7W79cDx6MM9dyfEVnsY5PA==" spinCount="100000" sheet="1" objects="1" scenarios="1" selectLockedCells="1"/>
  <mergeCells count="1">
    <mergeCell ref="B1:H1"/>
  </mergeCells>
  <pageMargins left="0.75" right="0.75" top="1" bottom="1" header="0.5" footer="0.5"/>
  <pageSetup paperSize="9" scale="63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7E3990-BAA2-498F-B135-D9194E5B060A}">
  <sheetPr>
    <pageSetUpPr fitToPage="1"/>
  </sheetPr>
  <dimension ref="A1:H22"/>
  <sheetViews>
    <sheetView zoomScaleNormal="100" workbookViewId="0">
      <selection activeCell="D18" sqref="D18"/>
    </sheetView>
  </sheetViews>
  <sheetFormatPr defaultRowHeight="13.2" x14ac:dyDescent="0.25"/>
  <cols>
    <col min="1" max="1" width="0.88671875" customWidth="1"/>
    <col min="2" max="2" width="31.88671875" customWidth="1"/>
    <col min="3" max="3" width="2.88671875" style="2" bestFit="1" customWidth="1"/>
    <col min="4" max="4" width="24.6640625" customWidth="1"/>
  </cols>
  <sheetData>
    <row r="1" spans="1:8" ht="88.5" customHeight="1" x14ac:dyDescent="0.3">
      <c r="B1" s="43" t="s">
        <v>27</v>
      </c>
      <c r="C1" s="43"/>
      <c r="D1" s="44"/>
      <c r="E1" s="44"/>
      <c r="F1" s="44"/>
      <c r="G1" s="44"/>
      <c r="H1" s="44"/>
    </row>
    <row r="2" spans="1:8" ht="38.25" customHeight="1" x14ac:dyDescent="0.3">
      <c r="B2" s="15" t="s">
        <v>35</v>
      </c>
    </row>
    <row r="3" spans="1:8" ht="13.8" x14ac:dyDescent="0.25">
      <c r="B3" s="1" t="s">
        <v>4</v>
      </c>
    </row>
    <row r="4" spans="1:8" ht="5.25" customHeight="1" x14ac:dyDescent="0.25"/>
    <row r="5" spans="1:8" s="4" customFormat="1" ht="51.75" customHeight="1" thickBot="1" x14ac:dyDescent="0.3">
      <c r="A5" s="14"/>
      <c r="B5" s="5" t="s">
        <v>0</v>
      </c>
      <c r="C5" s="6"/>
      <c r="D5" s="4" t="s">
        <v>22</v>
      </c>
      <c r="E5" s="4" t="s">
        <v>3</v>
      </c>
    </row>
    <row r="6" spans="1:8" ht="3.75" customHeight="1" x14ac:dyDescent="0.25">
      <c r="B6" s="7"/>
      <c r="C6" s="8"/>
    </row>
    <row r="7" spans="1:8" x14ac:dyDescent="0.25">
      <c r="B7" s="18" t="s">
        <v>23</v>
      </c>
      <c r="C7" s="17" t="s">
        <v>4</v>
      </c>
      <c r="D7" s="20">
        <f>'Klein werk OHR'!O7+'Klein werk  VERBOUW'!O7+'Middel Groot OHR'!O7+'Middel Groot VERBOUW'!O7+'Groot OHR'!O7+'Groot VERBOUW'!O7</f>
        <v>198100</v>
      </c>
      <c r="E7" s="27">
        <v>1</v>
      </c>
    </row>
    <row r="8" spans="1:8" x14ac:dyDescent="0.25">
      <c r="B8" s="18" t="s">
        <v>24</v>
      </c>
      <c r="C8" s="8" t="s">
        <v>4</v>
      </c>
      <c r="D8" s="20">
        <f>'Klein werk OHR'!O8+'Klein werk  VERBOUW'!O8+'Middel Groot OHR'!O8+'Middel Groot VERBOUW'!O8+'Groot OHR'!O8+'Groot VERBOUW'!O8</f>
        <v>198100</v>
      </c>
      <c r="E8" s="27">
        <f>SUM(D8/D7)</f>
        <v>1</v>
      </c>
    </row>
    <row r="9" spans="1:8" x14ac:dyDescent="0.25">
      <c r="B9" s="18" t="s">
        <v>25</v>
      </c>
      <c r="C9" s="8" t="s">
        <v>4</v>
      </c>
      <c r="D9" s="20">
        <f>'Klein werk OHR'!O9+'Klein werk  VERBOUW'!O9+'Middel Groot OHR'!O9+'Middel Groot VERBOUW'!O9+'Groot OHR'!O9+'Groot VERBOUW'!O9</f>
        <v>198100</v>
      </c>
      <c r="E9" s="27">
        <f>SUM(D9/D8)</f>
        <v>1</v>
      </c>
    </row>
    <row r="10" spans="1:8" x14ac:dyDescent="0.25">
      <c r="B10" s="18" t="s">
        <v>28</v>
      </c>
      <c r="C10" s="8" t="s">
        <v>4</v>
      </c>
      <c r="D10" s="20">
        <f>'Klein werk OHR'!O10+'Klein werk  VERBOUW'!O10+'Middel Groot OHR'!O10+'Middel Groot VERBOUW'!O10+'Groot OHR'!O10+'Groot VERBOUW'!O10</f>
        <v>198100</v>
      </c>
      <c r="E10" s="27">
        <f>SUM(D10/D7)</f>
        <v>1</v>
      </c>
    </row>
    <row r="11" spans="1:8" x14ac:dyDescent="0.25">
      <c r="B11" s="18" t="s">
        <v>29</v>
      </c>
      <c r="C11" s="8" t="s">
        <v>4</v>
      </c>
      <c r="D11" s="20">
        <f>'Klein werk OHR'!O11+'Klein werk  VERBOUW'!O11+'Middel Groot OHR'!O11+'Middel Groot VERBOUW'!O11+'Groot OHR'!O11+'Groot VERBOUW'!O11</f>
        <v>198100</v>
      </c>
      <c r="E11" s="27">
        <f>SUM(D11/D7)</f>
        <v>1</v>
      </c>
    </row>
    <row r="12" spans="1:8" s="3" customFormat="1" ht="11.25" customHeight="1" x14ac:dyDescent="0.25">
      <c r="A12"/>
      <c r="B12" s="11"/>
      <c r="C12" s="12"/>
    </row>
    <row r="13" spans="1:8" ht="6" customHeight="1" x14ac:dyDescent="0.25"/>
    <row r="15" spans="1:8" hidden="1" x14ac:dyDescent="0.25">
      <c r="B15" t="s">
        <v>8</v>
      </c>
    </row>
    <row r="18" spans="2:2" x14ac:dyDescent="0.25">
      <c r="B18" t="s">
        <v>36</v>
      </c>
    </row>
    <row r="19" spans="2:2" x14ac:dyDescent="0.25">
      <c r="B19" t="s">
        <v>4</v>
      </c>
    </row>
    <row r="20" spans="2:2" x14ac:dyDescent="0.25">
      <c r="B20" t="s">
        <v>4</v>
      </c>
    </row>
    <row r="21" spans="2:2" hidden="1" x14ac:dyDescent="0.25">
      <c r="B21" t="s">
        <v>10</v>
      </c>
    </row>
    <row r="22" spans="2:2" ht="17.25" hidden="1" customHeight="1" x14ac:dyDescent="0.25"/>
  </sheetData>
  <sheetProtection algorithmName="SHA-512" hashValue="rTFYSQgCxeGgR+BblnwuwqPf07xIHCh1svqEiWA1ulgvAffbPzKf4l6j0vJPIKm1RftjzjErF1DyCfJc5qq1uQ==" saltValue="V3BCMiUUTn3PQ234MKoniw==" spinCount="100000" sheet="1"/>
  <mergeCells count="1">
    <mergeCell ref="B1:H1"/>
  </mergeCells>
  <pageMargins left="0.75" right="0.75" top="1" bottom="1" header="0.5" footer="0.5"/>
  <pageSetup paperSize="9" scale="63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51718DB93938D4CB8CB6131FA991AFC" ma:contentTypeVersion="0" ma:contentTypeDescription="Een nieuw document maken." ma:contentTypeScope="" ma:versionID="4be3c4ea6953a5408621684fb10803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978a156f712f99d6452530788f7ffe9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2CAD170-E338-400E-99E7-63DB2E5F3F91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3C6FB589-6AC7-440E-8594-01F9D195044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9EFCB4A-4A4E-4253-8981-2F4CD17BC9F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7</vt:i4>
      </vt:variant>
    </vt:vector>
  </HeadingPairs>
  <TitlesOfParts>
    <vt:vector size="7" baseType="lpstr">
      <vt:lpstr>Klein werk OHR</vt:lpstr>
      <vt:lpstr>Klein werk  VERBOUW</vt:lpstr>
      <vt:lpstr>Middel Groot OHR</vt:lpstr>
      <vt:lpstr>Middel Groot VERBOUW</vt:lpstr>
      <vt:lpstr>Groot OHR</vt:lpstr>
      <vt:lpstr>Groot VERBOUW</vt:lpstr>
      <vt:lpstr>TOTAAL</vt:lpstr>
    </vt:vector>
  </TitlesOfParts>
  <Company>Dijkoraad bv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HHA</dc:creator>
  <cp:lastModifiedBy>Schellingerhout, PG (Petie)</cp:lastModifiedBy>
  <cp:lastPrinted>2021-10-27T08:52:16Z</cp:lastPrinted>
  <dcterms:created xsi:type="dcterms:W3CDTF">2007-06-26T12:38:44Z</dcterms:created>
  <dcterms:modified xsi:type="dcterms:W3CDTF">2025-12-08T13:41:35Z</dcterms:modified>
</cp:coreProperties>
</file>