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defaultThemeVersion="124226"/>
  <xr:revisionPtr revIDLastSave="974" documentId="8_{4E7A40BC-5400-4178-B958-F7FDDD49C54F}" xr6:coauthVersionLast="47" xr6:coauthVersionMax="47" xr10:uidLastSave="{C1030F34-3B3C-4DCB-8D31-DB9CF95D225C}"/>
  <bookViews>
    <workbookView xWindow="19090" yWindow="-12860" windowWidth="38620" windowHeight="21100" xr2:uid="{00000000-000D-0000-FFFF-FFFF00000000}"/>
  </bookViews>
  <sheets>
    <sheet name="Prijsinschrijfformulier" sheetId="2" r:id="rId1"/>
  </sheets>
  <definedNames>
    <definedName name="_xlnm.Print_Area" localSheetId="0">Prijsinschrijfformulier!$A$1:$U$72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0" i="2" l="1"/>
  <c r="S56" i="2"/>
  <c r="S46" i="2"/>
  <c r="H59" i="2"/>
  <c r="S43" i="2"/>
  <c r="S38" i="2"/>
  <c r="S34" i="2"/>
  <c r="S32" i="2"/>
  <c r="S27" i="2"/>
  <c r="S57" i="2"/>
  <c r="H60" i="2" s="1"/>
  <c r="S53" i="2"/>
  <c r="S49" i="2"/>
  <c r="N21" i="2" l="1"/>
  <c r="S21" i="2" s="1"/>
  <c r="N24" i="2"/>
  <c r="S24" i="2" s="1"/>
  <c r="S28" i="2"/>
  <c r="S63" i="2" l="1"/>
</calcChain>
</file>

<file path=xl/sharedStrings.xml><?xml version="1.0" encoding="utf-8"?>
<sst xmlns="http://schemas.openxmlformats.org/spreadsheetml/2006/main" count="87" uniqueCount="62">
  <si>
    <t>Bijlage 6 - Prijsinvulformulier - Dienstfietsen en Compacte Mobiliteitsvoertuigen</t>
  </si>
  <si>
    <t>(uw logo)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</si>
  <si>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 gele cellen dienen door inschrijver te worden in gevuld.</t>
    </r>
  </si>
  <si>
    <t xml:space="preserve">• Er mogen geen negatieve bedragen en/of percentages worden ingevuld. </t>
  </si>
  <si>
    <t>• Dit Prijsinvulformulier dient rechtsgeldig te worden ondertekend.</t>
  </si>
  <si>
    <t>• Dit Prijsinvulformulier mag niet worden gewijzigd door de Inschrijver.</t>
  </si>
  <si>
    <t>• Alle bedragen zijn exclusief BTW.</t>
  </si>
  <si>
    <t>• De in dit formulier genoemde aantallen door Opdrachtgeverzijn uitsluitend ter vergelijking van inschrijvingen.</t>
  </si>
  <si>
    <t>• Het genoemde aantal fietsen betreft fictieve aantallen en kan gedurende de looptijd van de opdracht wijzigen.</t>
  </si>
  <si>
    <t>• De subtotalen zijn gebaseerd op de gehele looptijd van de opdracht (6 jaar).</t>
  </si>
  <si>
    <t>Stamgegevens</t>
  </si>
  <si>
    <t>Maximale contractduur</t>
  </si>
  <si>
    <t xml:space="preserve">1) Diensten: </t>
  </si>
  <si>
    <t>Maandelijkse prijs per fiets</t>
  </si>
  <si>
    <t xml:space="preserve">Maanden </t>
  </si>
  <si>
    <t>Prijs per jaar 
(per fiets)</t>
  </si>
  <si>
    <t xml:space="preserve">Fictief aantal  Fietsen </t>
  </si>
  <si>
    <t>Subtotaal</t>
  </si>
  <si>
    <t xml:space="preserve"> 1A) Beheer </t>
  </si>
  <si>
    <t xml:space="preserve">1B) Conventionele fietsen </t>
  </si>
  <si>
    <t>Prijs per jaar
(per fiets)</t>
  </si>
  <si>
    <t xml:space="preserve">Preventief onderhoud </t>
  </si>
  <si>
    <t>Prijs per uur</t>
  </si>
  <si>
    <t>Fiectief
Uren per jaar</t>
  </si>
  <si>
    <t>Correctief onderhoud of reparatie</t>
  </si>
  <si>
    <t>Materiaal</t>
  </si>
  <si>
    <t xml:space="preserve">1B) Ebikes/Bakfietsen/ specials </t>
  </si>
  <si>
    <t>Preventief onderhoud</t>
  </si>
  <si>
    <t>Correctief onderhoud / reparatie</t>
  </si>
  <si>
    <t xml:space="preserve">1C) Onderdelen/materialen  </t>
  </si>
  <si>
    <t>fictieve inkoopwaarde per jaar</t>
  </si>
  <si>
    <t xml:space="preserve">opslagpercentage </t>
  </si>
  <si>
    <t xml:space="preserve">materialen en onderdelen (alle dienstfietsen) </t>
  </si>
  <si>
    <t>2) Leveringen:</t>
  </si>
  <si>
    <t xml:space="preserve">2A) Conventionele fietsen </t>
  </si>
  <si>
    <t xml:space="preserve">Fictieve prijs (per fiets )  </t>
  </si>
  <si>
    <t xml:space="preserve">Aantal Fietsen </t>
  </si>
  <si>
    <t xml:space="preserve">Korting percentage  </t>
  </si>
  <si>
    <t>A-merken</t>
  </si>
  <si>
    <t xml:space="preserve">2B) Ebikes </t>
  </si>
  <si>
    <t>Aantal Fietsen</t>
  </si>
  <si>
    <t xml:space="preserve">2C) Patrouille fietsen </t>
  </si>
  <si>
    <t xml:space="preserve">2D) Specials </t>
  </si>
  <si>
    <t xml:space="preserve">3) Lease </t>
  </si>
  <si>
    <t xml:space="preserve">Fictieve prijs na korting 
per fiets </t>
  </si>
  <si>
    <t>Aantal Fietsen per jaar</t>
  </si>
  <si>
    <t xml:space="preserve">lease periode </t>
  </si>
  <si>
    <t>Financiële lease</t>
  </si>
  <si>
    <t>5 jaar = 
60 maanden</t>
  </si>
  <si>
    <t>Operationele lease</t>
  </si>
  <si>
    <t>Berekend maandtarief - Financiële lease (per fiets)</t>
  </si>
  <si>
    <t xml:space="preserve">Berekend maandtarief - Operationele lease (per fiets) </t>
  </si>
  <si>
    <t>Totale inschrijfsom</t>
  </si>
  <si>
    <t>Handtekening:</t>
  </si>
  <si>
    <t>Bedrijfsnaam:</t>
  </si>
  <si>
    <t>Naam:</t>
  </si>
  <si>
    <t>Functie:</t>
  </si>
  <si>
    <t>Plaats:</t>
  </si>
  <si>
    <t>Datum:</t>
  </si>
  <si>
    <t>-</t>
  </si>
  <si>
    <t>(A-merken) conventionele</t>
  </si>
  <si>
    <t>(A-merken ) Elektrisch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</si>
</sst>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\ &quot;jaar&quot;"/>
    <numFmt numFmtId="165" formatCode="_ [$€-413]\ * #,##0.00_ ;_ [$€-413]\ * \-#,##0.00_ ;_ [$€-413]\ * &quot;-&quot;??_ ;_ @_ 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9" applyNumberFormat="0" applyAlignment="0" applyProtection="0"/>
    <xf numFmtId="0" fontId="9" fillId="5" borderId="10" applyNumberFormat="0" applyAlignment="0" applyProtection="0"/>
    <xf numFmtId="0" fontId="10" fillId="5" borderId="9" applyNumberFormat="0" applyAlignment="0" applyProtection="0"/>
    <xf numFmtId="0" fontId="11" fillId="0" borderId="11" applyNumberFormat="0" applyFill="0" applyAlignment="0" applyProtection="0"/>
    <xf numFmtId="0" fontId="12" fillId="6" borderId="12" applyNumberFormat="0" applyAlignment="0" applyProtection="0"/>
    <xf numFmtId="0" fontId="13" fillId="0" borderId="0" applyNumberFormat="0" applyFill="0" applyBorder="0" applyAlignment="0" applyProtection="0"/>
    <xf numFmtId="0" fontId="2" fillId="7" borderId="13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44" fontId="2" fillId="3" borderId="4">
      <alignment horizontal="center"/>
    </xf>
    <xf numFmtId="44" fontId="2" fillId="2" borderId="4"/>
    <xf numFmtId="0" fontId="2" fillId="2" borderId="0"/>
    <xf numFmtId="44" fontId="2" fillId="8" borderId="4"/>
    <xf numFmtId="9" fontId="2" fillId="0" borderId="0" applyFont="0" applyFill="0" applyBorder="0" applyAlignment="0" applyProtection="0"/>
  </cellStyleXfs>
  <cellXfs count="146">
    <xf numFmtId="0" fontId="0" fillId="0" borderId="0" xfId="0"/>
    <xf numFmtId="0" fontId="0" fillId="9" borderId="0" xfId="0" applyFill="1"/>
    <xf numFmtId="0" fontId="16" fillId="9" borderId="0" xfId="0" applyFont="1" applyFill="1"/>
    <xf numFmtId="0" fontId="0" fillId="9" borderId="0" xfId="0" applyFill="1" applyAlignment="1">
      <alignment horizontal="left"/>
    </xf>
    <xf numFmtId="0" fontId="1" fillId="9" borderId="0" xfId="0" applyFont="1" applyFill="1" applyAlignment="1">
      <alignment horizontal="left"/>
    </xf>
    <xf numFmtId="0" fontId="3" fillId="10" borderId="0" xfId="0" applyFon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left" vertical="top" wrapText="1"/>
    </xf>
    <xf numFmtId="0" fontId="0" fillId="10" borderId="0" xfId="0" applyFill="1" applyAlignment="1">
      <alignment vertical="center" wrapText="1"/>
    </xf>
    <xf numFmtId="44" fontId="18" fillId="10" borderId="4" xfId="1" applyFont="1" applyFill="1" applyBorder="1" applyAlignment="1">
      <alignment vertical="center" wrapText="1"/>
    </xf>
    <xf numFmtId="0" fontId="0" fillId="10" borderId="0" xfId="0" applyFill="1" applyAlignment="1">
      <alignment horizontal="center"/>
    </xf>
    <xf numFmtId="44" fontId="0" fillId="10" borderId="0" xfId="0" applyNumberFormat="1" applyFill="1" applyAlignment="1">
      <alignment horizontal="center"/>
    </xf>
    <xf numFmtId="44" fontId="2" fillId="10" borderId="0" xfId="1" applyFill="1" applyBorder="1"/>
    <xf numFmtId="0" fontId="0" fillId="10" borderId="0" xfId="0" applyFill="1" applyAlignment="1">
      <alignment horizontal="left"/>
    </xf>
    <xf numFmtId="44" fontId="0" fillId="10" borderId="0" xfId="0" applyNumberFormat="1" applyFill="1"/>
    <xf numFmtId="0" fontId="17" fillId="10" borderId="0" xfId="0" applyFont="1" applyFill="1"/>
    <xf numFmtId="2" fontId="0" fillId="10" borderId="0" xfId="0" applyNumberFormat="1" applyFill="1"/>
    <xf numFmtId="44" fontId="18" fillId="10" borderId="22" xfId="0" applyNumberFormat="1" applyFont="1" applyFill="1" applyBorder="1"/>
    <xf numFmtId="0" fontId="0" fillId="10" borderId="26" xfId="0" applyFill="1" applyBorder="1"/>
    <xf numFmtId="0" fontId="0" fillId="10" borderId="27" xfId="0" applyFill="1" applyBorder="1"/>
    <xf numFmtId="0" fontId="0" fillId="10" borderId="28" xfId="0" applyFill="1" applyBorder="1"/>
    <xf numFmtId="0" fontId="0" fillId="10" borderId="29" xfId="0" applyFill="1" applyBorder="1"/>
    <xf numFmtId="0" fontId="0" fillId="10" borderId="30" xfId="0" applyFill="1" applyBorder="1"/>
    <xf numFmtId="0" fontId="20" fillId="11" borderId="4" xfId="0" applyFont="1" applyFill="1" applyBorder="1"/>
    <xf numFmtId="44" fontId="20" fillId="11" borderId="4" xfId="1" applyFont="1" applyFill="1" applyBorder="1"/>
    <xf numFmtId="44" fontId="18" fillId="10" borderId="4" xfId="1" applyFont="1" applyFill="1" applyBorder="1"/>
    <xf numFmtId="44" fontId="18" fillId="10" borderId="0" xfId="1" applyFont="1" applyFill="1" applyBorder="1" applyAlignment="1">
      <alignment vertical="center" wrapText="1"/>
    </xf>
    <xf numFmtId="1" fontId="18" fillId="10" borderId="0" xfId="0" applyNumberFormat="1" applyFont="1" applyFill="1"/>
    <xf numFmtId="44" fontId="18" fillId="10" borderId="0" xfId="1" applyFont="1" applyFill="1" applyBorder="1"/>
    <xf numFmtId="0" fontId="0" fillId="10" borderId="23" xfId="0" applyFill="1" applyBorder="1"/>
    <xf numFmtId="0" fontId="0" fillId="10" borderId="25" xfId="0" applyFill="1" applyBorder="1"/>
    <xf numFmtId="44" fontId="0" fillId="3" borderId="0" xfId="0" applyNumberFormat="1" applyFill="1"/>
    <xf numFmtId="44" fontId="0" fillId="10" borderId="0" xfId="1" applyFont="1" applyFill="1" applyBorder="1"/>
    <xf numFmtId="44" fontId="18" fillId="10" borderId="31" xfId="1" applyFont="1" applyFill="1" applyBorder="1" applyAlignment="1">
      <alignment vertical="center" wrapText="1"/>
    </xf>
    <xf numFmtId="0" fontId="20" fillId="10" borderId="0" xfId="0" applyFont="1" applyFill="1" applyAlignment="1">
      <alignment horizontal="left"/>
    </xf>
    <xf numFmtId="0" fontId="0" fillId="10" borderId="5" xfId="0" applyFill="1" applyBorder="1" applyAlignment="1">
      <alignment horizontal="left"/>
    </xf>
    <xf numFmtId="9" fontId="0" fillId="10" borderId="0" xfId="20" applyFont="1" applyFill="1" applyBorder="1"/>
    <xf numFmtId="0" fontId="0" fillId="10" borderId="2" xfId="0" applyFill="1" applyBorder="1" applyAlignment="1">
      <alignment horizontal="left"/>
    </xf>
    <xf numFmtId="164" fontId="18" fillId="10" borderId="0" xfId="0" applyNumberFormat="1" applyFont="1" applyFill="1" applyAlignment="1">
      <alignment horizontal="right"/>
    </xf>
    <xf numFmtId="44" fontId="18" fillId="10" borderId="32" xfId="1" applyFont="1" applyFill="1" applyBorder="1" applyAlignment="1">
      <alignment vertical="center" wrapText="1"/>
    </xf>
    <xf numFmtId="0" fontId="20" fillId="11" borderId="31" xfId="0" applyFont="1" applyFill="1" applyBorder="1"/>
    <xf numFmtId="44" fontId="18" fillId="10" borderId="2" xfId="1" applyFont="1" applyFill="1" applyBorder="1" applyAlignment="1">
      <alignment vertical="center" wrapText="1"/>
    </xf>
    <xf numFmtId="44" fontId="0" fillId="10" borderId="2" xfId="1" applyFont="1" applyFill="1" applyBorder="1" applyAlignment="1">
      <alignment horizontal="right"/>
    </xf>
    <xf numFmtId="1" fontId="0" fillId="10" borderId="2" xfId="1" applyNumberFormat="1" applyFont="1" applyFill="1" applyBorder="1" applyAlignment="1">
      <alignment horizontal="center"/>
    </xf>
    <xf numFmtId="44" fontId="0" fillId="10" borderId="2" xfId="0" applyNumberFormat="1" applyFill="1" applyBorder="1"/>
    <xf numFmtId="1" fontId="0" fillId="10" borderId="2" xfId="0" applyNumberFormat="1" applyFill="1" applyBorder="1"/>
    <xf numFmtId="0" fontId="20" fillId="11" borderId="4" xfId="0" applyFont="1" applyFill="1" applyBorder="1" applyAlignment="1">
      <alignment horizontal="center" wrapText="1"/>
    </xf>
    <xf numFmtId="0" fontId="20" fillId="11" borderId="32" xfId="0" applyFont="1" applyFill="1" applyBorder="1" applyAlignment="1">
      <alignment horizontal="center" wrapText="1"/>
    </xf>
    <xf numFmtId="1" fontId="0" fillId="12" borderId="31" xfId="0" applyNumberFormat="1" applyFill="1" applyBorder="1"/>
    <xf numFmtId="0" fontId="21" fillId="14" borderId="3" xfId="0" applyFont="1" applyFill="1" applyBorder="1" applyAlignment="1">
      <alignment wrapText="1"/>
    </xf>
    <xf numFmtId="0" fontId="20" fillId="14" borderId="3" xfId="0" applyFont="1" applyFill="1" applyBorder="1"/>
    <xf numFmtId="0" fontId="20" fillId="10" borderId="0" xfId="0" applyFont="1" applyFill="1"/>
    <xf numFmtId="44" fontId="0" fillId="10" borderId="0" xfId="1" applyFont="1" applyFill="1" applyBorder="1" applyAlignment="1"/>
    <xf numFmtId="0" fontId="1" fillId="9" borderId="0" xfId="0" applyFont="1" applyFill="1" applyAlignment="1">
      <alignment horizontal="left" vertical="top" wrapText="1"/>
    </xf>
    <xf numFmtId="1" fontId="0" fillId="12" borderId="1" xfId="0" applyNumberFormat="1" applyFill="1" applyBorder="1"/>
    <xf numFmtId="1" fontId="0" fillId="12" borderId="3" xfId="0" applyNumberFormat="1" applyFill="1" applyBorder="1"/>
    <xf numFmtId="0" fontId="20" fillId="11" borderId="18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44" fontId="0" fillId="12" borderId="18" xfId="1" applyFont="1" applyFill="1" applyBorder="1" applyAlignment="1">
      <alignment horizontal="center"/>
    </xf>
    <xf numFmtId="44" fontId="0" fillId="12" borderId="0" xfId="1" applyFont="1" applyFill="1" applyBorder="1" applyAlignment="1">
      <alignment horizontal="center"/>
    </xf>
    <xf numFmtId="9" fontId="0" fillId="12" borderId="32" xfId="20" applyFont="1" applyFill="1" applyBorder="1" applyAlignment="1">
      <alignment horizontal="center" wrapText="1"/>
    </xf>
    <xf numFmtId="9" fontId="0" fillId="12" borderId="31" xfId="20" applyFont="1" applyFill="1" applyBorder="1" applyAlignment="1">
      <alignment horizontal="center" wrapText="1"/>
    </xf>
    <xf numFmtId="44" fontId="0" fillId="15" borderId="1" xfId="0" applyNumberFormat="1" applyFill="1" applyBorder="1"/>
    <xf numFmtId="44" fontId="0" fillId="15" borderId="3" xfId="0" applyNumberFormat="1" applyFill="1" applyBorder="1"/>
    <xf numFmtId="0" fontId="0" fillId="10" borderId="20" xfId="0" applyFill="1" applyBorder="1" applyAlignment="1">
      <alignment horizontal="left"/>
    </xf>
    <xf numFmtId="0" fontId="0" fillId="10" borderId="5" xfId="0" applyFill="1" applyBorder="1" applyAlignment="1">
      <alignment horizontal="left"/>
    </xf>
    <xf numFmtId="0" fontId="0" fillId="10" borderId="21" xfId="0" applyFill="1" applyBorder="1" applyAlignment="1">
      <alignment horizontal="left"/>
    </xf>
    <xf numFmtId="1" fontId="0" fillId="12" borderId="1" xfId="1" applyNumberFormat="1" applyFont="1" applyFill="1" applyBorder="1" applyAlignment="1">
      <alignment horizontal="right"/>
    </xf>
    <xf numFmtId="1" fontId="0" fillId="12" borderId="3" xfId="1" applyNumberFormat="1" applyFont="1" applyFill="1" applyBorder="1" applyAlignment="1">
      <alignment horizontal="right"/>
    </xf>
    <xf numFmtId="44" fontId="0" fillId="10" borderId="0" xfId="0" applyNumberFormat="1" applyFill="1"/>
    <xf numFmtId="0" fontId="0" fillId="10" borderId="1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9" fontId="0" fillId="3" borderId="1" xfId="20" applyFont="1" applyFill="1" applyBorder="1" applyAlignment="1"/>
    <xf numFmtId="9" fontId="0" fillId="3" borderId="3" xfId="20" applyFont="1" applyFill="1" applyBorder="1" applyAlignment="1"/>
    <xf numFmtId="44" fontId="0" fillId="3" borderId="1" xfId="1" applyFont="1" applyFill="1" applyBorder="1" applyAlignment="1">
      <alignment horizontal="right"/>
    </xf>
    <xf numFmtId="44" fontId="0" fillId="3" borderId="3" xfId="1" applyFont="1" applyFill="1" applyBorder="1" applyAlignment="1">
      <alignment horizontal="right"/>
    </xf>
    <xf numFmtId="44" fontId="0" fillId="3" borderId="20" xfId="0" applyNumberFormat="1" applyFill="1" applyBorder="1"/>
    <xf numFmtId="44" fontId="0" fillId="3" borderId="21" xfId="0" applyNumberFormat="1" applyFill="1" applyBorder="1"/>
    <xf numFmtId="0" fontId="20" fillId="10" borderId="0" xfId="0" applyFont="1" applyFill="1" applyAlignment="1">
      <alignment horizontal="left"/>
    </xf>
    <xf numFmtId="0" fontId="20" fillId="11" borderId="1" xfId="0" applyFont="1" applyFill="1" applyBorder="1" applyAlignment="1">
      <alignment horizontal="left"/>
    </xf>
    <xf numFmtId="0" fontId="20" fillId="11" borderId="3" xfId="0" applyFont="1" applyFill="1" applyBorder="1" applyAlignment="1">
      <alignment horizontal="left"/>
    </xf>
    <xf numFmtId="0" fontId="20" fillId="11" borderId="1" xfId="0" applyFont="1" applyFill="1" applyBorder="1" applyAlignment="1">
      <alignment horizontal="center" wrapText="1"/>
    </xf>
    <xf numFmtId="0" fontId="20" fillId="11" borderId="3" xfId="0" applyFont="1" applyFill="1" applyBorder="1" applyAlignment="1">
      <alignment horizontal="center"/>
    </xf>
    <xf numFmtId="44" fontId="0" fillId="15" borderId="1" xfId="1" applyFont="1" applyFill="1" applyBorder="1" applyAlignment="1"/>
    <xf numFmtId="44" fontId="0" fillId="15" borderId="3" xfId="1" applyFont="1" applyFill="1" applyBorder="1" applyAlignment="1"/>
    <xf numFmtId="0" fontId="23" fillId="10" borderId="1" xfId="0" applyFont="1" applyFill="1" applyBorder="1" applyAlignment="1">
      <alignment horizontal="left"/>
    </xf>
    <xf numFmtId="0" fontId="23" fillId="10" borderId="2" xfId="0" applyFont="1" applyFill="1" applyBorder="1" applyAlignment="1">
      <alignment horizontal="left"/>
    </xf>
    <xf numFmtId="0" fontId="23" fillId="10" borderId="3" xfId="0" applyFont="1" applyFill="1" applyBorder="1" applyAlignment="1">
      <alignment horizontal="left"/>
    </xf>
    <xf numFmtId="44" fontId="0" fillId="10" borderId="0" xfId="1" applyFont="1" applyFill="1" applyBorder="1" applyAlignment="1"/>
    <xf numFmtId="0" fontId="20" fillId="11" borderId="1" xfId="0" applyFont="1" applyFill="1" applyBorder="1" applyAlignment="1">
      <alignment horizontal="left" wrapText="1"/>
    </xf>
    <xf numFmtId="0" fontId="20" fillId="11" borderId="3" xfId="0" applyFont="1" applyFill="1" applyBorder="1" applyAlignment="1">
      <alignment horizontal="left" wrapText="1"/>
    </xf>
    <xf numFmtId="165" fontId="0" fillId="12" borderId="1" xfId="20" applyNumberFormat="1" applyFont="1" applyFill="1" applyBorder="1" applyAlignment="1"/>
    <xf numFmtId="165" fontId="0" fillId="12" borderId="3" xfId="20" applyNumberFormat="1" applyFont="1" applyFill="1" applyBorder="1" applyAlignment="1"/>
    <xf numFmtId="0" fontId="20" fillId="11" borderId="2" xfId="0" applyFont="1" applyFill="1" applyBorder="1" applyAlignment="1">
      <alignment horizontal="left"/>
    </xf>
    <xf numFmtId="44" fontId="0" fillId="12" borderId="1" xfId="1" applyFont="1" applyFill="1" applyBorder="1" applyAlignment="1"/>
    <xf numFmtId="44" fontId="0" fillId="12" borderId="3" xfId="1" applyFont="1" applyFill="1" applyBorder="1" applyAlignment="1"/>
    <xf numFmtId="1" fontId="0" fillId="12" borderId="1" xfId="1" applyNumberFormat="1" applyFont="1" applyFill="1" applyBorder="1" applyAlignment="1">
      <alignment horizontal="center"/>
    </xf>
    <xf numFmtId="1" fontId="0" fillId="12" borderId="3" xfId="1" applyNumberFormat="1" applyFont="1" applyFill="1" applyBorder="1" applyAlignment="1">
      <alignment horizontal="center"/>
    </xf>
    <xf numFmtId="0" fontId="20" fillId="11" borderId="3" xfId="0" applyFont="1" applyFill="1" applyBorder="1" applyAlignment="1">
      <alignment horizontal="center" wrapText="1"/>
    </xf>
    <xf numFmtId="0" fontId="22" fillId="14" borderId="1" xfId="0" applyFont="1" applyFill="1" applyBorder="1" applyAlignment="1">
      <alignment horizontal="center" wrapText="1"/>
    </xf>
    <xf numFmtId="0" fontId="22" fillId="14" borderId="2" xfId="0" applyFont="1" applyFill="1" applyBorder="1" applyAlignment="1">
      <alignment horizontal="center" wrapText="1"/>
    </xf>
    <xf numFmtId="1" fontId="0" fillId="12" borderId="15" xfId="1" applyNumberFormat="1" applyFont="1" applyFill="1" applyBorder="1" applyAlignment="1">
      <alignment horizontal="center"/>
    </xf>
    <xf numFmtId="1" fontId="0" fillId="12" borderId="17" xfId="1" applyNumberFormat="1" applyFont="1" applyFill="1" applyBorder="1" applyAlignment="1">
      <alignment horizontal="center"/>
    </xf>
    <xf numFmtId="0" fontId="20" fillId="11" borderId="15" xfId="0" applyFont="1" applyFill="1" applyBorder="1" applyAlignment="1">
      <alignment horizontal="left"/>
    </xf>
    <xf numFmtId="0" fontId="20" fillId="11" borderId="16" xfId="0" applyFont="1" applyFill="1" applyBorder="1" applyAlignment="1">
      <alignment horizontal="left"/>
    </xf>
    <xf numFmtId="0" fontId="20" fillId="11" borderId="17" xfId="0" applyFont="1" applyFill="1" applyBorder="1" applyAlignment="1">
      <alignment horizontal="left"/>
    </xf>
    <xf numFmtId="0" fontId="20" fillId="11" borderId="2" xfId="0" applyFont="1" applyFill="1" applyBorder="1" applyAlignment="1">
      <alignment horizontal="left" wrapText="1"/>
    </xf>
    <xf numFmtId="44" fontId="0" fillId="3" borderId="15" xfId="1" applyFont="1" applyFill="1" applyBorder="1" applyAlignment="1">
      <alignment horizontal="right"/>
    </xf>
    <xf numFmtId="44" fontId="0" fillId="3" borderId="17" xfId="1" applyFont="1" applyFill="1" applyBorder="1" applyAlignment="1">
      <alignment horizontal="right"/>
    </xf>
    <xf numFmtId="0" fontId="3" fillId="10" borderId="24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0" fillId="10" borderId="0" xfId="0" applyFill="1" applyAlignment="1">
      <alignment horizontal="left" vertical="top" wrapText="1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10" borderId="0" xfId="0" applyFill="1" applyAlignment="1">
      <alignment horizontal="right"/>
    </xf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1" borderId="1" xfId="0" applyFill="1" applyBorder="1" applyAlignment="1">
      <alignment horizontal="right"/>
    </xf>
    <xf numFmtId="0" fontId="0" fillId="11" borderId="3" xfId="0" applyFill="1" applyBorder="1" applyAlignment="1">
      <alignment horizontal="right"/>
    </xf>
    <xf numFmtId="164" fontId="18" fillId="10" borderId="0" xfId="0" applyNumberFormat="1" applyFont="1" applyFill="1" applyAlignment="1">
      <alignment horizontal="right"/>
    </xf>
    <xf numFmtId="164" fontId="18" fillId="10" borderId="1" xfId="0" applyNumberFormat="1" applyFont="1" applyFill="1" applyBorder="1" applyAlignment="1">
      <alignment horizontal="right"/>
    </xf>
    <xf numFmtId="164" fontId="18" fillId="10" borderId="3" xfId="0" applyNumberFormat="1" applyFont="1" applyFill="1" applyBorder="1" applyAlignment="1">
      <alignment horizontal="right"/>
    </xf>
    <xf numFmtId="0" fontId="22" fillId="14" borderId="1" xfId="0" applyFont="1" applyFill="1" applyBorder="1" applyAlignment="1">
      <alignment horizontal="center"/>
    </xf>
    <xf numFmtId="0" fontId="22" fillId="14" borderId="2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20" fillId="11" borderId="20" xfId="0" applyFont="1" applyFill="1" applyBorder="1" applyAlignment="1">
      <alignment horizontal="left" wrapText="1"/>
    </xf>
    <xf numFmtId="0" fontId="20" fillId="11" borderId="5" xfId="0" applyFont="1" applyFill="1" applyBorder="1" applyAlignment="1">
      <alignment horizontal="left" wrapText="1"/>
    </xf>
    <xf numFmtId="0" fontId="20" fillId="11" borderId="21" xfId="0" applyFont="1" applyFill="1" applyBorder="1" applyAlignment="1">
      <alignment horizontal="left" wrapText="1"/>
    </xf>
    <xf numFmtId="0" fontId="20" fillId="11" borderId="20" xfId="0" applyFont="1" applyFill="1" applyBorder="1" applyAlignment="1">
      <alignment horizontal="center" wrapText="1"/>
    </xf>
    <xf numFmtId="0" fontId="20" fillId="11" borderId="21" xfId="0" applyFont="1" applyFill="1" applyBorder="1" applyAlignment="1">
      <alignment horizontal="center" wrapText="1"/>
    </xf>
    <xf numFmtId="0" fontId="20" fillId="11" borderId="20" xfId="0" applyFont="1" applyFill="1" applyBorder="1" applyAlignment="1">
      <alignment horizontal="left"/>
    </xf>
    <xf numFmtId="0" fontId="20" fillId="11" borderId="21" xfId="0" applyFont="1" applyFill="1" applyBorder="1" applyAlignment="1">
      <alignment horizontal="left"/>
    </xf>
    <xf numFmtId="0" fontId="0" fillId="10" borderId="0" xfId="0" applyFill="1" applyAlignment="1">
      <alignment horizontal="left" wrapText="1"/>
    </xf>
  </cellXfs>
  <cellStyles count="21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Procent" xfId="20" builtinId="5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F2F2F2"/>
      <color rgb="FF5CB85C"/>
      <color rgb="FFD95361"/>
      <color rgb="FF84CC7A"/>
      <color rgb="FFCFEBCB"/>
      <color rgb="FF439539"/>
      <color rgb="FFE6E6E6"/>
      <color rgb="FF9FB1BD"/>
      <color rgb="FFDDE3E7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521607</xdr:colOff>
      <xdr:row>3</xdr:row>
      <xdr:rowOff>58964</xdr:rowOff>
    </xdr:from>
    <xdr:to>
      <xdr:col>18</xdr:col>
      <xdr:colOff>602437</xdr:colOff>
      <xdr:row>3</xdr:row>
      <xdr:rowOff>1407870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C10E494-7B94-4AF3-8C41-3D04B5905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7857" y="689428"/>
          <a:ext cx="2512390" cy="1342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140"/>
  <sheetViews>
    <sheetView tabSelected="1" zoomScale="120" zoomScaleNormal="120" zoomScaleSheetLayoutView="100" zoomScalePageLayoutView="80" workbookViewId="0">
      <selection activeCell="M51" sqref="M51"/>
    </sheetView>
  </sheetViews>
  <sheetFormatPr defaultColWidth="9.1796875" defaultRowHeight="14.5" x14ac:dyDescent="0.35"/>
  <cols>
    <col min="1" max="1" width="2.81640625" style="1" customWidth="1"/>
    <col min="2" max="2" width="4.453125" style="1" customWidth="1"/>
    <col min="3" max="3" width="12.81640625" style="1" customWidth="1"/>
    <col min="4" max="5" width="11.1796875" style="1" customWidth="1"/>
    <col min="6" max="6" width="14.81640625" style="1" customWidth="1"/>
    <col min="7" max="7" width="2.81640625" style="1" customWidth="1"/>
    <col min="8" max="8" width="7.1796875" style="1" customWidth="1"/>
    <col min="9" max="9" width="16.81640625" style="1" customWidth="1"/>
    <col min="10" max="10" width="2.81640625" style="1" customWidth="1"/>
    <col min="11" max="11" width="8.81640625" style="1" customWidth="1"/>
    <col min="12" max="12" width="5.453125" style="1" customWidth="1"/>
    <col min="13" max="13" width="4.1796875" style="1" customWidth="1"/>
    <col min="14" max="14" width="9.54296875" style="1" customWidth="1"/>
    <col min="15" max="15" width="6.81640625" style="1" customWidth="1"/>
    <col min="16" max="16" width="2.1796875" style="1" customWidth="1"/>
    <col min="17" max="17" width="14.54296875" style="1" customWidth="1"/>
    <col min="18" max="18" width="1.81640625" style="1" customWidth="1"/>
    <col min="19" max="19" width="17.1796875" style="1" customWidth="1"/>
    <col min="20" max="20" width="4.453125" style="1" customWidth="1"/>
    <col min="21" max="21" width="2.81640625" style="1" customWidth="1"/>
    <col min="22" max="16384" width="9.1796875" style="1"/>
  </cols>
  <sheetData>
    <row r="1" spans="2:20" ht="15" customHeight="1" thickBot="1" x14ac:dyDescent="0.4"/>
    <row r="2" spans="2:20" ht="22.5" customHeight="1" x14ac:dyDescent="0.35">
      <c r="B2" s="29"/>
      <c r="C2" s="110" t="s">
        <v>0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0"/>
    </row>
    <row r="3" spans="2:20" ht="12" customHeight="1" x14ac:dyDescent="0.35">
      <c r="B3" s="18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9"/>
    </row>
    <row r="4" spans="2:20" ht="112" customHeight="1" x14ac:dyDescent="0.55000000000000004">
      <c r="B4" s="18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23"/>
      <c r="O4" s="124"/>
      <c r="P4" s="124"/>
      <c r="Q4" s="124"/>
      <c r="R4" s="124"/>
      <c r="S4" s="125"/>
      <c r="T4" s="19"/>
    </row>
    <row r="5" spans="2:20" ht="22" customHeight="1" x14ac:dyDescent="0.55000000000000004">
      <c r="B5" s="18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19"/>
    </row>
    <row r="6" spans="2:20" ht="23.5" x14ac:dyDescent="0.55000000000000004">
      <c r="B6" s="18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113" t="s">
        <v>1</v>
      </c>
      <c r="O6" s="114"/>
      <c r="P6" s="114"/>
      <c r="Q6" s="114"/>
      <c r="R6" s="114"/>
      <c r="S6" s="115"/>
      <c r="T6" s="19"/>
    </row>
    <row r="7" spans="2:20" x14ac:dyDescent="0.35">
      <c r="B7" s="18"/>
      <c r="C7" s="6" t="s">
        <v>2</v>
      </c>
      <c r="D7" s="6"/>
      <c r="E7" s="6"/>
      <c r="F7" s="6"/>
      <c r="G7" s="6"/>
      <c r="H7" s="6"/>
      <c r="I7" s="6"/>
      <c r="J7" s="6"/>
      <c r="K7" s="6"/>
      <c r="L7" s="6"/>
      <c r="M7" s="6"/>
      <c r="N7" s="116"/>
      <c r="O7" s="117"/>
      <c r="P7" s="117"/>
      <c r="Q7" s="117"/>
      <c r="R7" s="117"/>
      <c r="S7" s="118"/>
      <c r="T7" s="19"/>
    </row>
    <row r="8" spans="2:20" x14ac:dyDescent="0.35">
      <c r="B8" s="18"/>
      <c r="C8" s="6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116"/>
      <c r="O8" s="117"/>
      <c r="P8" s="117"/>
      <c r="Q8" s="117"/>
      <c r="R8" s="117"/>
      <c r="S8" s="118"/>
      <c r="T8" s="19"/>
    </row>
    <row r="9" spans="2:20" x14ac:dyDescent="0.35">
      <c r="B9" s="18"/>
      <c r="C9" s="6" t="s">
        <v>4</v>
      </c>
      <c r="D9" s="6"/>
      <c r="E9" s="6"/>
      <c r="F9" s="6"/>
      <c r="G9" s="6"/>
      <c r="H9" s="6"/>
      <c r="I9" s="6"/>
      <c r="J9" s="6"/>
      <c r="K9" s="6"/>
      <c r="L9" s="6"/>
      <c r="M9" s="6"/>
      <c r="N9" s="116"/>
      <c r="O9" s="117"/>
      <c r="P9" s="117"/>
      <c r="Q9" s="117"/>
      <c r="R9" s="117"/>
      <c r="S9" s="118"/>
      <c r="T9" s="19"/>
    </row>
    <row r="10" spans="2:20" x14ac:dyDescent="0.35">
      <c r="B10" s="18"/>
      <c r="C10" s="6" t="s">
        <v>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116"/>
      <c r="O10" s="117"/>
      <c r="P10" s="117"/>
      <c r="Q10" s="117"/>
      <c r="R10" s="117"/>
      <c r="S10" s="118"/>
      <c r="T10" s="19"/>
    </row>
    <row r="11" spans="2:20" x14ac:dyDescent="0.35">
      <c r="B11" s="18"/>
      <c r="C11" s="6" t="s">
        <v>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116"/>
      <c r="O11" s="117"/>
      <c r="P11" s="117"/>
      <c r="Q11" s="117"/>
      <c r="R11" s="117"/>
      <c r="S11" s="118"/>
      <c r="T11" s="19"/>
    </row>
    <row r="12" spans="2:20" x14ac:dyDescent="0.35">
      <c r="B12" s="18"/>
      <c r="C12" s="6" t="s">
        <v>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116"/>
      <c r="O12" s="117"/>
      <c r="P12" s="117"/>
      <c r="Q12" s="117"/>
      <c r="R12" s="117"/>
      <c r="S12" s="118"/>
      <c r="T12" s="19"/>
    </row>
    <row r="13" spans="2:20" x14ac:dyDescent="0.35">
      <c r="B13" s="18"/>
      <c r="C13" s="6" t="s">
        <v>8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116"/>
      <c r="O13" s="117"/>
      <c r="P13" s="117"/>
      <c r="Q13" s="117"/>
      <c r="R13" s="117"/>
      <c r="S13" s="118"/>
      <c r="T13" s="19"/>
    </row>
    <row r="14" spans="2:20" x14ac:dyDescent="0.35">
      <c r="B14" s="18"/>
      <c r="C14" s="6" t="s">
        <v>9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119"/>
      <c r="O14" s="120"/>
      <c r="P14" s="120"/>
      <c r="Q14" s="120"/>
      <c r="R14" s="120"/>
      <c r="S14" s="121"/>
      <c r="T14" s="19"/>
    </row>
    <row r="15" spans="2:20" x14ac:dyDescent="0.35">
      <c r="B15" s="18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9"/>
    </row>
    <row r="16" spans="2:20" x14ac:dyDescent="0.35">
      <c r="B16" s="18"/>
      <c r="C16" s="90" t="s">
        <v>10</v>
      </c>
      <c r="D16" s="107"/>
      <c r="E16" s="107"/>
      <c r="F16" s="91"/>
      <c r="G16" s="6"/>
      <c r="H16" s="126"/>
      <c r="I16" s="127"/>
      <c r="J16" s="7"/>
      <c r="K16" s="122"/>
      <c r="L16" s="122"/>
      <c r="M16" s="7"/>
      <c r="N16" s="7"/>
      <c r="O16" s="7"/>
      <c r="P16" s="7"/>
      <c r="Q16" s="7"/>
      <c r="R16" s="7"/>
      <c r="S16" s="7"/>
      <c r="T16" s="19"/>
    </row>
    <row r="17" spans="2:20" x14ac:dyDescent="0.35">
      <c r="B17" s="18"/>
      <c r="C17" s="70" t="s">
        <v>11</v>
      </c>
      <c r="D17" s="71"/>
      <c r="E17" s="71"/>
      <c r="F17" s="72"/>
      <c r="G17" s="6"/>
      <c r="H17" s="129">
        <v>6</v>
      </c>
      <c r="I17" s="130"/>
      <c r="J17" s="7"/>
      <c r="K17" s="128"/>
      <c r="L17" s="128"/>
      <c r="M17" s="7"/>
      <c r="N17" s="7"/>
      <c r="O17" s="7"/>
      <c r="P17" s="7"/>
      <c r="Q17" s="7"/>
      <c r="R17" s="7"/>
      <c r="S17" s="7"/>
      <c r="T17" s="19"/>
    </row>
    <row r="18" spans="2:20" x14ac:dyDescent="0.35">
      <c r="B18" s="18"/>
      <c r="C18" s="13"/>
      <c r="D18" s="13"/>
      <c r="E18" s="13"/>
      <c r="F18" s="13"/>
      <c r="G18" s="6"/>
      <c r="H18" s="38"/>
      <c r="I18" s="38"/>
      <c r="J18" s="7"/>
      <c r="K18" s="38"/>
      <c r="L18" s="38"/>
      <c r="M18" s="7"/>
      <c r="N18" s="7"/>
      <c r="O18" s="7"/>
      <c r="P18" s="7"/>
      <c r="Q18" s="7"/>
      <c r="R18" s="7"/>
      <c r="S18" s="7"/>
      <c r="T18" s="19"/>
    </row>
    <row r="19" spans="2:20" x14ac:dyDescent="0.35">
      <c r="B19" s="18"/>
      <c r="C19" s="13"/>
      <c r="D19" s="13"/>
      <c r="E19" s="13"/>
      <c r="F19" s="13"/>
      <c r="G19" s="6"/>
      <c r="H19" s="38"/>
      <c r="I19" s="38"/>
      <c r="J19" s="7"/>
      <c r="K19" s="38"/>
      <c r="L19" s="38"/>
      <c r="M19" s="7"/>
      <c r="N19" s="7"/>
      <c r="O19" s="7"/>
      <c r="P19" s="7"/>
      <c r="Q19" s="7"/>
      <c r="R19" s="7"/>
      <c r="S19" s="7"/>
      <c r="T19" s="19"/>
    </row>
    <row r="20" spans="2:20" ht="29.5" customHeight="1" x14ac:dyDescent="0.45">
      <c r="B20" s="18"/>
      <c r="C20" s="100" t="s">
        <v>12</v>
      </c>
      <c r="D20" s="101"/>
      <c r="E20" s="101"/>
      <c r="F20" s="49"/>
      <c r="G20" s="6"/>
      <c r="H20" s="80" t="s">
        <v>13</v>
      </c>
      <c r="I20" s="81"/>
      <c r="J20" s="6"/>
      <c r="K20" s="82" t="s">
        <v>14</v>
      </c>
      <c r="L20" s="99"/>
      <c r="M20" s="6"/>
      <c r="N20" s="82" t="s">
        <v>15</v>
      </c>
      <c r="O20" s="99"/>
      <c r="P20" s="6"/>
      <c r="Q20" s="46" t="s">
        <v>16</v>
      </c>
      <c r="R20" s="6"/>
      <c r="S20" s="23" t="s">
        <v>17</v>
      </c>
      <c r="T20" s="19"/>
    </row>
    <row r="21" spans="2:20" ht="15" customHeight="1" x14ac:dyDescent="0.35">
      <c r="B21" s="18"/>
      <c r="C21" s="104" t="s">
        <v>18</v>
      </c>
      <c r="D21" s="105"/>
      <c r="E21" s="105"/>
      <c r="F21" s="106"/>
      <c r="G21" s="6"/>
      <c r="H21" s="108">
        <v>5</v>
      </c>
      <c r="I21" s="109"/>
      <c r="J21" s="6"/>
      <c r="K21" s="102">
        <v>12</v>
      </c>
      <c r="L21" s="103"/>
      <c r="M21" s="6"/>
      <c r="N21" s="62">
        <f>H21*K21</f>
        <v>60</v>
      </c>
      <c r="O21" s="63"/>
      <c r="P21" s="8"/>
      <c r="Q21" s="48">
        <v>400</v>
      </c>
      <c r="R21" s="8"/>
      <c r="S21" s="39">
        <f>N21*Q21*H17</f>
        <v>144000</v>
      </c>
      <c r="T21" s="19"/>
    </row>
    <row r="22" spans="2:20" ht="15" customHeight="1" x14ac:dyDescent="0.35">
      <c r="B22" s="18"/>
      <c r="C22" s="37"/>
      <c r="D22" s="37"/>
      <c r="E22" s="37"/>
      <c r="F22" s="37"/>
      <c r="G22" s="6"/>
      <c r="H22" s="42"/>
      <c r="I22" s="42"/>
      <c r="J22" s="6"/>
      <c r="K22" s="43"/>
      <c r="L22" s="43"/>
      <c r="M22" s="6"/>
      <c r="N22" s="44"/>
      <c r="O22" s="44"/>
      <c r="P22" s="8"/>
      <c r="Q22" s="45"/>
      <c r="R22" s="8"/>
      <c r="S22" s="41"/>
      <c r="T22" s="19"/>
    </row>
    <row r="23" spans="2:20" ht="27" customHeight="1" x14ac:dyDescent="0.35">
      <c r="B23" s="18"/>
      <c r="C23" s="138" t="s">
        <v>19</v>
      </c>
      <c r="D23" s="139"/>
      <c r="E23" s="139"/>
      <c r="F23" s="140"/>
      <c r="G23" s="6"/>
      <c r="H23" s="143" t="s">
        <v>13</v>
      </c>
      <c r="I23" s="144"/>
      <c r="J23" s="6"/>
      <c r="K23" s="141" t="s">
        <v>14</v>
      </c>
      <c r="L23" s="142"/>
      <c r="M23" s="6"/>
      <c r="N23" s="82" t="s">
        <v>20</v>
      </c>
      <c r="O23" s="83"/>
      <c r="P23" s="6"/>
      <c r="Q23" s="47" t="s">
        <v>16</v>
      </c>
      <c r="R23" s="6"/>
      <c r="S23" s="40" t="s">
        <v>17</v>
      </c>
      <c r="T23" s="19"/>
    </row>
    <row r="24" spans="2:20" ht="15" customHeight="1" x14ac:dyDescent="0.35">
      <c r="B24" s="18"/>
      <c r="C24" s="70" t="s">
        <v>21</v>
      </c>
      <c r="D24" s="71"/>
      <c r="E24" s="71"/>
      <c r="F24" s="72"/>
      <c r="G24" s="6"/>
      <c r="H24" s="75">
        <v>5</v>
      </c>
      <c r="I24" s="76"/>
      <c r="J24" s="6"/>
      <c r="K24" s="97">
        <v>12</v>
      </c>
      <c r="L24" s="98"/>
      <c r="M24" s="6"/>
      <c r="N24" s="62">
        <f>H24*K24</f>
        <v>60</v>
      </c>
      <c r="O24" s="63"/>
      <c r="P24" s="8"/>
      <c r="Q24" s="48">
        <v>400</v>
      </c>
      <c r="R24" s="8"/>
      <c r="S24" s="9">
        <f>N24*Q24*H17</f>
        <v>144000</v>
      </c>
      <c r="T24" s="19"/>
    </row>
    <row r="25" spans="2:20" ht="6.65" customHeight="1" x14ac:dyDescent="0.35">
      <c r="B25" s="18"/>
      <c r="C25" s="10"/>
      <c r="D25" s="10"/>
      <c r="E25" s="11"/>
      <c r="F25" s="11"/>
      <c r="G25" s="6"/>
      <c r="H25" s="10"/>
      <c r="I25" s="10"/>
      <c r="J25" s="6"/>
      <c r="K25" s="10"/>
      <c r="L25" s="10"/>
      <c r="M25" s="6"/>
      <c r="N25" s="6"/>
      <c r="O25" s="6"/>
      <c r="P25" s="6"/>
      <c r="Q25" s="6"/>
      <c r="R25" s="6"/>
      <c r="S25" s="12"/>
      <c r="T25" s="19"/>
    </row>
    <row r="26" spans="2:20" ht="29.15" customHeight="1" x14ac:dyDescent="0.35">
      <c r="B26" s="18"/>
      <c r="C26" s="35"/>
      <c r="D26" s="35"/>
      <c r="E26" s="35"/>
      <c r="F26" s="35"/>
      <c r="G26" s="6"/>
      <c r="H26" s="80" t="s">
        <v>22</v>
      </c>
      <c r="I26" s="81"/>
      <c r="J26" s="6"/>
      <c r="K26" s="90" t="s">
        <v>23</v>
      </c>
      <c r="L26" s="81"/>
      <c r="M26" s="6"/>
      <c r="N26" s="79"/>
      <c r="O26" s="79"/>
      <c r="P26" s="8"/>
      <c r="Q26" s="34"/>
      <c r="R26" s="8"/>
      <c r="S26" s="40" t="s">
        <v>17</v>
      </c>
      <c r="T26" s="19"/>
    </row>
    <row r="27" spans="2:20" ht="15" customHeight="1" x14ac:dyDescent="0.35">
      <c r="B27" s="18"/>
      <c r="C27" s="64" t="s">
        <v>24</v>
      </c>
      <c r="D27" s="65"/>
      <c r="E27" s="65"/>
      <c r="F27" s="66"/>
      <c r="G27" s="6"/>
      <c r="H27" s="75">
        <v>50</v>
      </c>
      <c r="I27" s="76"/>
      <c r="J27" s="6"/>
      <c r="K27" s="67">
        <v>100</v>
      </c>
      <c r="L27" s="68"/>
      <c r="M27" s="6"/>
      <c r="N27" s="69"/>
      <c r="O27" s="69"/>
      <c r="P27" s="8"/>
      <c r="Q27" s="14"/>
      <c r="R27" s="8"/>
      <c r="S27" s="33">
        <f>H27*K27*H17</f>
        <v>30000</v>
      </c>
      <c r="T27" s="19"/>
    </row>
    <row r="28" spans="2:20" ht="15" hidden="1" customHeight="1" x14ac:dyDescent="0.35">
      <c r="B28" s="18"/>
      <c r="C28" s="70" t="s">
        <v>25</v>
      </c>
      <c r="D28" s="71"/>
      <c r="E28" s="71"/>
      <c r="F28" s="72"/>
      <c r="G28" s="6"/>
      <c r="H28" s="75"/>
      <c r="I28" s="76"/>
      <c r="J28" s="6"/>
      <c r="K28" s="75"/>
      <c r="L28" s="76"/>
      <c r="M28" s="6"/>
      <c r="N28" s="77"/>
      <c r="O28" s="78"/>
      <c r="P28" s="8"/>
      <c r="Q28" s="31"/>
      <c r="R28" s="8"/>
      <c r="S28" s="9">
        <f>K28*$K$17</f>
        <v>0</v>
      </c>
      <c r="T28" s="19"/>
    </row>
    <row r="29" spans="2:20" ht="9.65" customHeight="1" x14ac:dyDescent="0.35">
      <c r="B29" s="18"/>
      <c r="C29" s="10"/>
      <c r="D29" s="10"/>
      <c r="E29" s="11"/>
      <c r="F29" s="11"/>
      <c r="G29" s="6"/>
      <c r="H29" s="10"/>
      <c r="I29" s="10"/>
      <c r="J29" s="6"/>
      <c r="K29" s="10"/>
      <c r="L29" s="10"/>
      <c r="M29" s="6"/>
      <c r="N29" s="6"/>
      <c r="O29" s="6"/>
      <c r="P29" s="6"/>
      <c r="Q29" s="6"/>
      <c r="R29" s="6"/>
      <c r="S29" s="12"/>
      <c r="T29" s="19"/>
    </row>
    <row r="30" spans="2:20" ht="9.65" customHeight="1" x14ac:dyDescent="0.35">
      <c r="B30" s="18"/>
      <c r="C30" s="10"/>
      <c r="D30" s="10"/>
      <c r="E30" s="11"/>
      <c r="F30" s="11"/>
      <c r="G30" s="6"/>
      <c r="H30" s="10"/>
      <c r="I30" s="10"/>
      <c r="J30" s="6"/>
      <c r="K30" s="10"/>
      <c r="L30" s="10"/>
      <c r="M30" s="6"/>
      <c r="N30" s="6"/>
      <c r="O30" s="6"/>
      <c r="P30" s="6"/>
      <c r="Q30" s="6"/>
      <c r="R30" s="6"/>
      <c r="S30" s="12"/>
      <c r="T30" s="19"/>
    </row>
    <row r="31" spans="2:20" ht="27.65" customHeight="1" x14ac:dyDescent="0.35">
      <c r="B31" s="18"/>
      <c r="C31" s="90" t="s">
        <v>26</v>
      </c>
      <c r="D31" s="107"/>
      <c r="E31" s="107"/>
      <c r="F31" s="91"/>
      <c r="G31" s="6"/>
      <c r="H31" s="80" t="s">
        <v>22</v>
      </c>
      <c r="I31" s="81"/>
      <c r="J31" s="6"/>
      <c r="K31" s="90" t="s">
        <v>23</v>
      </c>
      <c r="L31" s="81"/>
      <c r="M31" s="6"/>
      <c r="N31" s="79"/>
      <c r="O31" s="79"/>
      <c r="P31" s="6"/>
      <c r="Q31" s="34"/>
      <c r="R31" s="6"/>
      <c r="S31" s="23" t="s">
        <v>17</v>
      </c>
      <c r="T31" s="19"/>
    </row>
    <row r="32" spans="2:20" ht="15" customHeight="1" x14ac:dyDescent="0.35">
      <c r="B32" s="18"/>
      <c r="C32" s="70" t="s">
        <v>27</v>
      </c>
      <c r="D32" s="71"/>
      <c r="E32" s="71"/>
      <c r="F32" s="72"/>
      <c r="G32" s="6"/>
      <c r="H32" s="75">
        <v>50</v>
      </c>
      <c r="I32" s="76"/>
      <c r="J32" s="6"/>
      <c r="K32" s="67">
        <v>50</v>
      </c>
      <c r="L32" s="68"/>
      <c r="M32" s="6"/>
      <c r="N32" s="69"/>
      <c r="O32" s="69"/>
      <c r="P32" s="8"/>
      <c r="Q32" s="14"/>
      <c r="R32" s="8"/>
      <c r="S32" s="9">
        <f>H32*K32*H17</f>
        <v>15000</v>
      </c>
      <c r="T32" s="19"/>
    </row>
    <row r="33" spans="2:20" ht="6.65" customHeight="1" x14ac:dyDescent="0.35">
      <c r="B33" s="18"/>
      <c r="C33" s="10"/>
      <c r="D33" s="10"/>
      <c r="E33" s="11"/>
      <c r="F33" s="11"/>
      <c r="G33" s="6"/>
      <c r="H33" s="10"/>
      <c r="I33" s="10"/>
      <c r="J33" s="6"/>
      <c r="K33" s="10"/>
      <c r="L33" s="10"/>
      <c r="M33" s="6"/>
      <c r="N33" s="6"/>
      <c r="O33" s="6"/>
      <c r="P33" s="6"/>
      <c r="Q33" s="6"/>
      <c r="R33" s="6"/>
      <c r="S33" s="12"/>
      <c r="T33" s="19"/>
    </row>
    <row r="34" spans="2:20" ht="15" customHeight="1" x14ac:dyDescent="0.35">
      <c r="B34" s="18"/>
      <c r="C34" s="70" t="s">
        <v>28</v>
      </c>
      <c r="D34" s="71"/>
      <c r="E34" s="71"/>
      <c r="F34" s="72"/>
      <c r="G34" s="6"/>
      <c r="H34" s="75">
        <v>50</v>
      </c>
      <c r="I34" s="76"/>
      <c r="J34" s="6"/>
      <c r="K34" s="67">
        <v>100</v>
      </c>
      <c r="L34" s="68"/>
      <c r="M34" s="6"/>
      <c r="N34" s="69"/>
      <c r="O34" s="69"/>
      <c r="P34" s="8"/>
      <c r="Q34" s="14"/>
      <c r="R34" s="8"/>
      <c r="S34" s="9">
        <f>H34*K34*H17</f>
        <v>30000</v>
      </c>
      <c r="T34" s="19"/>
    </row>
    <row r="35" spans="2:20" ht="9.65" customHeight="1" x14ac:dyDescent="0.35">
      <c r="B35" s="18"/>
      <c r="C35" s="10"/>
      <c r="D35" s="10"/>
      <c r="E35" s="11"/>
      <c r="F35" s="11"/>
      <c r="G35" s="6"/>
      <c r="H35" s="10"/>
      <c r="I35" s="10"/>
      <c r="J35" s="6"/>
      <c r="K35" s="10"/>
      <c r="L35" s="10"/>
      <c r="M35" s="6"/>
      <c r="N35" s="6"/>
      <c r="O35" s="6"/>
      <c r="P35" s="6"/>
      <c r="Q35" s="6"/>
      <c r="R35" s="6"/>
      <c r="S35" s="12"/>
      <c r="T35" s="19"/>
    </row>
    <row r="36" spans="2:20" ht="9.65" customHeight="1" x14ac:dyDescent="0.35">
      <c r="B36" s="18"/>
      <c r="C36" s="10"/>
      <c r="D36" s="10"/>
      <c r="E36" s="11"/>
      <c r="F36" s="11"/>
      <c r="G36" s="6"/>
      <c r="H36" s="10"/>
      <c r="I36" s="10"/>
      <c r="J36" s="6"/>
      <c r="K36" s="10"/>
      <c r="L36" s="10"/>
      <c r="M36" s="6"/>
      <c r="N36" s="6"/>
      <c r="O36" s="6"/>
      <c r="P36" s="6"/>
      <c r="Q36" s="6"/>
      <c r="R36" s="6"/>
      <c r="S36" s="12"/>
      <c r="T36" s="19"/>
    </row>
    <row r="37" spans="2:20" ht="15" customHeight="1" x14ac:dyDescent="0.35">
      <c r="B37" s="18"/>
      <c r="C37" s="90" t="s">
        <v>29</v>
      </c>
      <c r="D37" s="107"/>
      <c r="E37" s="107"/>
      <c r="F37" s="91"/>
      <c r="G37" s="6"/>
      <c r="H37" s="56" t="s">
        <v>30</v>
      </c>
      <c r="I37" s="57"/>
      <c r="J37" s="57"/>
      <c r="K37" s="57"/>
      <c r="L37" s="51"/>
      <c r="M37" s="6"/>
      <c r="N37" s="80" t="s">
        <v>31</v>
      </c>
      <c r="O37" s="81"/>
      <c r="P37" s="8"/>
      <c r="Q37" s="34"/>
      <c r="R37" s="8"/>
      <c r="S37" s="23" t="s">
        <v>17</v>
      </c>
      <c r="T37" s="19"/>
    </row>
    <row r="38" spans="2:20" ht="15" customHeight="1" x14ac:dyDescent="0.35">
      <c r="B38" s="18"/>
      <c r="C38" s="70" t="s">
        <v>32</v>
      </c>
      <c r="D38" s="71"/>
      <c r="E38" s="71"/>
      <c r="F38" s="72"/>
      <c r="G38" s="6"/>
      <c r="H38" s="58">
        <v>10000</v>
      </c>
      <c r="I38" s="59"/>
      <c r="J38" s="59"/>
      <c r="K38" s="59"/>
      <c r="L38" s="52"/>
      <c r="M38" s="6"/>
      <c r="N38" s="73">
        <v>0</v>
      </c>
      <c r="O38" s="74"/>
      <c r="P38" s="8"/>
      <c r="Q38" s="14"/>
      <c r="R38" s="8"/>
      <c r="S38" s="9">
        <f>(H38*(1+N38))*H17</f>
        <v>60000</v>
      </c>
      <c r="T38" s="19"/>
    </row>
    <row r="39" spans="2:20" ht="15" customHeight="1" x14ac:dyDescent="0.35">
      <c r="B39" s="18"/>
      <c r="C39" s="10"/>
      <c r="D39" s="10"/>
      <c r="E39" s="11"/>
      <c r="F39" s="11"/>
      <c r="G39" s="6"/>
      <c r="H39" s="10"/>
      <c r="I39" s="10"/>
      <c r="J39" s="6"/>
      <c r="K39" s="10"/>
      <c r="L39" s="10"/>
      <c r="M39" s="6"/>
      <c r="N39" s="6"/>
      <c r="O39" s="6"/>
      <c r="P39" s="6"/>
      <c r="Q39" s="6"/>
      <c r="R39" s="6"/>
      <c r="S39" s="12"/>
      <c r="T39" s="19"/>
    </row>
    <row r="40" spans="2:20" ht="12.65" customHeight="1" x14ac:dyDescent="0.35">
      <c r="B40" s="18"/>
      <c r="C40" s="13"/>
      <c r="D40" s="13"/>
      <c r="E40" s="13"/>
      <c r="F40" s="13"/>
      <c r="G40" s="6"/>
      <c r="H40" s="27"/>
      <c r="I40" s="27"/>
      <c r="J40" s="6"/>
      <c r="K40" s="27"/>
      <c r="L40" s="27"/>
      <c r="M40" s="6"/>
      <c r="N40" s="27"/>
      <c r="O40" s="6"/>
      <c r="P40" s="6"/>
      <c r="Q40" s="6"/>
      <c r="R40" s="6"/>
      <c r="S40" s="28"/>
      <c r="T40" s="19"/>
    </row>
    <row r="41" spans="2:20" ht="22" customHeight="1" x14ac:dyDescent="0.45">
      <c r="B41" s="18"/>
      <c r="C41" s="100" t="s">
        <v>33</v>
      </c>
      <c r="D41" s="101"/>
      <c r="E41" s="101"/>
      <c r="F41" s="49"/>
      <c r="G41" s="15"/>
      <c r="H41" s="6"/>
      <c r="I41" s="6"/>
      <c r="J41" s="6"/>
      <c r="K41" s="6"/>
      <c r="L41" s="6"/>
      <c r="M41" s="6"/>
      <c r="N41" s="16"/>
      <c r="O41" s="6"/>
      <c r="P41" s="6"/>
      <c r="Q41" s="6"/>
      <c r="R41" s="6"/>
      <c r="S41" s="14"/>
      <c r="T41" s="19"/>
    </row>
    <row r="42" spans="2:20" ht="15" customHeight="1" x14ac:dyDescent="0.35">
      <c r="B42" s="18"/>
      <c r="C42" s="80" t="s">
        <v>34</v>
      </c>
      <c r="D42" s="94"/>
      <c r="E42" s="94"/>
      <c r="F42" s="81"/>
      <c r="G42" s="6"/>
      <c r="H42" s="80" t="s">
        <v>35</v>
      </c>
      <c r="I42" s="81"/>
      <c r="J42" s="6"/>
      <c r="K42" s="80" t="s">
        <v>36</v>
      </c>
      <c r="L42" s="81"/>
      <c r="M42" s="6"/>
      <c r="N42" s="80" t="s">
        <v>37</v>
      </c>
      <c r="O42" s="81"/>
      <c r="P42" s="6"/>
      <c r="Q42" s="34"/>
      <c r="R42" s="6"/>
      <c r="S42" s="24" t="s">
        <v>17</v>
      </c>
      <c r="T42" s="19"/>
    </row>
    <row r="43" spans="2:20" ht="15" customHeight="1" x14ac:dyDescent="0.35">
      <c r="B43" s="18"/>
      <c r="C43" s="70" t="s">
        <v>38</v>
      </c>
      <c r="D43" s="71"/>
      <c r="E43" s="71"/>
      <c r="F43" s="72"/>
      <c r="G43" s="6"/>
      <c r="H43" s="95">
        <v>1500</v>
      </c>
      <c r="I43" s="96"/>
      <c r="J43" s="6"/>
      <c r="K43" s="54">
        <v>15</v>
      </c>
      <c r="L43" s="55"/>
      <c r="M43" s="6"/>
      <c r="N43" s="73">
        <v>0</v>
      </c>
      <c r="O43" s="74"/>
      <c r="P43" s="6"/>
      <c r="Q43" s="36"/>
      <c r="R43" s="6"/>
      <c r="S43" s="25">
        <f>((H43*K43)-(H43*K43)*N43)*H17</f>
        <v>135000</v>
      </c>
      <c r="T43" s="19"/>
    </row>
    <row r="44" spans="2:20" ht="15" customHeight="1" x14ac:dyDescent="0.35">
      <c r="B44" s="18"/>
      <c r="C44" s="13"/>
      <c r="D44" s="6"/>
      <c r="E44" s="14"/>
      <c r="F44" s="14"/>
      <c r="G44" s="15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14"/>
      <c r="T44" s="19"/>
    </row>
    <row r="45" spans="2:20" ht="15" customHeight="1" x14ac:dyDescent="0.35">
      <c r="B45" s="18"/>
      <c r="C45" s="80" t="s">
        <v>39</v>
      </c>
      <c r="D45" s="94"/>
      <c r="E45" s="94"/>
      <c r="F45" s="81"/>
      <c r="G45" s="6"/>
      <c r="H45" s="80" t="s">
        <v>35</v>
      </c>
      <c r="I45" s="81"/>
      <c r="J45" s="6"/>
      <c r="K45" s="80" t="s">
        <v>40</v>
      </c>
      <c r="L45" s="81"/>
      <c r="M45" s="6"/>
      <c r="N45" s="80" t="s">
        <v>37</v>
      </c>
      <c r="O45" s="81"/>
      <c r="P45" s="6"/>
      <c r="Q45" s="34"/>
      <c r="R45" s="6"/>
      <c r="S45" s="24" t="s">
        <v>17</v>
      </c>
      <c r="T45" s="19"/>
    </row>
    <row r="46" spans="2:20" ht="15" customHeight="1" x14ac:dyDescent="0.35">
      <c r="B46" s="18"/>
      <c r="C46" s="70" t="s">
        <v>38</v>
      </c>
      <c r="D46" s="71"/>
      <c r="E46" s="71"/>
      <c r="F46" s="72"/>
      <c r="G46" s="6"/>
      <c r="H46" s="95">
        <v>5000</v>
      </c>
      <c r="I46" s="96"/>
      <c r="J46" s="6"/>
      <c r="K46" s="54">
        <v>10</v>
      </c>
      <c r="L46" s="55"/>
      <c r="M46" s="6"/>
      <c r="N46" s="73">
        <v>0</v>
      </c>
      <c r="O46" s="74"/>
      <c r="P46" s="6"/>
      <c r="Q46" s="36"/>
      <c r="R46" s="6"/>
      <c r="S46" s="25">
        <f>((H46*K46)-(H46*K46)*N46)*H17</f>
        <v>300000</v>
      </c>
      <c r="T46" s="19"/>
    </row>
    <row r="47" spans="2:20" ht="15" customHeight="1" x14ac:dyDescent="0.35">
      <c r="B47" s="18"/>
      <c r="C47" s="13"/>
      <c r="D47" s="6"/>
      <c r="E47" s="14"/>
      <c r="F47" s="14"/>
      <c r="G47" s="1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14"/>
      <c r="T47" s="19"/>
    </row>
    <row r="48" spans="2:20" x14ac:dyDescent="0.35">
      <c r="B48" s="18"/>
      <c r="C48" s="80" t="s">
        <v>41</v>
      </c>
      <c r="D48" s="94"/>
      <c r="E48" s="94"/>
      <c r="F48" s="81"/>
      <c r="G48" s="6"/>
      <c r="H48" s="80" t="s">
        <v>35</v>
      </c>
      <c r="I48" s="81"/>
      <c r="J48" s="6"/>
      <c r="K48" s="80" t="s">
        <v>40</v>
      </c>
      <c r="L48" s="81"/>
      <c r="M48" s="6"/>
      <c r="N48" s="80" t="s">
        <v>37</v>
      </c>
      <c r="O48" s="81"/>
      <c r="P48" s="6"/>
      <c r="Q48" s="34"/>
      <c r="R48" s="6"/>
      <c r="S48" s="24" t="s">
        <v>17</v>
      </c>
      <c r="T48" s="19"/>
    </row>
    <row r="49" spans="2:20" x14ac:dyDescent="0.35">
      <c r="B49" s="18"/>
      <c r="C49" s="70" t="s">
        <v>60</v>
      </c>
      <c r="D49" s="71"/>
      <c r="E49" s="71"/>
      <c r="F49" s="72"/>
      <c r="G49" s="6"/>
      <c r="H49" s="95">
        <v>5500</v>
      </c>
      <c r="I49" s="96"/>
      <c r="J49" s="6"/>
      <c r="K49" s="54">
        <v>7</v>
      </c>
      <c r="L49" s="55"/>
      <c r="M49" s="6"/>
      <c r="N49" s="73">
        <v>0</v>
      </c>
      <c r="O49" s="74"/>
      <c r="P49" s="6"/>
      <c r="Q49" s="36"/>
      <c r="R49" s="6"/>
      <c r="S49" s="25">
        <f>((H49*K49)-(H49*K49)*N49)*H17</f>
        <v>231000</v>
      </c>
      <c r="T49" s="19"/>
    </row>
    <row r="50" spans="2:20" x14ac:dyDescent="0.35">
      <c r="B50" s="18"/>
      <c r="C50" s="70" t="s">
        <v>61</v>
      </c>
      <c r="D50" s="71"/>
      <c r="E50" s="71"/>
      <c r="F50" s="72"/>
      <c r="G50" s="6"/>
      <c r="H50" s="95">
        <v>8000</v>
      </c>
      <c r="I50" s="96"/>
      <c r="J50" s="6"/>
      <c r="K50" s="54">
        <v>3</v>
      </c>
      <c r="L50" s="55"/>
      <c r="M50" s="6"/>
      <c r="N50" s="73">
        <v>0</v>
      </c>
      <c r="O50" s="74"/>
      <c r="P50" s="6"/>
      <c r="Q50" s="36"/>
      <c r="R50" s="6"/>
      <c r="S50" s="25">
        <f>((H50*K50)-(H50*K50)*N50)*H17</f>
        <v>144000</v>
      </c>
      <c r="T50" s="19"/>
    </row>
    <row r="51" spans="2:20" ht="15" customHeight="1" x14ac:dyDescent="0.35">
      <c r="B51" s="18"/>
      <c r="C51" s="13"/>
      <c r="D51" s="6"/>
      <c r="E51" s="14"/>
      <c r="F51" s="14"/>
      <c r="G51" s="15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14"/>
      <c r="T51" s="19"/>
    </row>
    <row r="52" spans="2:20" x14ac:dyDescent="0.35">
      <c r="B52" s="18"/>
      <c r="C52" s="80" t="s">
        <v>42</v>
      </c>
      <c r="D52" s="94"/>
      <c r="E52" s="94"/>
      <c r="F52" s="81"/>
      <c r="G52" s="6"/>
      <c r="H52" s="80" t="s">
        <v>35</v>
      </c>
      <c r="I52" s="81"/>
      <c r="J52" s="6"/>
      <c r="K52" s="80" t="s">
        <v>40</v>
      </c>
      <c r="L52" s="81"/>
      <c r="M52" s="6"/>
      <c r="N52" s="80" t="s">
        <v>37</v>
      </c>
      <c r="O52" s="81"/>
      <c r="P52" s="6"/>
      <c r="Q52" s="34"/>
      <c r="R52" s="6"/>
      <c r="S52" s="24" t="s">
        <v>17</v>
      </c>
      <c r="T52" s="19"/>
    </row>
    <row r="53" spans="2:20" x14ac:dyDescent="0.35">
      <c r="B53" s="18"/>
      <c r="C53" s="70" t="s">
        <v>38</v>
      </c>
      <c r="D53" s="71"/>
      <c r="E53" s="71"/>
      <c r="F53" s="72"/>
      <c r="G53" s="6"/>
      <c r="H53" s="95">
        <v>6000</v>
      </c>
      <c r="I53" s="96"/>
      <c r="J53" s="6"/>
      <c r="K53" s="54">
        <v>5</v>
      </c>
      <c r="L53" s="55"/>
      <c r="M53" s="6"/>
      <c r="N53" s="73">
        <v>0</v>
      </c>
      <c r="O53" s="74"/>
      <c r="P53" s="6"/>
      <c r="Q53" s="36"/>
      <c r="R53" s="6"/>
      <c r="S53" s="25">
        <f>((H53*K53)-(H53*K53)*N53)*6</f>
        <v>180000</v>
      </c>
      <c r="T53" s="19"/>
    </row>
    <row r="54" spans="2:20" x14ac:dyDescent="0.35">
      <c r="B54" s="18"/>
      <c r="C54" s="13"/>
      <c r="D54" s="6"/>
      <c r="E54" s="14"/>
      <c r="F54" s="14"/>
      <c r="G54" s="15"/>
      <c r="H54" s="6"/>
      <c r="I54" s="6"/>
      <c r="J54" s="6"/>
      <c r="K54" s="6"/>
      <c r="L54" s="6"/>
      <c r="M54" s="6"/>
      <c r="N54" s="26"/>
      <c r="O54" s="6"/>
      <c r="P54" s="6"/>
      <c r="Q54" s="6"/>
      <c r="R54" s="6"/>
      <c r="S54" s="14"/>
      <c r="T54" s="19"/>
    </row>
    <row r="55" spans="2:20" ht="30.75" customHeight="1" x14ac:dyDescent="0.45">
      <c r="B55" s="18"/>
      <c r="C55" s="131" t="s">
        <v>43</v>
      </c>
      <c r="D55" s="132"/>
      <c r="E55" s="132"/>
      <c r="F55" s="50"/>
      <c r="G55" s="6"/>
      <c r="H55" s="90" t="s">
        <v>44</v>
      </c>
      <c r="I55" s="91"/>
      <c r="J55" s="6"/>
      <c r="K55" s="90" t="s">
        <v>45</v>
      </c>
      <c r="L55" s="91"/>
      <c r="M55" s="6"/>
      <c r="N55" s="80" t="s">
        <v>31</v>
      </c>
      <c r="O55" s="81"/>
      <c r="P55" s="6"/>
      <c r="Q55" s="23" t="s">
        <v>46</v>
      </c>
      <c r="R55" s="6"/>
      <c r="S55" s="24" t="s">
        <v>17</v>
      </c>
      <c r="T55" s="19"/>
    </row>
    <row r="56" spans="2:20" ht="15" customHeight="1" x14ac:dyDescent="0.35">
      <c r="B56" s="18"/>
      <c r="C56" s="70" t="s">
        <v>47</v>
      </c>
      <c r="D56" s="71"/>
      <c r="E56" s="71"/>
      <c r="F56" s="72"/>
      <c r="G56" s="6"/>
      <c r="H56" s="92">
        <v>4500</v>
      </c>
      <c r="I56" s="93"/>
      <c r="J56" s="6"/>
      <c r="K56" s="54">
        <v>5</v>
      </c>
      <c r="L56" s="55"/>
      <c r="M56" s="6"/>
      <c r="N56" s="73">
        <v>0</v>
      </c>
      <c r="O56" s="74"/>
      <c r="P56" s="6"/>
      <c r="Q56" s="60" t="s">
        <v>48</v>
      </c>
      <c r="R56" s="6"/>
      <c r="S56" s="25">
        <f>((H56+(H56*N56))*K56)*H17</f>
        <v>135000</v>
      </c>
      <c r="T56" s="19"/>
    </row>
    <row r="57" spans="2:20" x14ac:dyDescent="0.35">
      <c r="B57" s="18"/>
      <c r="C57" s="70" t="s">
        <v>49</v>
      </c>
      <c r="D57" s="71"/>
      <c r="E57" s="71"/>
      <c r="F57" s="72"/>
      <c r="G57" s="6"/>
      <c r="H57" s="92">
        <v>4500</v>
      </c>
      <c r="I57" s="93"/>
      <c r="J57" s="6"/>
      <c r="K57" s="54">
        <v>5</v>
      </c>
      <c r="L57" s="55"/>
      <c r="M57" s="6"/>
      <c r="N57" s="73">
        <v>0</v>
      </c>
      <c r="O57" s="74"/>
      <c r="P57" s="6"/>
      <c r="Q57" s="61"/>
      <c r="R57" s="6"/>
      <c r="S57" s="25">
        <f>((H57+(H57*N57))*K57)*H17</f>
        <v>135000</v>
      </c>
      <c r="T57" s="19"/>
    </row>
    <row r="58" spans="2:20" x14ac:dyDescent="0.35">
      <c r="B58" s="18"/>
      <c r="C58" s="13"/>
      <c r="D58" s="6"/>
      <c r="E58" s="14"/>
      <c r="F58" s="14"/>
      <c r="G58" s="15"/>
      <c r="H58" s="6"/>
      <c r="I58" s="6"/>
      <c r="J58" s="6"/>
      <c r="K58" s="6"/>
      <c r="L58" s="6"/>
      <c r="M58" s="6"/>
      <c r="N58" s="26"/>
      <c r="O58" s="6"/>
      <c r="P58" s="6"/>
      <c r="Q58" s="6"/>
      <c r="R58" s="6"/>
      <c r="S58" s="14"/>
      <c r="T58" s="19"/>
    </row>
    <row r="59" spans="2:20" ht="15" customHeight="1" x14ac:dyDescent="0.35">
      <c r="B59" s="18"/>
      <c r="C59" s="86" t="s">
        <v>50</v>
      </c>
      <c r="D59" s="87"/>
      <c r="E59" s="87"/>
      <c r="F59" s="88"/>
      <c r="G59" s="15"/>
      <c r="H59" s="84">
        <f>((S56/K56)/H17)/60</f>
        <v>75</v>
      </c>
      <c r="I59" s="85"/>
      <c r="J59" s="6"/>
      <c r="K59" s="89"/>
      <c r="L59" s="89"/>
      <c r="M59" s="6"/>
      <c r="N59" s="89"/>
      <c r="O59" s="89"/>
      <c r="P59" s="6"/>
      <c r="Q59" s="32"/>
      <c r="R59" s="6"/>
      <c r="S59" s="14"/>
      <c r="T59" s="19"/>
    </row>
    <row r="60" spans="2:20" ht="15" customHeight="1" x14ac:dyDescent="0.35">
      <c r="B60" s="18"/>
      <c r="C60" s="86" t="s">
        <v>51</v>
      </c>
      <c r="D60" s="87"/>
      <c r="E60" s="87"/>
      <c r="F60" s="88"/>
      <c r="G60" s="15"/>
      <c r="H60" s="84">
        <f>((S57/K57)/H17)/60</f>
        <v>75</v>
      </c>
      <c r="I60" s="85"/>
      <c r="J60" s="6"/>
      <c r="K60" s="89"/>
      <c r="L60" s="89"/>
      <c r="M60" s="6"/>
      <c r="N60" s="89"/>
      <c r="O60" s="89"/>
      <c r="P60" s="6"/>
      <c r="Q60" s="32"/>
      <c r="R60" s="6"/>
      <c r="S60" s="14"/>
      <c r="T60" s="19"/>
    </row>
    <row r="61" spans="2:20" x14ac:dyDescent="0.35">
      <c r="B61" s="18"/>
      <c r="C61" s="13"/>
      <c r="D61" s="6"/>
      <c r="E61" s="14"/>
      <c r="F61" s="14"/>
      <c r="G61" s="15"/>
      <c r="H61" s="6"/>
      <c r="I61" s="6"/>
      <c r="J61" s="6"/>
      <c r="K61" s="6"/>
      <c r="L61" s="6"/>
      <c r="M61" s="6"/>
      <c r="N61" s="26"/>
      <c r="O61" s="6"/>
      <c r="P61" s="6"/>
      <c r="Q61" s="6"/>
      <c r="R61" s="6"/>
      <c r="S61" s="14"/>
      <c r="T61" s="19"/>
    </row>
    <row r="62" spans="2:20" ht="15" thickBot="1" x14ac:dyDescent="0.4">
      <c r="B62" s="18"/>
      <c r="C62" s="13"/>
      <c r="D62" s="6"/>
      <c r="E62" s="14"/>
      <c r="F62" s="14"/>
      <c r="G62" s="15"/>
      <c r="H62" s="6"/>
      <c r="I62" s="6"/>
      <c r="J62" s="6"/>
      <c r="K62" s="6"/>
      <c r="L62" s="6"/>
      <c r="M62" s="6"/>
      <c r="N62" s="26"/>
      <c r="O62" s="6"/>
      <c r="P62" s="6"/>
      <c r="Q62" s="6"/>
      <c r="R62" s="6"/>
      <c r="S62" s="14"/>
      <c r="T62" s="19"/>
    </row>
    <row r="63" spans="2:20" ht="15" customHeight="1" thickTop="1" thickBot="1" x14ac:dyDescent="0.4">
      <c r="B63" s="18"/>
      <c r="C63" s="145" t="s">
        <v>52</v>
      </c>
      <c r="D63" s="145"/>
      <c r="E63" s="145"/>
      <c r="F63" s="145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17">
        <f>SUM(S20:S57)</f>
        <v>1683000</v>
      </c>
      <c r="T63" s="19"/>
    </row>
    <row r="64" spans="2:20" ht="15" customHeight="1" thickTop="1" x14ac:dyDescent="0.35">
      <c r="B64" s="18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19"/>
    </row>
    <row r="65" spans="2:20" ht="15" customHeight="1" x14ac:dyDescent="0.35">
      <c r="B65" s="18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 t="s">
        <v>53</v>
      </c>
      <c r="O65" s="6"/>
      <c r="P65" s="6"/>
      <c r="Q65" s="6"/>
      <c r="R65" s="6"/>
      <c r="S65" s="6"/>
      <c r="T65" s="19"/>
    </row>
    <row r="66" spans="2:20" ht="15" customHeight="1" x14ac:dyDescent="0.35">
      <c r="B66" s="18"/>
      <c r="C66" s="6" t="s">
        <v>54</v>
      </c>
      <c r="D66" s="135"/>
      <c r="E66" s="136"/>
      <c r="F66" s="136"/>
      <c r="G66" s="136"/>
      <c r="H66" s="136"/>
      <c r="I66" s="136"/>
      <c r="J66" s="136"/>
      <c r="K66" s="136"/>
      <c r="L66" s="137"/>
      <c r="M66" s="6"/>
      <c r="N66" s="133"/>
      <c r="O66" s="133"/>
      <c r="P66" s="133"/>
      <c r="Q66" s="133"/>
      <c r="R66" s="133"/>
      <c r="S66" s="133"/>
      <c r="T66" s="19"/>
    </row>
    <row r="67" spans="2:20" ht="15" customHeight="1" x14ac:dyDescent="0.35">
      <c r="B67" s="18"/>
      <c r="C67" s="6" t="s">
        <v>55</v>
      </c>
      <c r="D67" s="135"/>
      <c r="E67" s="136"/>
      <c r="F67" s="136"/>
      <c r="G67" s="136"/>
      <c r="H67" s="136"/>
      <c r="I67" s="136"/>
      <c r="J67" s="136"/>
      <c r="K67" s="136"/>
      <c r="L67" s="137"/>
      <c r="M67" s="6"/>
      <c r="N67" s="133"/>
      <c r="O67" s="133"/>
      <c r="P67" s="133"/>
      <c r="Q67" s="133"/>
      <c r="R67" s="133"/>
      <c r="S67" s="133"/>
      <c r="T67" s="19"/>
    </row>
    <row r="68" spans="2:20" ht="15" customHeight="1" x14ac:dyDescent="0.35">
      <c r="B68" s="18"/>
      <c r="C68" s="6" t="s">
        <v>56</v>
      </c>
      <c r="D68" s="134"/>
      <c r="E68" s="134"/>
      <c r="F68" s="134"/>
      <c r="G68" s="134"/>
      <c r="H68" s="134"/>
      <c r="I68" s="134"/>
      <c r="J68" s="134"/>
      <c r="K68" s="134"/>
      <c r="L68" s="134"/>
      <c r="M68" s="6"/>
      <c r="N68" s="133"/>
      <c r="O68" s="133"/>
      <c r="P68" s="133"/>
      <c r="Q68" s="133"/>
      <c r="R68" s="133"/>
      <c r="S68" s="133"/>
      <c r="T68" s="19"/>
    </row>
    <row r="69" spans="2:20" ht="15" customHeight="1" x14ac:dyDescent="0.35">
      <c r="B69" s="18"/>
      <c r="C69" s="6" t="s">
        <v>57</v>
      </c>
      <c r="D69" s="134"/>
      <c r="E69" s="134"/>
      <c r="F69" s="134"/>
      <c r="G69" s="134"/>
      <c r="H69" s="134"/>
      <c r="I69" s="134"/>
      <c r="J69" s="134"/>
      <c r="K69" s="134"/>
      <c r="L69" s="134"/>
      <c r="M69" s="6"/>
      <c r="N69" s="133"/>
      <c r="O69" s="133"/>
      <c r="P69" s="133"/>
      <c r="Q69" s="133"/>
      <c r="R69" s="133"/>
      <c r="S69" s="133"/>
      <c r="T69" s="19"/>
    </row>
    <row r="70" spans="2:20" ht="15" customHeight="1" x14ac:dyDescent="0.35">
      <c r="B70" s="18"/>
      <c r="C70" s="6" t="s">
        <v>58</v>
      </c>
      <c r="D70" s="134"/>
      <c r="E70" s="134"/>
      <c r="F70" s="134"/>
      <c r="G70" s="134"/>
      <c r="H70" s="134"/>
      <c r="I70" s="134"/>
      <c r="J70" s="134"/>
      <c r="K70" s="134"/>
      <c r="L70" s="134"/>
      <c r="M70" s="6"/>
      <c r="N70" s="133"/>
      <c r="O70" s="133"/>
      <c r="P70" s="133"/>
      <c r="Q70" s="133"/>
      <c r="R70" s="133"/>
      <c r="S70" s="133"/>
      <c r="T70" s="19"/>
    </row>
    <row r="71" spans="2:20" ht="22.5" customHeight="1" thickBot="1" x14ac:dyDescent="0.4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2"/>
    </row>
    <row r="72" spans="2:20" ht="15" customHeight="1" x14ac:dyDescent="0.35"/>
    <row r="95" spans="4:4" x14ac:dyDescent="0.35">
      <c r="D95" s="2"/>
    </row>
    <row r="97" spans="4:14" x14ac:dyDescent="0.35">
      <c r="D97" s="3"/>
      <c r="E97" s="3"/>
      <c r="F97" s="3"/>
    </row>
    <row r="98" spans="4:14" x14ac:dyDescent="0.35">
      <c r="D98" s="3"/>
      <c r="E98" s="3"/>
      <c r="F98" s="3"/>
    </row>
    <row r="99" spans="4:14" x14ac:dyDescent="0.35">
      <c r="D99" s="3"/>
      <c r="E99" s="3"/>
      <c r="F99" s="3"/>
    </row>
    <row r="100" spans="4:14" x14ac:dyDescent="0.35">
      <c r="D100" s="3"/>
      <c r="E100" s="3"/>
      <c r="F100" s="3"/>
    </row>
    <row r="101" spans="4:14" x14ac:dyDescent="0.35">
      <c r="D101" s="3"/>
      <c r="E101" s="3"/>
      <c r="F101" s="3"/>
    </row>
    <row r="102" spans="4:14" x14ac:dyDescent="0.35">
      <c r="D102" s="3"/>
      <c r="E102" s="3"/>
      <c r="F102" s="3"/>
    </row>
    <row r="103" spans="4:14" x14ac:dyDescent="0.35">
      <c r="D103" s="3"/>
      <c r="E103" s="3"/>
      <c r="F103" s="3"/>
      <c r="N103" s="1" t="s">
        <v>59</v>
      </c>
    </row>
    <row r="104" spans="4:14" x14ac:dyDescent="0.35">
      <c r="D104" s="3"/>
      <c r="E104" s="3"/>
      <c r="F104" s="3"/>
    </row>
    <row r="106" spans="4:14" x14ac:dyDescent="0.35">
      <c r="D106" s="3"/>
      <c r="E106" s="3"/>
      <c r="F106" s="3"/>
    </row>
    <row r="107" spans="4:14" x14ac:dyDescent="0.35">
      <c r="D107" s="4"/>
      <c r="E107" s="4"/>
      <c r="F107" s="53"/>
    </row>
    <row r="108" spans="4:14" x14ac:dyDescent="0.35">
      <c r="D108" s="4"/>
      <c r="E108" s="4"/>
      <c r="F108" s="53"/>
    </row>
    <row r="109" spans="4:14" x14ac:dyDescent="0.35">
      <c r="D109" s="4"/>
      <c r="E109" s="4"/>
      <c r="F109" s="53"/>
    </row>
    <row r="110" spans="4:14" x14ac:dyDescent="0.35">
      <c r="D110" s="4"/>
      <c r="E110" s="4"/>
      <c r="F110" s="53"/>
    </row>
    <row r="111" spans="4:14" x14ac:dyDescent="0.35">
      <c r="D111" s="4"/>
      <c r="E111" s="4"/>
      <c r="F111" s="53"/>
    </row>
    <row r="112" spans="4:14" x14ac:dyDescent="0.35">
      <c r="D112" s="4"/>
      <c r="E112" s="4"/>
      <c r="F112" s="53"/>
    </row>
    <row r="113" spans="4:6" x14ac:dyDescent="0.35">
      <c r="D113" s="4"/>
      <c r="E113" s="4"/>
      <c r="F113" s="53"/>
    </row>
    <row r="114" spans="4:6" x14ac:dyDescent="0.35">
      <c r="D114" s="3"/>
      <c r="E114" s="3"/>
      <c r="F114" s="3"/>
    </row>
    <row r="115" spans="4:6" x14ac:dyDescent="0.35">
      <c r="D115" s="3"/>
      <c r="E115" s="3"/>
      <c r="F115" s="3"/>
    </row>
    <row r="116" spans="4:6" x14ac:dyDescent="0.35">
      <c r="D116" s="4"/>
      <c r="E116" s="4"/>
      <c r="F116" s="53"/>
    </row>
    <row r="117" spans="4:6" x14ac:dyDescent="0.35">
      <c r="D117" s="4"/>
      <c r="E117" s="4"/>
      <c r="F117" s="53"/>
    </row>
    <row r="118" spans="4:6" x14ac:dyDescent="0.35">
      <c r="D118" s="4"/>
      <c r="E118" s="4"/>
      <c r="F118" s="53"/>
    </row>
    <row r="119" spans="4:6" x14ac:dyDescent="0.35">
      <c r="D119" s="4"/>
      <c r="E119" s="4"/>
      <c r="F119" s="53"/>
    </row>
    <row r="120" spans="4:6" x14ac:dyDescent="0.35">
      <c r="D120" s="4"/>
      <c r="E120" s="4"/>
      <c r="F120" s="53"/>
    </row>
    <row r="121" spans="4:6" x14ac:dyDescent="0.35">
      <c r="D121" s="4"/>
      <c r="E121" s="4"/>
      <c r="F121" s="53"/>
    </row>
    <row r="122" spans="4:6" x14ac:dyDescent="0.35">
      <c r="D122" s="4"/>
      <c r="E122" s="4"/>
      <c r="F122" s="53"/>
    </row>
    <row r="123" spans="4:6" x14ac:dyDescent="0.35">
      <c r="D123" s="3"/>
      <c r="E123" s="3"/>
      <c r="F123" s="3"/>
    </row>
    <row r="124" spans="4:6" x14ac:dyDescent="0.35">
      <c r="D124" s="3"/>
      <c r="E124" s="3"/>
      <c r="F124" s="3"/>
    </row>
    <row r="125" spans="4:6" x14ac:dyDescent="0.35">
      <c r="D125" s="4"/>
      <c r="E125" s="4"/>
      <c r="F125" s="53"/>
    </row>
    <row r="126" spans="4:6" x14ac:dyDescent="0.35">
      <c r="D126" s="4"/>
      <c r="E126" s="4"/>
      <c r="F126" s="53"/>
    </row>
    <row r="127" spans="4:6" x14ac:dyDescent="0.35">
      <c r="D127" s="4"/>
      <c r="E127" s="4"/>
      <c r="F127" s="53"/>
    </row>
    <row r="128" spans="4:6" x14ac:dyDescent="0.35">
      <c r="D128" s="4"/>
      <c r="E128" s="4"/>
      <c r="F128" s="53"/>
    </row>
    <row r="129" spans="4:6" x14ac:dyDescent="0.35">
      <c r="D129" s="4"/>
      <c r="E129" s="4"/>
      <c r="F129" s="53"/>
    </row>
    <row r="130" spans="4:6" x14ac:dyDescent="0.35">
      <c r="D130" s="4"/>
      <c r="E130" s="4"/>
      <c r="F130" s="53"/>
    </row>
    <row r="131" spans="4:6" x14ac:dyDescent="0.35">
      <c r="D131" s="4"/>
      <c r="E131" s="4"/>
      <c r="F131" s="53"/>
    </row>
    <row r="133" spans="4:6" x14ac:dyDescent="0.35">
      <c r="D133" s="3"/>
      <c r="E133" s="3"/>
      <c r="F133" s="3"/>
    </row>
    <row r="134" spans="4:6" x14ac:dyDescent="0.35">
      <c r="D134" s="4"/>
      <c r="E134" s="4"/>
      <c r="F134" s="53"/>
    </row>
    <row r="135" spans="4:6" x14ac:dyDescent="0.35">
      <c r="D135" s="4"/>
      <c r="E135" s="4"/>
      <c r="F135" s="53"/>
    </row>
    <row r="136" spans="4:6" x14ac:dyDescent="0.35">
      <c r="D136" s="4"/>
      <c r="E136" s="4"/>
      <c r="F136" s="53"/>
    </row>
    <row r="137" spans="4:6" x14ac:dyDescent="0.35">
      <c r="D137" s="4"/>
      <c r="E137" s="4"/>
      <c r="F137" s="53"/>
    </row>
    <row r="138" spans="4:6" x14ac:dyDescent="0.35">
      <c r="D138" s="4"/>
      <c r="E138" s="4"/>
      <c r="F138" s="53"/>
    </row>
    <row r="139" spans="4:6" x14ac:dyDescent="0.35">
      <c r="D139" s="4"/>
      <c r="E139" s="4"/>
      <c r="F139" s="53"/>
    </row>
    <row r="140" spans="4:6" x14ac:dyDescent="0.35">
      <c r="D140" s="4"/>
      <c r="E140" s="4"/>
      <c r="F140" s="53"/>
    </row>
  </sheetData>
  <mergeCells count="120">
    <mergeCell ref="C50:F50"/>
    <mergeCell ref="H50:I50"/>
    <mergeCell ref="K50:L50"/>
    <mergeCell ref="N50:O50"/>
    <mergeCell ref="C55:E55"/>
    <mergeCell ref="N66:S70"/>
    <mergeCell ref="D69:L69"/>
    <mergeCell ref="D70:L70"/>
    <mergeCell ref="D66:L66"/>
    <mergeCell ref="D67:L67"/>
    <mergeCell ref="D68:L68"/>
    <mergeCell ref="C23:F23"/>
    <mergeCell ref="K23:L23"/>
    <mergeCell ref="C24:F24"/>
    <mergeCell ref="H23:I23"/>
    <mergeCell ref="K31:L31"/>
    <mergeCell ref="C32:F32"/>
    <mergeCell ref="K32:L32"/>
    <mergeCell ref="C63:F63"/>
    <mergeCell ref="H45:I45"/>
    <mergeCell ref="C45:F45"/>
    <mergeCell ref="C42:F42"/>
    <mergeCell ref="K42:L42"/>
    <mergeCell ref="C46:F46"/>
    <mergeCell ref="K46:L46"/>
    <mergeCell ref="C43:F43"/>
    <mergeCell ref="K43:L43"/>
    <mergeCell ref="N37:O37"/>
    <mergeCell ref="C2:S3"/>
    <mergeCell ref="C15:S15"/>
    <mergeCell ref="N6:S14"/>
    <mergeCell ref="C16:F16"/>
    <mergeCell ref="K16:L16"/>
    <mergeCell ref="N4:S4"/>
    <mergeCell ref="H16:I16"/>
    <mergeCell ref="C17:F17"/>
    <mergeCell ref="K17:L17"/>
    <mergeCell ref="H17:I17"/>
    <mergeCell ref="H20:I20"/>
    <mergeCell ref="K20:L20"/>
    <mergeCell ref="N20:O20"/>
    <mergeCell ref="C41:E41"/>
    <mergeCell ref="C20:E20"/>
    <mergeCell ref="K21:L21"/>
    <mergeCell ref="C21:F21"/>
    <mergeCell ref="N45:O45"/>
    <mergeCell ref="N46:O46"/>
    <mergeCell ref="N42:O42"/>
    <mergeCell ref="N43:O43"/>
    <mergeCell ref="C34:F34"/>
    <mergeCell ref="K34:L34"/>
    <mergeCell ref="C31:F31"/>
    <mergeCell ref="H32:I32"/>
    <mergeCell ref="H34:I34"/>
    <mergeCell ref="C38:F38"/>
    <mergeCell ref="H43:I43"/>
    <mergeCell ref="C37:F37"/>
    <mergeCell ref="H42:I42"/>
    <mergeCell ref="H21:I21"/>
    <mergeCell ref="H27:I27"/>
    <mergeCell ref="H28:I28"/>
    <mergeCell ref="H46:I46"/>
    <mergeCell ref="H26:I26"/>
    <mergeCell ref="K26:L26"/>
    <mergeCell ref="N26:O26"/>
    <mergeCell ref="H24:I24"/>
    <mergeCell ref="K24:L24"/>
    <mergeCell ref="N24:O24"/>
    <mergeCell ref="N55:O55"/>
    <mergeCell ref="H52:I52"/>
    <mergeCell ref="H53:I53"/>
    <mergeCell ref="K45:L45"/>
    <mergeCell ref="H60:I60"/>
    <mergeCell ref="C59:F59"/>
    <mergeCell ref="H59:I59"/>
    <mergeCell ref="K59:L59"/>
    <mergeCell ref="N59:O59"/>
    <mergeCell ref="H55:I55"/>
    <mergeCell ref="H56:I56"/>
    <mergeCell ref="H48:I48"/>
    <mergeCell ref="C60:F60"/>
    <mergeCell ref="K60:L60"/>
    <mergeCell ref="N60:O60"/>
    <mergeCell ref="K55:L55"/>
    <mergeCell ref="C56:F56"/>
    <mergeCell ref="H57:I57"/>
    <mergeCell ref="C57:F57"/>
    <mergeCell ref="C48:F48"/>
    <mergeCell ref="K48:L48"/>
    <mergeCell ref="C49:F49"/>
    <mergeCell ref="K49:L49"/>
    <mergeCell ref="C52:F52"/>
    <mergeCell ref="K52:L52"/>
    <mergeCell ref="C53:F53"/>
    <mergeCell ref="K53:L53"/>
    <mergeCell ref="H49:I49"/>
    <mergeCell ref="K56:L56"/>
    <mergeCell ref="K57:L57"/>
    <mergeCell ref="H37:K37"/>
    <mergeCell ref="H38:K38"/>
    <mergeCell ref="Q56:Q57"/>
    <mergeCell ref="N21:O21"/>
    <mergeCell ref="C27:F27"/>
    <mergeCell ref="K27:L27"/>
    <mergeCell ref="N27:O27"/>
    <mergeCell ref="C28:F28"/>
    <mergeCell ref="N56:O56"/>
    <mergeCell ref="N57:O57"/>
    <mergeCell ref="K28:L28"/>
    <mergeCell ref="N28:O28"/>
    <mergeCell ref="N31:O31"/>
    <mergeCell ref="N32:O32"/>
    <mergeCell ref="N34:O34"/>
    <mergeCell ref="N38:O38"/>
    <mergeCell ref="N48:O48"/>
    <mergeCell ref="N49:O49"/>
    <mergeCell ref="N52:O52"/>
    <mergeCell ref="N53:O53"/>
    <mergeCell ref="N23:O23"/>
    <mergeCell ref="H31:I31"/>
  </mergeCells>
  <pageMargins left="0.70866141732283472" right="0.70866141732283472" top="0.74803149606299213" bottom="0.74803149606299213" header="0.31496062992125984" footer="0.31496062992125984"/>
  <pageSetup paperSize="8" scale="59" orientation="portrait" r:id="rId1"/>
  <headerFooter>
    <oddHeader>&amp;CPrijsinschrijfformulier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ae02f-8b9e-4b7c-86b4-575346d8606b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A5309D0B-B1D7-4298-8487-9D070F26B0A2}"/>
</file>

<file path=customXml/itemProps2.xml><?xml version="1.0" encoding="utf-8"?>
<ds:datastoreItem xmlns:ds="http://schemas.openxmlformats.org/officeDocument/2006/customXml" ds:itemID="{6610D49C-1B3B-4894-BA00-D37614E4D99E}"/>
</file>

<file path=customXml/itemProps3.xml><?xml version="1.0" encoding="utf-8"?>
<ds:datastoreItem xmlns:ds="http://schemas.openxmlformats.org/officeDocument/2006/customXml" ds:itemID="{776CCC1E-E98C-427C-BFFB-92621542A40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2025-09-04T14:27:20Z</dcterms:created>
  <dcterms:modified xsi:type="dcterms:W3CDTF">2025-09-04T14:27:24Z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0x010100AE8DB8EDFC5FD94A98E488C87E0C603C</vt:lpwstr>
  </property>
</Properties>
</file>