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ocvantwente.sharepoint.com/sites/SMW_8810h_fzmtenbb/Gedeelde documenten/General/04 Aanbestedingen/2026 - EA Warme dranken/04 Aanbestedingsdocumenten/"/>
    </mc:Choice>
  </mc:AlternateContent>
  <xr:revisionPtr revIDLastSave="3473" documentId="8_{6CF3819E-08C4-421E-AAD7-CE404C09D89B}" xr6:coauthVersionLast="47" xr6:coauthVersionMax="47" xr10:uidLastSave="{50D66AEC-71CE-4562-A260-314DBA6AE1C1}"/>
  <bookViews>
    <workbookView xWindow="-135" yWindow="-135" windowWidth="29070" windowHeight="15750" tabRatio="768" xr2:uid="{00000000-000D-0000-FFFF-FFFF00000000}"/>
  </bookViews>
  <sheets>
    <sheet name="Prijzenblad" sheetId="1" r:id="rId1"/>
    <sheet name="Totalisatie" sheetId="3" r:id="rId2"/>
  </sheets>
  <definedNames>
    <definedName name="_xlnm.Print_Area" localSheetId="0">Prijzenblad!$A$1:$I$67</definedName>
    <definedName name="_xlnm.Print_Area" localSheetId="1">Totalisatie!$A$1:$E$33</definedName>
    <definedName name="Artikel">#REF!</definedName>
    <definedName name="Artikeltype1">#REF!</definedName>
    <definedName name="Artikeltype2aen3a">#REF!</definedName>
    <definedName name="Grammagetype1">#REF!</definedName>
    <definedName name="Grammagetype2aen3a">#REF!</definedName>
    <definedName name="mix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E22" i="1"/>
  <c r="E25" i="1" s="1"/>
  <c r="A14" i="3" l="1"/>
  <c r="H13" i="1"/>
  <c r="I13" i="1" s="1"/>
  <c r="H10" i="1"/>
  <c r="I10" i="1" s="1"/>
  <c r="B10" i="3" l="1"/>
  <c r="B9" i="3"/>
  <c r="A9" i="3"/>
  <c r="F65" i="1"/>
  <c r="F64" i="1"/>
  <c r="B13" i="3"/>
  <c r="E9" i="1"/>
  <c r="F9" i="1" s="1"/>
  <c r="F29" i="1"/>
  <c r="E10" i="1"/>
  <c r="F10" i="1" s="1"/>
  <c r="F28" i="1"/>
  <c r="F60" i="1"/>
  <c r="F59" i="1"/>
  <c r="F58" i="1"/>
  <c r="F57" i="1"/>
  <c r="F56" i="1"/>
  <c r="F55" i="1"/>
  <c r="F51" i="1"/>
  <c r="F50" i="1"/>
  <c r="F49" i="1"/>
  <c r="F48" i="1"/>
  <c r="F47" i="1"/>
  <c r="F30" i="1"/>
  <c r="F27" i="1"/>
  <c r="F25" i="1"/>
  <c r="C9" i="3" l="1"/>
  <c r="D9" i="3" s="1"/>
  <c r="E9" i="3" s="1"/>
  <c r="F66" i="1"/>
  <c r="D19" i="3" s="1"/>
  <c r="E19" i="3" s="1"/>
  <c r="C10" i="3"/>
  <c r="D10" i="3" s="1"/>
  <c r="E10" i="3" s="1"/>
  <c r="C11" i="1"/>
  <c r="F31" i="1"/>
  <c r="D15" i="3" s="1"/>
  <c r="B8" i="3" l="1"/>
  <c r="A8" i="3"/>
  <c r="E8" i="1" l="1"/>
  <c r="F8" i="1" l="1"/>
  <c r="C8" i="3"/>
  <c r="D8" i="3" s="1"/>
  <c r="E8" i="3" s="1"/>
  <c r="B11" i="3" l="1"/>
  <c r="A11" i="3"/>
  <c r="E11" i="1"/>
  <c r="F11" i="1" s="1"/>
  <c r="C11" i="3" l="1"/>
  <c r="D11" i="3" s="1"/>
  <c r="E11" i="3" s="1"/>
  <c r="A13" i="3" l="1"/>
  <c r="A15" i="3"/>
  <c r="B7" i="3" l="1"/>
  <c r="A7" i="3"/>
  <c r="E7" i="1"/>
  <c r="C7" i="3" s="1"/>
  <c r="D7" i="3" s="1"/>
  <c r="E7" i="3" s="1"/>
  <c r="B12" i="3"/>
  <c r="A12" i="3"/>
  <c r="A6" i="3"/>
  <c r="F7" i="1" l="1"/>
  <c r="E15" i="3"/>
  <c r="F61" i="1" l="1"/>
  <c r="D18" i="3" s="1"/>
  <c r="E18" i="3" s="1"/>
  <c r="F52" i="1"/>
  <c r="D17" i="3" s="1"/>
  <c r="E17" i="3" s="1"/>
  <c r="E12" i="1" l="1"/>
  <c r="C12" i="3" l="1"/>
  <c r="F12" i="1"/>
  <c r="B6" i="3" l="1"/>
  <c r="E13" i="1" l="1"/>
  <c r="D14" i="1"/>
  <c r="C13" i="3" l="1"/>
  <c r="F13" i="1"/>
  <c r="D12" i="3"/>
  <c r="E12" i="3" s="1"/>
  <c r="D13" i="3" l="1"/>
  <c r="E13" i="3" s="1"/>
  <c r="E6" i="1" l="1"/>
  <c r="F6" i="1" s="1"/>
  <c r="F14" i="1" l="1"/>
  <c r="E14" i="1"/>
  <c r="C6" i="3"/>
  <c r="D6" i="3" s="1"/>
  <c r="E6" i="3" l="1"/>
  <c r="E20" i="3" s="1"/>
</calcChain>
</file>

<file path=xl/sharedStrings.xml><?xml version="1.0" encoding="utf-8"?>
<sst xmlns="http://schemas.openxmlformats.org/spreadsheetml/2006/main" count="148" uniqueCount="97">
  <si>
    <t>Cacao</t>
  </si>
  <si>
    <t>Aantal</t>
  </si>
  <si>
    <t>Koffie</t>
  </si>
  <si>
    <t>Totaal per maand</t>
  </si>
  <si>
    <t>Thee</t>
  </si>
  <si>
    <t>Lease en onderhoudskosten</t>
  </si>
  <si>
    <t>Onderdeel</t>
  </si>
  <si>
    <t>Grammage</t>
  </si>
  <si>
    <t>Totaal thee</t>
  </si>
  <si>
    <t>Ondertekening:</t>
  </si>
  <si>
    <t>Naam inschrijver:</t>
  </si>
  <si>
    <t>Functie:</t>
  </si>
  <si>
    <t>Datum:</t>
  </si>
  <si>
    <t>Aan de omschrijving en aantallen in dit prijzenblad kunnen geen rechten worden ontleend.</t>
  </si>
  <si>
    <t>Per 1.000 stuks</t>
  </si>
  <si>
    <t>Eenheid</t>
  </si>
  <si>
    <t>Per 200 stuks</t>
  </si>
  <si>
    <t>Per 500 stuks</t>
  </si>
  <si>
    <t>Aantal in 2024</t>
  </si>
  <si>
    <t>Earl Grey</t>
  </si>
  <si>
    <t xml:space="preserve">Rooibos </t>
  </si>
  <si>
    <t xml:space="preserve">Groene thee - Lemon </t>
  </si>
  <si>
    <t xml:space="preserve">English Breakfast </t>
  </si>
  <si>
    <t xml:space="preserve">Mint </t>
  </si>
  <si>
    <t>Vruchten thee</t>
  </si>
  <si>
    <t>ROC van Twente - Warme Drankenautomaten</t>
  </si>
  <si>
    <t>Creamersticks - 2,5 gram</t>
  </si>
  <si>
    <t>Suikersticks - per 5 gram</t>
  </si>
  <si>
    <t>Naam tekeningsbevoegde:</t>
  </si>
  <si>
    <t>Inschrijver dient alleen de lichtblauw gearceerde cellen in te vullen</t>
  </si>
  <si>
    <t>Aantallen per jaar</t>
  </si>
  <si>
    <t>Automatensuiker</t>
  </si>
  <si>
    <t>Losse verstrekkingen</t>
  </si>
  <si>
    <t>1000 gram</t>
  </si>
  <si>
    <t>Totaalbedrag t.b.v gunning (looptijd initiële contract)</t>
  </si>
  <si>
    <t>Totaalkosten ingrediënten per jaar</t>
  </si>
  <si>
    <t>Totaal losse verstrekkingen per jaar</t>
  </si>
  <si>
    <t>Diversen (melk, suiker, roerstaafjes e.d.)</t>
  </si>
  <si>
    <t>Grammage per consumptie</t>
  </si>
  <si>
    <t>Ingrediënt</t>
  </si>
  <si>
    <t>Koffie:</t>
  </si>
  <si>
    <t>Espresso:</t>
  </si>
  <si>
    <t>Cappuccino:</t>
  </si>
  <si>
    <t>Chocolademelk:</t>
  </si>
  <si>
    <t>Melk</t>
  </si>
  <si>
    <t>Ingrediënten uit automaten</t>
  </si>
  <si>
    <t>Zoetjes</t>
  </si>
  <si>
    <t>Per 900 stuks</t>
  </si>
  <si>
    <t>n.v.t.</t>
  </si>
  <si>
    <t>Prijs per maand 
inclusief BTW</t>
  </si>
  <si>
    <t>Prijs per jaar 
inclusief BTW</t>
  </si>
  <si>
    <t>Totaalprijs gedurende initiële looptijd contract
inclusief BTW</t>
  </si>
  <si>
    <t>Totaal per jaar</t>
  </si>
  <si>
    <t xml:space="preserve">Merk </t>
  </si>
  <si>
    <t>Latte macchiato:</t>
  </si>
  <si>
    <t>Wiener melange:</t>
  </si>
  <si>
    <t>Per stuk</t>
  </si>
  <si>
    <t>Ja / Nee</t>
  </si>
  <si>
    <t xml:space="preserve">Roerstaafjes </t>
  </si>
  <si>
    <t>&lt;eventueel extra ingrediënten, nader te omschrijven door inschrijver&gt;</t>
  </si>
  <si>
    <t>Kosten betaalmodule (indien van toepassing)</t>
  </si>
  <si>
    <t>Cafeïnevrije koffie per persoon verpakt (wordt in de huidige situatie nog niet gebruikt)</t>
  </si>
  <si>
    <t>Eenmalige kosten</t>
  </si>
  <si>
    <t>Totaal eenmalige kosten</t>
  </si>
  <si>
    <t>Theedispensers (zie eis 23)</t>
  </si>
  <si>
    <t>Overige dispensers (zie eis 23)</t>
  </si>
  <si>
    <t>Doos 25 stuks</t>
  </si>
  <si>
    <t>Kosten per automaat 
per maand 
(inclusief btw)</t>
  </si>
  <si>
    <t>Totaalkosten per maand 
(inclusief btw)</t>
  </si>
  <si>
    <t>Totaalkosten per jaar 
(inclusief btw)</t>
  </si>
  <si>
    <t>Huur- en onderhoudskosten per automaat per maand in optiejaren
(inclusief btw)</t>
  </si>
  <si>
    <t>Huur- en onderhoudskosten</t>
  </si>
  <si>
    <t>Huur- en onderhoudskosten per automaat per jaar in optiejaren
(inclusief btw)</t>
  </si>
  <si>
    <t>Huurkosten automaat type 1 (medewerkers-automaat zonder betaalmodule)</t>
  </si>
  <si>
    <t>Huurkosten automaat type 2 (medewerkers-automaat met alleen ILOQ)</t>
  </si>
  <si>
    <t>Huurkosten automaat type 3 (medewerkers- en studentenautomaat met ILOQ én betaalmodule)</t>
  </si>
  <si>
    <t>Huurkosten automaat ALWI65 (voor gasten wellness)</t>
  </si>
  <si>
    <t>Huurkosten onderzetkasten per stuk</t>
  </si>
  <si>
    <t>Totaal huur- en onderhoudskosten per jaar</t>
  </si>
  <si>
    <t>Kosten per eenheid 
 inclusief BTW</t>
  </si>
  <si>
    <t>Kosten per jaar
inclusief btw</t>
  </si>
  <si>
    <t>Kosten per jaar
incl. BTW</t>
  </si>
  <si>
    <t>Gebruik huidige v-boxen (indien van toepassing)</t>
  </si>
  <si>
    <t>Gebruik huidige V-boxen (hiernaast ja of nee invullen, bij 'nee' moet het aantal in cel C10 op '0' worden gezet)*</t>
  </si>
  <si>
    <t>* Zie de toelichting in het Aanbestedingsdocument bij paragraaf 2.1 onder het kopje 'ILOQ-systeem'</t>
  </si>
  <si>
    <t>Naam/merk ingrediënt</t>
  </si>
  <si>
    <t>Naam/merk koffieboon</t>
  </si>
  <si>
    <t>Koffieboon 1 - prijs per 1000 gram</t>
  </si>
  <si>
    <t>Koffieboon 2 - prijs per 1000 gram</t>
  </si>
  <si>
    <t>Koffieboon 3 - prijs per 1000 gram</t>
  </si>
  <si>
    <t>Gemiddelde prijs bovengenoemde koffiebonen</t>
  </si>
  <si>
    <t>3 koffiebonen (zie toelichting in Aanbestedingsdocument bij paragraaf 5.8)</t>
  </si>
  <si>
    <t>** In de huidige situatie zijn er weinig tot geen storingen</t>
  </si>
  <si>
    <t>Onderhoudskosten** (inschrijver dient deze kosten in cel D16 toe te lichten)</t>
  </si>
  <si>
    <t>Toelichting onderhoudskosten:</t>
  </si>
  <si>
    <t>Omschrijving</t>
  </si>
  <si>
    <t>Zie tabel hierboven m.b.t. '3 koffiebonen'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</si>
</sst>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_-&quot;€&quot;\ * #,##0.000_-;_-&quot;€&quot;\ * #,##0.000\-;_-&quot;€&quot;\ * &quot;-&quot;??_-;_-@_-"/>
    <numFmt numFmtId="167" formatCode="_-* #,##0_-;_-* #,##0\-;_-* &quot;-&quot;??_-;_-@_-"/>
    <numFmt numFmtId="168" formatCode="#,##0_ ;\-#,##0\ "/>
    <numFmt numFmtId="169" formatCode="_ &quot;€&quot;\ * #,##0.00_ ;_ &quot;€&quot;\ * \-#,##0.00_ ;_ &quot;€&quot;\ * &quot;-&quot;????_ ;_ @_ "/>
    <numFmt numFmtId="170" formatCode="_ &quot;€&quot;\ * #,##0_ ;_ &quot;€&quot;\ * \-#,##0_ ;_ &quot;€&quot;\ * &quot;-&quot;??_ ;_ @_ "/>
    <numFmt numFmtId="171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Apto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AD"/>
        <bgColor indexed="64"/>
      </patternFill>
    </fill>
    <fill>
      <patternFill patternType="solid">
        <fgColor rgb="FFE3001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134">
    <xf numFmtId="0" fontId="0" fillId="0" borderId="0" xfId="0"/>
    <xf numFmtId="168" fontId="5" fillId="2" borderId="9" xfId="1" applyNumberFormat="1" applyFont="1" applyFill="1" applyBorder="1" applyAlignment="1" applyProtection="1">
      <alignment horizontal="center" vertical="center"/>
      <protection locked="0"/>
    </xf>
    <xf numFmtId="44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67" fontId="5" fillId="2" borderId="0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167" fontId="6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44" fontId="7" fillId="0" borderId="0" xfId="2" applyFont="1" applyAlignment="1">
      <alignment vertical="center"/>
    </xf>
    <xf numFmtId="0" fontId="9" fillId="2" borderId="7" xfId="0" applyFont="1" applyFill="1" applyBorder="1" applyAlignment="1">
      <alignment vertical="center"/>
    </xf>
    <xf numFmtId="170" fontId="3" fillId="4" borderId="7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6" borderId="9" xfId="1" applyNumberFormat="1" applyFont="1" applyFill="1" applyBorder="1" applyAlignment="1" applyProtection="1">
      <alignment horizontal="left" vertical="center"/>
      <protection locked="0"/>
    </xf>
    <xf numFmtId="169" fontId="5" fillId="6" borderId="9" xfId="3" applyNumberFormat="1" applyFont="1" applyFill="1" applyBorder="1" applyAlignment="1" applyProtection="1">
      <alignment horizontal="center" vertical="center"/>
      <protection locked="0"/>
    </xf>
    <xf numFmtId="164" fontId="18" fillId="5" borderId="9" xfId="0" applyNumberFormat="1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vertical="center"/>
    </xf>
    <xf numFmtId="164" fontId="11" fillId="5" borderId="13" xfId="0" applyNumberFormat="1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0" fontId="8" fillId="5" borderId="9" xfId="3" applyFont="1" applyFill="1" applyBorder="1" applyAlignment="1">
      <alignment vertical="center"/>
    </xf>
    <xf numFmtId="167" fontId="8" fillId="5" borderId="9" xfId="1" applyNumberFormat="1" applyFont="1" applyFill="1" applyBorder="1" applyAlignment="1" applyProtection="1">
      <alignment horizontal="center" vertical="center"/>
      <protection locked="0"/>
    </xf>
    <xf numFmtId="169" fontId="8" fillId="5" borderId="9" xfId="3" applyNumberFormat="1" applyFont="1" applyFill="1" applyBorder="1" applyAlignment="1" applyProtection="1">
      <alignment horizontal="center" vertical="center"/>
      <protection locked="0"/>
    </xf>
    <xf numFmtId="44" fontId="8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horizontal="left" vertical="center"/>
    </xf>
    <xf numFmtId="164" fontId="6" fillId="3" borderId="9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10" fillId="6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6" fillId="0" borderId="0" xfId="0" applyFont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9" fillId="4" borderId="13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3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5" fillId="2" borderId="9" xfId="1" applyNumberFormat="1" applyFont="1" applyFill="1" applyBorder="1" applyAlignment="1" applyProtection="1">
      <alignment horizontal="left" vertical="center"/>
      <protection locked="0"/>
    </xf>
    <xf numFmtId="166" fontId="6" fillId="2" borderId="9" xfId="0" applyNumberFormat="1" applyFont="1" applyFill="1" applyBorder="1" applyAlignment="1">
      <alignment vertical="center"/>
    </xf>
    <xf numFmtId="0" fontId="10" fillId="6" borderId="9" xfId="1" applyNumberFormat="1" applyFont="1" applyFill="1" applyBorder="1" applyAlignment="1" applyProtection="1">
      <alignment horizontal="left" vertical="center" wrapText="1"/>
      <protection locked="0"/>
    </xf>
    <xf numFmtId="166" fontId="8" fillId="5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horizontal="left" vertical="center" wrapText="1"/>
    </xf>
    <xf numFmtId="44" fontId="18" fillId="5" borderId="6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5" fontId="4" fillId="6" borderId="9" xfId="3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10" fillId="6" borderId="9" xfId="1" applyNumberFormat="1" applyFont="1" applyFill="1" applyBorder="1" applyAlignment="1" applyProtection="1">
      <alignment horizontal="left" vertical="center" wrapText="1"/>
      <protection locked="0"/>
    </xf>
    <xf numFmtId="0" fontId="8" fillId="5" borderId="9" xfId="0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5" fillId="2" borderId="14" xfId="3" applyFont="1" applyFill="1" applyBorder="1" applyAlignment="1">
      <alignment horizontal="left" vertical="center"/>
    </xf>
    <xf numFmtId="0" fontId="5" fillId="2" borderId="12" xfId="3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170" fontId="13" fillId="7" borderId="4" xfId="2" applyNumberFormat="1" applyFont="1" applyFill="1" applyBorder="1" applyAlignment="1">
      <alignment horizontal="center" vertical="center" wrapText="1"/>
    </xf>
    <xf numFmtId="170" fontId="13" fillId="7" borderId="5" xfId="2" applyNumberFormat="1" applyFont="1" applyFill="1" applyBorder="1" applyAlignment="1">
      <alignment horizontal="center" vertical="center" wrapText="1"/>
    </xf>
    <xf numFmtId="170" fontId="13" fillId="7" borderId="6" xfId="2" applyNumberFormat="1" applyFont="1" applyFill="1" applyBorder="1" applyAlignment="1">
      <alignment horizontal="center" vertical="center" wrapText="1"/>
    </xf>
    <xf numFmtId="170" fontId="15" fillId="0" borderId="9" xfId="2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164" fontId="6" fillId="6" borderId="9" xfId="0" applyNumberFormat="1" applyFont="1" applyFill="1" applyBorder="1" applyAlignment="1" applyProtection="1">
      <alignment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vertical="center"/>
      <protection locked="0"/>
    </xf>
    <xf numFmtId="2" fontId="6" fillId="6" borderId="12" xfId="0" applyNumberFormat="1" applyFont="1" applyFill="1" applyBorder="1" applyAlignment="1" applyProtection="1">
      <alignment horizontal="center" vertical="center"/>
      <protection locked="0"/>
    </xf>
    <xf numFmtId="2" fontId="6" fillId="6" borderId="9" xfId="0" applyNumberFormat="1" applyFont="1" applyFill="1" applyBorder="1" applyAlignment="1" applyProtection="1">
      <alignment horizontal="center" vertical="center"/>
      <protection locked="0"/>
    </xf>
    <xf numFmtId="170" fontId="13" fillId="6" borderId="10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11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13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4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5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6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1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2" xfId="2" applyNumberFormat="1" applyFont="1" applyFill="1" applyBorder="1" applyAlignment="1" applyProtection="1">
      <alignment horizontal="left" vertical="center" wrapText="1"/>
      <protection locked="0"/>
    </xf>
    <xf numFmtId="170" fontId="13" fillId="6" borderId="3" xfId="2" applyNumberFormat="1" applyFont="1" applyFill="1" applyBorder="1" applyAlignment="1" applyProtection="1">
      <alignment horizontal="left" vertical="center" wrapText="1"/>
      <protection locked="0"/>
    </xf>
    <xf numFmtId="171" fontId="14" fillId="6" borderId="4" xfId="0" applyNumberFormat="1" applyFont="1" applyFill="1" applyBorder="1" applyAlignment="1" applyProtection="1">
      <alignment horizontal="left" vertical="center"/>
      <protection locked="0"/>
    </xf>
    <xf numFmtId="171" fontId="14" fillId="6" borderId="5" xfId="0" applyNumberFormat="1" applyFont="1" applyFill="1" applyBorder="1" applyAlignment="1" applyProtection="1">
      <alignment horizontal="left" vertical="center"/>
      <protection locked="0"/>
    </xf>
    <xf numFmtId="171" fontId="14" fillId="6" borderId="6" xfId="0" applyNumberFormat="1" applyFont="1" applyFill="1" applyBorder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6" borderId="13" xfId="0" applyFont="1" applyFill="1" applyBorder="1" applyAlignment="1" applyProtection="1">
      <alignment horizontal="center" vertical="center"/>
      <protection locked="0"/>
    </xf>
  </cellXfs>
  <cellStyles count="5">
    <cellStyle name="Komma" xfId="1" builtinId="3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colors>
    <mruColors>
      <color rgb="FFE3001A"/>
      <color rgb="FF0064AD"/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</xdr:colOff>
      <xdr:row>1</xdr:row>
      <xdr:rowOff>228378</xdr:rowOff>
    </xdr:from>
    <xdr:to>
      <xdr:col>3</xdr:col>
      <xdr:colOff>1754504</xdr:colOff>
      <xdr:row>1</xdr:row>
      <xdr:rowOff>809624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A35E0A30-DCCA-478F-6069-FF57CB04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905" y="418878"/>
          <a:ext cx="1419224" cy="581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4191000</xdr:colOff>
      <xdr:row>2</xdr:row>
      <xdr:rowOff>249555</xdr:rowOff>
    </xdr:from>
    <xdr:to>
      <xdr:col>1</xdr:col>
      <xdr:colOff>445769</xdr:colOff>
      <xdr:row>2</xdr:row>
      <xdr:rowOff>826991</xdr:rowOff>
    </xdr:to>
    <xdr:pic>
      <xdr:nvPicPr>
        <xdr:cNvPr id="2" name="Afbeelding 1" descr="ROC van Twente | Contact | Opleidingen | Locaties">
          <a:extLst>
            <a:ext uri="{FF2B5EF4-FFF2-40B4-BE49-F238E27FC236}">
              <a16:creationId xmlns:a16="http://schemas.microsoft.com/office/drawing/2014/main" id="{0D684D0F-1485-4BBD-BAC1-ECBE10DF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621030"/>
          <a:ext cx="1388744" cy="57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1" width="61.5703125" style="49" customWidth="1"/>
    <col min="2" max="2" width="15.5703125" style="49" customWidth="1"/>
    <col min="3" max="3" width="15" style="49" bestFit="1" customWidth="1"/>
    <col min="4" max="4" width="35.7109375" style="49" customWidth="1"/>
    <col min="5" max="5" width="24.5703125" style="49" customWidth="1"/>
    <col min="6" max="6" width="19.42578125" style="50" customWidth="1"/>
    <col min="7" max="7" width="3" style="49" customWidth="1"/>
    <col min="8" max="8" width="21.85546875" style="49" customWidth="1"/>
    <col min="9" max="9" width="20.5703125" style="49" customWidth="1"/>
    <col min="10" max="16384" width="9.140625" style="49"/>
  </cols>
  <sheetData>
    <row r="1" spans="1:9" x14ac:dyDescent="0.25">
      <c r="A1" s="85" t="s">
        <v>29</v>
      </c>
      <c r="B1" s="85"/>
      <c r="C1" s="85"/>
      <c r="D1" s="85"/>
      <c r="E1" s="85"/>
      <c r="F1" s="85"/>
      <c r="G1" s="85"/>
      <c r="H1" s="85"/>
      <c r="I1" s="85"/>
    </row>
    <row r="2" spans="1:9" ht="74.45" customHeight="1" x14ac:dyDescent="0.25">
      <c r="H2" s="51"/>
    </row>
    <row r="3" spans="1:9" ht="25.15" customHeight="1" x14ac:dyDescent="0.25">
      <c r="A3" s="86" t="s">
        <v>25</v>
      </c>
      <c r="B3" s="86"/>
      <c r="C3" s="86"/>
      <c r="D3" s="86"/>
      <c r="E3" s="86"/>
      <c r="F3" s="86"/>
      <c r="G3" s="86"/>
      <c r="H3" s="86"/>
      <c r="I3" s="86"/>
    </row>
    <row r="4" spans="1:9" ht="12.75" customHeight="1" x14ac:dyDescent="0.25"/>
    <row r="5" spans="1:9" ht="63.75" x14ac:dyDescent="0.25">
      <c r="A5" s="87" t="s">
        <v>71</v>
      </c>
      <c r="B5" s="87"/>
      <c r="C5" s="33" t="s">
        <v>1</v>
      </c>
      <c r="D5" s="21" t="s">
        <v>67</v>
      </c>
      <c r="E5" s="21" t="s">
        <v>68</v>
      </c>
      <c r="F5" s="21" t="s">
        <v>69</v>
      </c>
      <c r="H5" s="21" t="s">
        <v>70</v>
      </c>
      <c r="I5" s="21" t="s">
        <v>72</v>
      </c>
    </row>
    <row r="6" spans="1:9" x14ac:dyDescent="0.25">
      <c r="A6" s="79" t="s">
        <v>73</v>
      </c>
      <c r="B6" s="80"/>
      <c r="C6" s="38">
        <v>48</v>
      </c>
      <c r="D6" s="108">
        <v>0</v>
      </c>
      <c r="E6" s="52">
        <f t="shared" ref="E6:E13" si="0">C6*D6</f>
        <v>0</v>
      </c>
      <c r="F6" s="52">
        <f>E6*12</f>
        <v>0</v>
      </c>
      <c r="H6" s="53" t="s">
        <v>48</v>
      </c>
      <c r="I6" s="53" t="s">
        <v>48</v>
      </c>
    </row>
    <row r="7" spans="1:9" x14ac:dyDescent="0.25">
      <c r="A7" s="79" t="s">
        <v>74</v>
      </c>
      <c r="B7" s="80"/>
      <c r="C7" s="38">
        <v>17</v>
      </c>
      <c r="D7" s="108">
        <v>0</v>
      </c>
      <c r="E7" s="52">
        <f t="shared" si="0"/>
        <v>0</v>
      </c>
      <c r="F7" s="52">
        <f t="shared" ref="F7:F13" si="1">E7*12</f>
        <v>0</v>
      </c>
      <c r="H7" s="53" t="s">
        <v>48</v>
      </c>
      <c r="I7" s="53" t="s">
        <v>48</v>
      </c>
    </row>
    <row r="8" spans="1:9" x14ac:dyDescent="0.25">
      <c r="A8" s="79" t="s">
        <v>75</v>
      </c>
      <c r="B8" s="80"/>
      <c r="C8" s="38">
        <v>17</v>
      </c>
      <c r="D8" s="108">
        <v>0</v>
      </c>
      <c r="E8" s="52">
        <f t="shared" ref="E8:E10" si="2">C8*D8</f>
        <v>0</v>
      </c>
      <c r="F8" s="52">
        <f t="shared" ref="F8:F10" si="3">E8*12</f>
        <v>0</v>
      </c>
      <c r="H8" s="53" t="s">
        <v>48</v>
      </c>
      <c r="I8" s="53" t="s">
        <v>48</v>
      </c>
    </row>
    <row r="9" spans="1:9" x14ac:dyDescent="0.25">
      <c r="A9" s="79" t="s">
        <v>76</v>
      </c>
      <c r="B9" s="80"/>
      <c r="C9" s="38">
        <v>1</v>
      </c>
      <c r="D9" s="108">
        <v>0</v>
      </c>
      <c r="E9" s="52">
        <f t="shared" ref="E9" si="4">C9*D9</f>
        <v>0</v>
      </c>
      <c r="F9" s="52">
        <f t="shared" ref="F9" si="5">E9*12</f>
        <v>0</v>
      </c>
      <c r="H9" s="53" t="s">
        <v>48</v>
      </c>
      <c r="I9" s="53" t="s">
        <v>48</v>
      </c>
    </row>
    <row r="10" spans="1:9" ht="25.5" x14ac:dyDescent="0.25">
      <c r="A10" s="68" t="s">
        <v>83</v>
      </c>
      <c r="B10" s="48" t="s">
        <v>57</v>
      </c>
      <c r="C10" s="109">
        <v>17</v>
      </c>
      <c r="D10" s="70">
        <v>8.0500000000000007</v>
      </c>
      <c r="E10" s="52">
        <f t="shared" si="2"/>
        <v>136.85000000000002</v>
      </c>
      <c r="F10" s="52">
        <f t="shared" si="3"/>
        <v>1642.2000000000003</v>
      </c>
      <c r="H10" s="55">
        <f>C10*D10</f>
        <v>136.85000000000002</v>
      </c>
      <c r="I10" s="53">
        <f>H10*12</f>
        <v>1642.2000000000003</v>
      </c>
    </row>
    <row r="11" spans="1:9" x14ac:dyDescent="0.25">
      <c r="A11" s="79" t="s">
        <v>60</v>
      </c>
      <c r="B11" s="80"/>
      <c r="C11" s="38">
        <f>C8</f>
        <v>17</v>
      </c>
      <c r="D11" s="108">
        <v>0</v>
      </c>
      <c r="E11" s="52">
        <f t="shared" si="0"/>
        <v>0</v>
      </c>
      <c r="F11" s="52">
        <f t="shared" ref="F11" si="6">E11*12</f>
        <v>0</v>
      </c>
      <c r="H11" s="53" t="s">
        <v>48</v>
      </c>
      <c r="I11" s="53" t="s">
        <v>48</v>
      </c>
    </row>
    <row r="12" spans="1:9" x14ac:dyDescent="0.25">
      <c r="A12" s="79" t="s">
        <v>77</v>
      </c>
      <c r="B12" s="80"/>
      <c r="C12" s="38">
        <v>25</v>
      </c>
      <c r="D12" s="108">
        <v>0</v>
      </c>
      <c r="E12" s="52">
        <f t="shared" si="0"/>
        <v>0</v>
      </c>
      <c r="F12" s="52">
        <f t="shared" si="1"/>
        <v>0</v>
      </c>
      <c r="H12" s="54" t="s">
        <v>48</v>
      </c>
      <c r="I12" s="54" t="s">
        <v>48</v>
      </c>
    </row>
    <row r="13" spans="1:9" x14ac:dyDescent="0.25">
      <c r="A13" s="81" t="s">
        <v>93</v>
      </c>
      <c r="B13" s="82"/>
      <c r="C13" s="38">
        <v>83</v>
      </c>
      <c r="D13" s="108">
        <v>0</v>
      </c>
      <c r="E13" s="52">
        <f t="shared" si="0"/>
        <v>0</v>
      </c>
      <c r="F13" s="52">
        <f t="shared" si="1"/>
        <v>0</v>
      </c>
      <c r="H13" s="55">
        <f>C13*D13</f>
        <v>0</v>
      </c>
      <c r="I13" s="53">
        <f>H13*12</f>
        <v>0</v>
      </c>
    </row>
    <row r="14" spans="1:9" x14ac:dyDescent="0.25">
      <c r="A14" s="83" t="s">
        <v>78</v>
      </c>
      <c r="B14" s="84"/>
      <c r="C14" s="56"/>
      <c r="D14" s="57">
        <f>SUM(D6:D13)</f>
        <v>8.0500000000000007</v>
      </c>
      <c r="E14" s="57">
        <f>SUM(E6:E13)</f>
        <v>136.85000000000002</v>
      </c>
      <c r="F14" s="57">
        <f>SUM(F6:F13)</f>
        <v>1642.2000000000003</v>
      </c>
      <c r="H14" s="56" t="s">
        <v>3</v>
      </c>
      <c r="I14" s="56" t="s">
        <v>52</v>
      </c>
    </row>
    <row r="15" spans="1:9" x14ac:dyDescent="0.25">
      <c r="A15" s="71" t="s">
        <v>84</v>
      </c>
    </row>
    <row r="16" spans="1:9" ht="28.5" customHeight="1" x14ac:dyDescent="0.25">
      <c r="A16" s="71" t="s">
        <v>92</v>
      </c>
      <c r="B16" s="3" t="s">
        <v>94</v>
      </c>
      <c r="D16" s="74"/>
    </row>
    <row r="18" spans="1:8" ht="25.5" customHeight="1" x14ac:dyDescent="0.25">
      <c r="A18" s="32" t="s">
        <v>91</v>
      </c>
      <c r="B18" s="78" t="s">
        <v>86</v>
      </c>
      <c r="C18" s="78"/>
      <c r="D18" s="78"/>
      <c r="E18" s="21" t="s">
        <v>79</v>
      </c>
    </row>
    <row r="19" spans="1:8" x14ac:dyDescent="0.25">
      <c r="A19" s="4" t="s">
        <v>87</v>
      </c>
      <c r="B19" s="88"/>
      <c r="C19" s="88"/>
      <c r="D19" s="88"/>
      <c r="E19" s="110">
        <v>0</v>
      </c>
    </row>
    <row r="20" spans="1:8" x14ac:dyDescent="0.25">
      <c r="A20" s="4" t="s">
        <v>88</v>
      </c>
      <c r="B20" s="88"/>
      <c r="C20" s="88"/>
      <c r="D20" s="88"/>
      <c r="E20" s="110">
        <v>0</v>
      </c>
    </row>
    <row r="21" spans="1:8" x14ac:dyDescent="0.25">
      <c r="A21" s="4" t="s">
        <v>89</v>
      </c>
      <c r="B21" s="88"/>
      <c r="C21" s="88"/>
      <c r="D21" s="88"/>
      <c r="E21" s="110">
        <v>0</v>
      </c>
    </row>
    <row r="22" spans="1:8" x14ac:dyDescent="0.25">
      <c r="A22" s="58" t="s">
        <v>90</v>
      </c>
      <c r="B22" s="89"/>
      <c r="C22" s="89"/>
      <c r="D22" s="89"/>
      <c r="E22" s="75">
        <f>AVERAGE(E19:E21)</f>
        <v>0</v>
      </c>
    </row>
    <row r="24" spans="1:8" ht="25.5" x14ac:dyDescent="0.25">
      <c r="A24" s="32" t="s">
        <v>45</v>
      </c>
      <c r="B24" s="32" t="s">
        <v>15</v>
      </c>
      <c r="C24" s="33" t="s">
        <v>30</v>
      </c>
      <c r="D24" s="21" t="s">
        <v>85</v>
      </c>
      <c r="E24" s="21" t="s">
        <v>79</v>
      </c>
      <c r="F24" s="21" t="s">
        <v>80</v>
      </c>
      <c r="H24" s="51"/>
    </row>
    <row r="25" spans="1:8" x14ac:dyDescent="0.25">
      <c r="A25" s="4" t="s">
        <v>2</v>
      </c>
      <c r="B25" s="4" t="s">
        <v>33</v>
      </c>
      <c r="C25" s="41">
        <v>5646</v>
      </c>
      <c r="D25" s="72" t="s">
        <v>96</v>
      </c>
      <c r="E25" s="73">
        <f>E22</f>
        <v>0</v>
      </c>
      <c r="F25" s="53">
        <f t="shared" ref="F25:F30" si="7">C25*E25</f>
        <v>0</v>
      </c>
      <c r="H25" s="67"/>
    </row>
    <row r="26" spans="1:8" x14ac:dyDescent="0.25">
      <c r="A26" s="4" t="s">
        <v>0</v>
      </c>
      <c r="B26" s="4" t="s">
        <v>33</v>
      </c>
      <c r="C26" s="41">
        <v>1190</v>
      </c>
      <c r="D26" s="74"/>
      <c r="E26" s="110">
        <v>0</v>
      </c>
      <c r="F26" s="53">
        <f t="shared" si="7"/>
        <v>0</v>
      </c>
    </row>
    <row r="27" spans="1:8" x14ac:dyDescent="0.25">
      <c r="A27" s="42" t="s">
        <v>44</v>
      </c>
      <c r="B27" s="4" t="s">
        <v>33</v>
      </c>
      <c r="C27" s="41">
        <v>2250</v>
      </c>
      <c r="D27" s="74"/>
      <c r="E27" s="110">
        <v>0</v>
      </c>
      <c r="F27" s="53">
        <f t="shared" si="7"/>
        <v>0</v>
      </c>
    </row>
    <row r="28" spans="1:8" x14ac:dyDescent="0.25">
      <c r="A28" s="34" t="s">
        <v>31</v>
      </c>
      <c r="B28" s="4" t="s">
        <v>33</v>
      </c>
      <c r="C28" s="41">
        <v>120</v>
      </c>
      <c r="D28" s="74"/>
      <c r="E28" s="110">
        <v>0</v>
      </c>
      <c r="F28" s="53">
        <f t="shared" si="7"/>
        <v>0</v>
      </c>
    </row>
    <row r="29" spans="1:8" x14ac:dyDescent="0.25">
      <c r="A29" s="22" t="s">
        <v>59</v>
      </c>
      <c r="B29" s="43" t="s">
        <v>33</v>
      </c>
      <c r="C29" s="41">
        <v>1</v>
      </c>
      <c r="D29" s="74"/>
      <c r="E29" s="110">
        <v>0</v>
      </c>
      <c r="F29" s="53">
        <f t="shared" si="7"/>
        <v>0</v>
      </c>
    </row>
    <row r="30" spans="1:8" x14ac:dyDescent="0.25">
      <c r="A30" s="22" t="s">
        <v>59</v>
      </c>
      <c r="B30" s="43" t="s">
        <v>33</v>
      </c>
      <c r="C30" s="41">
        <v>1</v>
      </c>
      <c r="D30" s="74"/>
      <c r="E30" s="110">
        <v>0</v>
      </c>
      <c r="F30" s="53">
        <f t="shared" si="7"/>
        <v>0</v>
      </c>
    </row>
    <row r="31" spans="1:8" x14ac:dyDescent="0.25">
      <c r="A31" s="58" t="s">
        <v>35</v>
      </c>
      <c r="B31" s="56"/>
      <c r="C31" s="56"/>
      <c r="D31" s="56"/>
      <c r="E31" s="56"/>
      <c r="F31" s="57">
        <f>SUM(F25:F30)</f>
        <v>0</v>
      </c>
    </row>
    <row r="33" spans="1:6" x14ac:dyDescent="0.25">
      <c r="A33" s="93" t="s">
        <v>38</v>
      </c>
      <c r="B33" s="93"/>
      <c r="C33" s="93"/>
      <c r="D33" s="93"/>
      <c r="E33" s="93"/>
      <c r="F33" s="44"/>
    </row>
    <row r="34" spans="1:6" x14ac:dyDescent="0.25">
      <c r="A34" s="45" t="s">
        <v>39</v>
      </c>
      <c r="B34" s="46" t="s">
        <v>7</v>
      </c>
      <c r="C34" s="50"/>
      <c r="D34" s="45" t="s">
        <v>39</v>
      </c>
      <c r="E34" s="46" t="s">
        <v>7</v>
      </c>
      <c r="F34" s="44"/>
    </row>
    <row r="35" spans="1:6" x14ac:dyDescent="0.25">
      <c r="A35" s="18" t="s">
        <v>40</v>
      </c>
      <c r="B35" s="59"/>
      <c r="C35" s="50"/>
      <c r="D35" s="18" t="s">
        <v>54</v>
      </c>
      <c r="E35" s="59"/>
      <c r="F35" s="44"/>
    </row>
    <row r="36" spans="1:6" x14ac:dyDescent="0.25">
      <c r="A36" s="60" t="s">
        <v>2</v>
      </c>
      <c r="B36" s="111"/>
      <c r="D36" s="61" t="s">
        <v>2</v>
      </c>
      <c r="E36" s="112"/>
      <c r="F36" s="44"/>
    </row>
    <row r="37" spans="1:6" x14ac:dyDescent="0.25">
      <c r="A37" s="18" t="s">
        <v>41</v>
      </c>
      <c r="B37" s="59"/>
      <c r="D37" s="60" t="s">
        <v>44</v>
      </c>
      <c r="E37" s="112"/>
      <c r="F37" s="44"/>
    </row>
    <row r="38" spans="1:6" x14ac:dyDescent="0.25">
      <c r="A38" s="60" t="s">
        <v>2</v>
      </c>
      <c r="B38" s="111"/>
      <c r="D38" s="47" t="s">
        <v>55</v>
      </c>
      <c r="E38" s="62"/>
      <c r="F38" s="44"/>
    </row>
    <row r="39" spans="1:6" x14ac:dyDescent="0.25">
      <c r="A39" s="18" t="s">
        <v>42</v>
      </c>
      <c r="B39" s="59"/>
      <c r="D39" s="61" t="s">
        <v>2</v>
      </c>
      <c r="E39" s="112"/>
      <c r="F39" s="44"/>
    </row>
    <row r="40" spans="1:6" x14ac:dyDescent="0.25">
      <c r="A40" s="63" t="s">
        <v>2</v>
      </c>
      <c r="B40" s="111"/>
      <c r="D40" s="64" t="s">
        <v>44</v>
      </c>
      <c r="E40" s="112"/>
      <c r="F40" s="44"/>
    </row>
    <row r="41" spans="1:6" x14ac:dyDescent="0.25">
      <c r="A41" s="65" t="s">
        <v>44</v>
      </c>
      <c r="B41" s="111"/>
      <c r="C41" s="50"/>
      <c r="D41" s="60" t="s">
        <v>0</v>
      </c>
      <c r="E41" s="111"/>
      <c r="F41" s="44"/>
    </row>
    <row r="42" spans="1:6" x14ac:dyDescent="0.25">
      <c r="A42" s="18" t="s">
        <v>43</v>
      </c>
      <c r="B42" s="59"/>
      <c r="C42" s="50"/>
      <c r="F42" s="44"/>
    </row>
    <row r="43" spans="1:6" x14ac:dyDescent="0.25">
      <c r="A43" s="63" t="s">
        <v>0</v>
      </c>
      <c r="B43" s="111"/>
      <c r="F43" s="44"/>
    </row>
    <row r="44" spans="1:6" x14ac:dyDescent="0.25">
      <c r="A44" s="65" t="s">
        <v>44</v>
      </c>
      <c r="B44" s="111"/>
      <c r="D44" s="66"/>
      <c r="E44" s="44"/>
      <c r="F44" s="44"/>
    </row>
    <row r="46" spans="1:6" ht="25.5" x14ac:dyDescent="0.25">
      <c r="A46" s="32" t="s">
        <v>32</v>
      </c>
      <c r="B46" s="32" t="s">
        <v>15</v>
      </c>
      <c r="C46" s="21" t="s">
        <v>18</v>
      </c>
      <c r="D46" s="33" t="s">
        <v>95</v>
      </c>
      <c r="E46" s="21" t="s">
        <v>79</v>
      </c>
      <c r="F46" s="21" t="s">
        <v>81</v>
      </c>
    </row>
    <row r="47" spans="1:6" x14ac:dyDescent="0.25">
      <c r="A47" s="5" t="s">
        <v>58</v>
      </c>
      <c r="B47" s="5" t="s">
        <v>14</v>
      </c>
      <c r="C47" s="1">
        <v>250</v>
      </c>
      <c r="D47" s="74"/>
      <c r="E47" s="23">
        <v>0</v>
      </c>
      <c r="F47" s="2">
        <f t="shared" ref="F47:F51" si="8">C47*E47</f>
        <v>0</v>
      </c>
    </row>
    <row r="48" spans="1:6" x14ac:dyDescent="0.25">
      <c r="A48" s="5" t="s">
        <v>27</v>
      </c>
      <c r="B48" s="5" t="s">
        <v>47</v>
      </c>
      <c r="C48" s="1">
        <v>1820</v>
      </c>
      <c r="D48" s="74"/>
      <c r="E48" s="23">
        <v>0</v>
      </c>
      <c r="F48" s="2">
        <f t="shared" si="8"/>
        <v>0</v>
      </c>
    </row>
    <row r="49" spans="1:6" x14ac:dyDescent="0.25">
      <c r="A49" s="5" t="s">
        <v>26</v>
      </c>
      <c r="B49" s="5" t="s">
        <v>47</v>
      </c>
      <c r="C49" s="1">
        <v>1040</v>
      </c>
      <c r="D49" s="74"/>
      <c r="E49" s="23">
        <v>0</v>
      </c>
      <c r="F49" s="2">
        <f t="shared" si="8"/>
        <v>0</v>
      </c>
    </row>
    <row r="50" spans="1:6" x14ac:dyDescent="0.25">
      <c r="A50" s="5" t="s">
        <v>46</v>
      </c>
      <c r="B50" s="5" t="s">
        <v>17</v>
      </c>
      <c r="C50" s="1">
        <v>50</v>
      </c>
      <c r="D50" s="74"/>
      <c r="E50" s="23">
        <v>0</v>
      </c>
      <c r="F50" s="2">
        <f t="shared" si="8"/>
        <v>0</v>
      </c>
    </row>
    <row r="51" spans="1:6" ht="25.5" x14ac:dyDescent="0.25">
      <c r="A51" s="69" t="s">
        <v>61</v>
      </c>
      <c r="B51" s="5" t="s">
        <v>16</v>
      </c>
      <c r="C51" s="1">
        <v>4</v>
      </c>
      <c r="D51" s="74"/>
      <c r="E51" s="23">
        <v>0</v>
      </c>
      <c r="F51" s="2">
        <f t="shared" si="8"/>
        <v>0</v>
      </c>
    </row>
    <row r="52" spans="1:6" x14ac:dyDescent="0.25">
      <c r="A52" s="35" t="s">
        <v>36</v>
      </c>
      <c r="B52" s="28"/>
      <c r="C52" s="29"/>
      <c r="D52" s="29"/>
      <c r="E52" s="30"/>
      <c r="F52" s="31">
        <f>SUM(F47:F51)</f>
        <v>0</v>
      </c>
    </row>
    <row r="53" spans="1:6" x14ac:dyDescent="0.25">
      <c r="E53" s="50"/>
      <c r="F53" s="49"/>
    </row>
    <row r="54" spans="1:6" ht="25.5" x14ac:dyDescent="0.25">
      <c r="A54" s="32" t="s">
        <v>4</v>
      </c>
      <c r="B54" s="76" t="s">
        <v>15</v>
      </c>
      <c r="C54" s="21" t="s">
        <v>18</v>
      </c>
      <c r="D54" s="33" t="s">
        <v>53</v>
      </c>
      <c r="E54" s="21" t="s">
        <v>79</v>
      </c>
      <c r="F54" s="21" t="s">
        <v>81</v>
      </c>
    </row>
    <row r="55" spans="1:6" x14ac:dyDescent="0.25">
      <c r="A55" s="5" t="s">
        <v>19</v>
      </c>
      <c r="B55" s="90" t="s">
        <v>66</v>
      </c>
      <c r="C55" s="1">
        <v>720</v>
      </c>
      <c r="D55" s="74"/>
      <c r="E55" s="23">
        <v>0</v>
      </c>
      <c r="F55" s="2">
        <f t="shared" ref="F55:F60" si="9">C55*E55</f>
        <v>0</v>
      </c>
    </row>
    <row r="56" spans="1:6" x14ac:dyDescent="0.25">
      <c r="A56" s="5" t="s">
        <v>20</v>
      </c>
      <c r="B56" s="91"/>
      <c r="C56" s="1">
        <v>1665</v>
      </c>
      <c r="D56" s="74"/>
      <c r="E56" s="23">
        <v>0</v>
      </c>
      <c r="F56" s="2">
        <f t="shared" si="9"/>
        <v>0</v>
      </c>
    </row>
    <row r="57" spans="1:6" x14ac:dyDescent="0.25">
      <c r="A57" s="5" t="s">
        <v>21</v>
      </c>
      <c r="B57" s="91"/>
      <c r="C57" s="1">
        <v>2856</v>
      </c>
      <c r="D57" s="74"/>
      <c r="E57" s="23">
        <v>0</v>
      </c>
      <c r="F57" s="2">
        <f t="shared" si="9"/>
        <v>0</v>
      </c>
    </row>
    <row r="58" spans="1:6" x14ac:dyDescent="0.25">
      <c r="A58" s="5" t="s">
        <v>22</v>
      </c>
      <c r="B58" s="91"/>
      <c r="C58" s="1">
        <v>969</v>
      </c>
      <c r="D58" s="74"/>
      <c r="E58" s="23">
        <v>0</v>
      </c>
      <c r="F58" s="2">
        <f t="shared" si="9"/>
        <v>0</v>
      </c>
    </row>
    <row r="59" spans="1:6" x14ac:dyDescent="0.25">
      <c r="A59" s="5" t="s">
        <v>23</v>
      </c>
      <c r="B59" s="91"/>
      <c r="C59" s="1">
        <v>832</v>
      </c>
      <c r="D59" s="74"/>
      <c r="E59" s="23">
        <v>0</v>
      </c>
      <c r="F59" s="2">
        <f t="shared" si="9"/>
        <v>0</v>
      </c>
    </row>
    <row r="60" spans="1:6" x14ac:dyDescent="0.25">
      <c r="A60" s="5" t="s">
        <v>24</v>
      </c>
      <c r="B60" s="92"/>
      <c r="C60" s="1">
        <v>1490</v>
      </c>
      <c r="D60" s="74"/>
      <c r="E60" s="23">
        <v>0</v>
      </c>
      <c r="F60" s="2">
        <f t="shared" si="9"/>
        <v>0</v>
      </c>
    </row>
    <row r="61" spans="1:6" x14ac:dyDescent="0.25">
      <c r="A61" s="35" t="s">
        <v>8</v>
      </c>
      <c r="B61" s="28"/>
      <c r="C61" s="29"/>
      <c r="D61" s="29"/>
      <c r="E61" s="30"/>
      <c r="F61" s="31">
        <f>SUM(F55:F60)</f>
        <v>0</v>
      </c>
    </row>
    <row r="62" spans="1:6" x14ac:dyDescent="0.25">
      <c r="E62" s="50"/>
      <c r="F62" s="49"/>
    </row>
    <row r="63" spans="1:6" ht="25.5" x14ac:dyDescent="0.25">
      <c r="A63" s="32" t="s">
        <v>62</v>
      </c>
      <c r="B63" s="32" t="s">
        <v>15</v>
      </c>
      <c r="C63" s="21" t="s">
        <v>18</v>
      </c>
      <c r="D63" s="33" t="s">
        <v>95</v>
      </c>
      <c r="E63" s="21" t="s">
        <v>79</v>
      </c>
      <c r="F63" s="21" t="s">
        <v>81</v>
      </c>
    </row>
    <row r="64" spans="1:6" x14ac:dyDescent="0.25">
      <c r="A64" s="5" t="s">
        <v>64</v>
      </c>
      <c r="B64" s="5" t="s">
        <v>56</v>
      </c>
      <c r="C64" s="1">
        <v>40</v>
      </c>
      <c r="D64" s="74"/>
      <c r="E64" s="23">
        <v>0</v>
      </c>
      <c r="F64" s="2">
        <f t="shared" ref="F64:F65" si="10">C64*E64</f>
        <v>0</v>
      </c>
    </row>
    <row r="65" spans="1:6" x14ac:dyDescent="0.25">
      <c r="A65" s="5" t="s">
        <v>65</v>
      </c>
      <c r="B65" s="5" t="s">
        <v>56</v>
      </c>
      <c r="C65" s="1">
        <v>40</v>
      </c>
      <c r="D65" s="74"/>
      <c r="E65" s="23">
        <v>0</v>
      </c>
      <c r="F65" s="2">
        <f t="shared" si="10"/>
        <v>0</v>
      </c>
    </row>
    <row r="66" spans="1:6" x14ac:dyDescent="0.25">
      <c r="A66" s="35" t="s">
        <v>63</v>
      </c>
      <c r="B66" s="28"/>
      <c r="C66" s="29"/>
      <c r="D66" s="29"/>
      <c r="E66" s="30"/>
      <c r="F66" s="31">
        <f>SUM(F64:F65)</f>
        <v>0</v>
      </c>
    </row>
  </sheetData>
  <sheetProtection algorithmName="SHA-512" hashValue="p+7n194hliNKe3sEq7EM+64k45zALETW2yAy6Nq7g+SAsyMMe+dIWSqd0lrqZYyNgEjnB3q93410/hn9u8oEBA==" saltValue="Z2JAi7RImGPo8YW9uafBTQ==" spinCount="100000" sheet="1" objects="1" scenarios="1"/>
  <mergeCells count="18">
    <mergeCell ref="B19:D19"/>
    <mergeCell ref="B20:D20"/>
    <mergeCell ref="B21:D21"/>
    <mergeCell ref="B22:D22"/>
    <mergeCell ref="B55:B60"/>
    <mergeCell ref="A33:E33"/>
    <mergeCell ref="A1:I1"/>
    <mergeCell ref="A3:I3"/>
    <mergeCell ref="A5:B5"/>
    <mergeCell ref="A6:B6"/>
    <mergeCell ref="A7:B7"/>
    <mergeCell ref="B18:D18"/>
    <mergeCell ref="A8:B8"/>
    <mergeCell ref="A11:B11"/>
    <mergeCell ref="A12:B12"/>
    <mergeCell ref="A13:B13"/>
    <mergeCell ref="A14:B14"/>
    <mergeCell ref="A9:B9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3"/>
  <sheetViews>
    <sheetView showGridLines="0" view="pageBreakPreview" zoomScaleNormal="100" zoomScaleSheetLayoutView="100" workbookViewId="0">
      <selection sqref="A1:E1"/>
    </sheetView>
  </sheetViews>
  <sheetFormatPr defaultColWidth="9.140625" defaultRowHeight="12.75" x14ac:dyDescent="0.25"/>
  <cols>
    <col min="1" max="1" width="77" style="3" bestFit="1" customWidth="1"/>
    <col min="2" max="2" width="11.7109375" style="3" customWidth="1"/>
    <col min="3" max="3" width="18.140625" style="7" customWidth="1"/>
    <col min="4" max="4" width="18.140625" style="3" customWidth="1"/>
    <col min="5" max="5" width="21.42578125" style="3" customWidth="1"/>
    <col min="6" max="16384" width="9.140625" style="3"/>
  </cols>
  <sheetData>
    <row r="1" spans="1:5" ht="15.75" x14ac:dyDescent="0.25">
      <c r="A1" s="96" t="s">
        <v>25</v>
      </c>
      <c r="B1" s="97"/>
      <c r="C1" s="97"/>
      <c r="D1" s="97"/>
      <c r="E1" s="98"/>
    </row>
    <row r="2" spans="1:5" ht="13.5" customHeight="1" x14ac:dyDescent="0.25">
      <c r="A2" s="102" t="s">
        <v>29</v>
      </c>
      <c r="B2" s="103"/>
      <c r="C2" s="103"/>
      <c r="D2" s="103"/>
      <c r="E2" s="104"/>
    </row>
    <row r="3" spans="1:5" ht="82.9" customHeight="1" x14ac:dyDescent="0.25">
      <c r="E3" s="40"/>
    </row>
    <row r="4" spans="1:5" ht="38.25" x14ac:dyDescent="0.25">
      <c r="A4" s="18" t="s">
        <v>6</v>
      </c>
      <c r="B4" s="33" t="s">
        <v>1</v>
      </c>
      <c r="C4" s="19" t="s">
        <v>49</v>
      </c>
      <c r="D4" s="21" t="s">
        <v>50</v>
      </c>
      <c r="E4" s="20" t="s">
        <v>51</v>
      </c>
    </row>
    <row r="5" spans="1:5" ht="15.75" customHeight="1" x14ac:dyDescent="0.25">
      <c r="A5" s="99" t="s">
        <v>5</v>
      </c>
      <c r="B5" s="100"/>
      <c r="C5" s="100"/>
      <c r="D5" s="100"/>
      <c r="E5" s="101"/>
    </row>
    <row r="6" spans="1:5" ht="15.75" customHeight="1" x14ac:dyDescent="0.25">
      <c r="A6" s="8" t="str">
        <f>Prijzenblad!A6</f>
        <v>Huurkosten automaat type 1 (medewerkers-automaat zonder betaalmodule)</v>
      </c>
      <c r="B6" s="37">
        <f>Prijzenblad!C6</f>
        <v>48</v>
      </c>
      <c r="C6" s="36">
        <f>Prijzenblad!E6</f>
        <v>0</v>
      </c>
      <c r="D6" s="9">
        <f t="shared" ref="D6:D13" si="0">C6*12</f>
        <v>0</v>
      </c>
      <c r="E6" s="27">
        <f t="shared" ref="E6:E11" si="1">D6*5</f>
        <v>0</v>
      </c>
    </row>
    <row r="7" spans="1:5" ht="15.75" customHeight="1" x14ac:dyDescent="0.25">
      <c r="A7" s="8" t="str">
        <f>Prijzenblad!A7</f>
        <v>Huurkosten automaat type 2 (medewerkers-automaat met alleen ILOQ)</v>
      </c>
      <c r="B7" s="37">
        <f>Prijzenblad!C7</f>
        <v>17</v>
      </c>
      <c r="C7" s="36">
        <f>Prijzenblad!E7</f>
        <v>0</v>
      </c>
      <c r="D7" s="9">
        <f t="shared" si="0"/>
        <v>0</v>
      </c>
      <c r="E7" s="27">
        <f t="shared" si="1"/>
        <v>0</v>
      </c>
    </row>
    <row r="8" spans="1:5" ht="15.75" customHeight="1" x14ac:dyDescent="0.25">
      <c r="A8" s="8" t="str">
        <f>Prijzenblad!A8</f>
        <v>Huurkosten automaat type 3 (medewerkers- en studentenautomaat met ILOQ én betaalmodule)</v>
      </c>
      <c r="B8" s="37">
        <f>Prijzenblad!C8</f>
        <v>17</v>
      </c>
      <c r="C8" s="36">
        <f>Prijzenblad!E8</f>
        <v>0</v>
      </c>
      <c r="D8" s="9">
        <f t="shared" ref="D8" si="2">C8*12</f>
        <v>0</v>
      </c>
      <c r="E8" s="27">
        <f t="shared" si="1"/>
        <v>0</v>
      </c>
    </row>
    <row r="9" spans="1:5" ht="15.75" customHeight="1" x14ac:dyDescent="0.25">
      <c r="A9" s="8" t="str">
        <f>Prijzenblad!A9</f>
        <v>Huurkosten automaat ALWI65 (voor gasten wellness)</v>
      </c>
      <c r="B9" s="37">
        <f>Prijzenblad!C9</f>
        <v>1</v>
      </c>
      <c r="C9" s="36">
        <f>Prijzenblad!E9</f>
        <v>0</v>
      </c>
      <c r="D9" s="9">
        <f t="shared" ref="D9" si="3">C9*12</f>
        <v>0</v>
      </c>
      <c r="E9" s="27">
        <f t="shared" si="1"/>
        <v>0</v>
      </c>
    </row>
    <row r="10" spans="1:5" ht="15.75" customHeight="1" x14ac:dyDescent="0.25">
      <c r="A10" s="8" t="s">
        <v>82</v>
      </c>
      <c r="B10" s="37">
        <f>Prijzenblad!C10</f>
        <v>17</v>
      </c>
      <c r="C10" s="36">
        <f>Prijzenblad!E10</f>
        <v>136.85000000000002</v>
      </c>
      <c r="D10" s="9">
        <f t="shared" ref="D10" si="4">C10*12</f>
        <v>1642.2000000000003</v>
      </c>
      <c r="E10" s="27">
        <f t="shared" si="1"/>
        <v>8211.0000000000018</v>
      </c>
    </row>
    <row r="11" spans="1:5" ht="15.75" customHeight="1" x14ac:dyDescent="0.25">
      <c r="A11" s="8" t="str">
        <f>Prijzenblad!A11</f>
        <v>Kosten betaalmodule (indien van toepassing)</v>
      </c>
      <c r="B11" s="37">
        <f>Prijzenblad!C11</f>
        <v>17</v>
      </c>
      <c r="C11" s="36">
        <f>Prijzenblad!E11</f>
        <v>0</v>
      </c>
      <c r="D11" s="9">
        <f t="shared" si="0"/>
        <v>0</v>
      </c>
      <c r="E11" s="27">
        <f t="shared" si="1"/>
        <v>0</v>
      </c>
    </row>
    <row r="12" spans="1:5" ht="15.75" customHeight="1" x14ac:dyDescent="0.25">
      <c r="A12" s="8" t="str">
        <f>Prijzenblad!A12</f>
        <v>Huurkosten onderzetkasten per stuk</v>
      </c>
      <c r="B12" s="38">
        <f>Prijzenblad!C12</f>
        <v>25</v>
      </c>
      <c r="C12" s="36">
        <f>Prijzenblad!E12</f>
        <v>0</v>
      </c>
      <c r="D12" s="9">
        <f t="shared" si="0"/>
        <v>0</v>
      </c>
      <c r="E12" s="25">
        <f>D12*3</f>
        <v>0</v>
      </c>
    </row>
    <row r="13" spans="1:5" ht="15.75" customHeight="1" x14ac:dyDescent="0.25">
      <c r="A13" s="8" t="str">
        <f>Prijzenblad!A13</f>
        <v>Onderhoudskosten** (inschrijver dient deze kosten in cel D16 toe te lichten)</v>
      </c>
      <c r="B13" s="38">
        <f>Prijzenblad!C13</f>
        <v>83</v>
      </c>
      <c r="C13" s="36">
        <f>Prijzenblad!E13</f>
        <v>0</v>
      </c>
      <c r="D13" s="9">
        <f t="shared" si="0"/>
        <v>0</v>
      </c>
      <c r="E13" s="25">
        <f>D13*3</f>
        <v>0</v>
      </c>
    </row>
    <row r="14" spans="1:5" ht="15.75" customHeight="1" x14ac:dyDescent="0.25">
      <c r="A14" s="99" t="str">
        <f>Prijzenblad!A24</f>
        <v>Ingrediënten uit automaten</v>
      </c>
      <c r="B14" s="100"/>
      <c r="C14" s="100"/>
      <c r="D14" s="100"/>
      <c r="E14" s="101"/>
    </row>
    <row r="15" spans="1:5" ht="15.75" customHeight="1" x14ac:dyDescent="0.25">
      <c r="A15" s="10" t="str">
        <f>Prijzenblad!A31</f>
        <v>Totaalkosten ingrediënten per jaar</v>
      </c>
      <c r="B15" s="11"/>
      <c r="C15" s="11"/>
      <c r="D15" s="39">
        <f>Prijzenblad!F31</f>
        <v>0</v>
      </c>
      <c r="E15" s="26">
        <f>D15*5</f>
        <v>0</v>
      </c>
    </row>
    <row r="16" spans="1:5" ht="15.75" customHeight="1" x14ac:dyDescent="0.25">
      <c r="A16" s="99" t="s">
        <v>32</v>
      </c>
      <c r="B16" s="100"/>
      <c r="C16" s="100"/>
      <c r="D16" s="100"/>
      <c r="E16" s="101"/>
    </row>
    <row r="17" spans="1:5" ht="15.75" customHeight="1" x14ac:dyDescent="0.25">
      <c r="A17" s="12" t="s">
        <v>37</v>
      </c>
      <c r="B17" s="11"/>
      <c r="C17" s="11"/>
      <c r="D17" s="39">
        <f>Prijzenblad!F52</f>
        <v>0</v>
      </c>
      <c r="E17" s="25">
        <f>D17*5</f>
        <v>0</v>
      </c>
    </row>
    <row r="18" spans="1:5" ht="15.75" customHeight="1" x14ac:dyDescent="0.25">
      <c r="A18" s="12" t="s">
        <v>4</v>
      </c>
      <c r="B18" s="11"/>
      <c r="C18" s="11"/>
      <c r="D18" s="39">
        <f>Prijzenblad!F61</f>
        <v>0</v>
      </c>
      <c r="E18" s="25">
        <f>D18*5</f>
        <v>0</v>
      </c>
    </row>
    <row r="19" spans="1:5" ht="15.75" customHeight="1" x14ac:dyDescent="0.25">
      <c r="A19" s="12" t="s">
        <v>62</v>
      </c>
      <c r="B19" s="11"/>
      <c r="C19" s="11"/>
      <c r="D19" s="39">
        <f>Prijzenblad!F66</f>
        <v>0</v>
      </c>
      <c r="E19" s="25">
        <f>D19</f>
        <v>0</v>
      </c>
    </row>
    <row r="20" spans="1:5" ht="15.75" customHeight="1" x14ac:dyDescent="0.25">
      <c r="A20" s="106" t="s">
        <v>34</v>
      </c>
      <c r="B20" s="107"/>
      <c r="C20" s="107"/>
      <c r="D20" s="77"/>
      <c r="E20" s="24">
        <f>SUM(E6:E19)</f>
        <v>8211.0000000000018</v>
      </c>
    </row>
    <row r="21" spans="1:5" ht="15.75" customHeight="1" x14ac:dyDescent="0.25">
      <c r="A21" s="16"/>
      <c r="B21" s="13"/>
      <c r="C21" s="6"/>
      <c r="D21" s="6"/>
      <c r="E21" s="6"/>
    </row>
    <row r="22" spans="1:5" ht="15.75" customHeight="1" x14ac:dyDescent="0.25">
      <c r="A22" s="3" t="s">
        <v>13</v>
      </c>
      <c r="C22" s="14"/>
      <c r="D22" s="6"/>
      <c r="E22" s="15"/>
    </row>
    <row r="23" spans="1:5" ht="15.75" customHeight="1" x14ac:dyDescent="0.25"/>
    <row r="24" spans="1:5" ht="15.75" customHeight="1" x14ac:dyDescent="0.25">
      <c r="A24" s="105" t="s">
        <v>9</v>
      </c>
      <c r="B24" s="105"/>
      <c r="C24" s="105"/>
      <c r="D24" s="105"/>
    </row>
    <row r="25" spans="1:5" ht="15.75" customHeight="1" x14ac:dyDescent="0.25">
      <c r="A25" s="17" t="s">
        <v>10</v>
      </c>
      <c r="B25" s="113"/>
      <c r="C25" s="114"/>
      <c r="D25" s="115"/>
    </row>
    <row r="26" spans="1:5" ht="15.75" customHeight="1" x14ac:dyDescent="0.25">
      <c r="A26" s="17" t="s">
        <v>28</v>
      </c>
      <c r="B26" s="116"/>
      <c r="C26" s="117"/>
      <c r="D26" s="118"/>
    </row>
    <row r="27" spans="1:5" ht="15.75" customHeight="1" x14ac:dyDescent="0.25">
      <c r="A27" s="17" t="s">
        <v>11</v>
      </c>
      <c r="B27" s="119"/>
      <c r="C27" s="120"/>
      <c r="D27" s="121"/>
    </row>
    <row r="28" spans="1:5" ht="15.75" customHeight="1" x14ac:dyDescent="0.25">
      <c r="A28" s="17" t="s">
        <v>12</v>
      </c>
      <c r="B28" s="122"/>
      <c r="C28" s="123"/>
      <c r="D28" s="124"/>
    </row>
    <row r="29" spans="1:5" x14ac:dyDescent="0.25">
      <c r="A29" s="94" t="s">
        <v>9</v>
      </c>
      <c r="B29" s="125"/>
      <c r="C29" s="126"/>
      <c r="D29" s="127"/>
    </row>
    <row r="30" spans="1:5" x14ac:dyDescent="0.25">
      <c r="A30" s="94"/>
      <c r="B30" s="128"/>
      <c r="C30" s="129"/>
      <c r="D30" s="130"/>
    </row>
    <row r="31" spans="1:5" x14ac:dyDescent="0.25">
      <c r="A31" s="94"/>
      <c r="B31" s="128"/>
      <c r="C31" s="129"/>
      <c r="D31" s="130"/>
    </row>
    <row r="32" spans="1:5" x14ac:dyDescent="0.25">
      <c r="A32" s="94"/>
      <c r="B32" s="128"/>
      <c r="C32" s="129"/>
      <c r="D32" s="130"/>
    </row>
    <row r="33" spans="1:4" x14ac:dyDescent="0.25">
      <c r="A33" s="95"/>
      <c r="B33" s="131"/>
      <c r="C33" s="132"/>
      <c r="D33" s="133"/>
    </row>
  </sheetData>
  <sheetProtection algorithmName="SHA-512" hashValue="9LQzhLk4FHdjN1NO/dKownpUB2tKcl1clyi+pHq7HiG6ZYXLii5+fLCLBThpAxYx920/NDhNE6ozOBKvzJ9Dqg==" saltValue="ivLe1J2TJEp36vfDeswpeQ==" spinCount="100000" sheet="1" objects="1" scenarios="1"/>
  <mergeCells count="12">
    <mergeCell ref="B28:D28"/>
    <mergeCell ref="A29:A33"/>
    <mergeCell ref="B29:D33"/>
    <mergeCell ref="A1:E1"/>
    <mergeCell ref="A5:E5"/>
    <mergeCell ref="A14:E14"/>
    <mergeCell ref="A16:E16"/>
    <mergeCell ref="A2:E2"/>
    <mergeCell ref="A24:D24"/>
    <mergeCell ref="B25:D25"/>
    <mergeCell ref="B26:D26"/>
    <mergeCell ref="A20:C2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1ba38-42bd-4176-ae1a-9cb805ce8310">
      <Terms xmlns="http://schemas.microsoft.com/office/infopath/2007/PartnerControls"/>
    </lcf76f155ced4ddcb4097134ff3c332f>
    <TaxCatchAll xmlns="a262ff35-d2b8-4b08-ace2-5cfa432f1d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B6497640F0640961EFA007FAA601D" ma:contentTypeVersion="19" ma:contentTypeDescription="Een nieuw document maken." ma:contentTypeScope="" ma:versionID="f8caf0704f40e966695d1fb6534e477b">
  <xsd:schema xmlns:xsd="http://www.w3.org/2001/XMLSchema" xmlns:xs="http://www.w3.org/2001/XMLSchema" xmlns:p="http://schemas.microsoft.com/office/2006/metadata/properties" xmlns:ns2="6521ba38-42bd-4176-ae1a-9cb805ce8310" xmlns:ns3="a262ff35-d2b8-4b08-ace2-5cfa432f1d60" targetNamespace="http://schemas.microsoft.com/office/2006/metadata/properties" ma:root="true" ma:fieldsID="96e37e02269ab9a3d178656fc93a6a91" ns2:_="" ns3:_="">
    <xsd:import namespace="6521ba38-42bd-4176-ae1a-9cb805ce8310"/>
    <xsd:import namespace="a262ff35-d2b8-4b08-ace2-5cfa432f1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1ba38-42bd-4176-ae1a-9cb805ce83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13d8191-1fa0-4b0e-82ea-9b3ed889c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ff35-d2b8-4b08-ace2-5cfa432f1d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ad4145-c694-498d-8566-5643dfecd0ce}" ma:internalName="TaxCatchAll" ma:showField="CatchAllData" ma:web="a262ff35-d2b8-4b08-ace2-5cfa432f1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D3ED7-A620-4085-B8A8-8FA5E552829F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6521ba38-42bd-4176-ae1a-9cb805ce831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262ff35-d2b8-4b08-ace2-5cfa432f1d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F9D28-4C31-4CD4-9B51-C74A206D8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1ba38-42bd-4176-ae1a-9cb805ce8310"/>
    <ds:schemaRef ds:uri="a262ff35-d2b8-4b08-ace2-5cfa432f1d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removed="0"/>
  <clbl:label id="{bbf63f12-ffda-40f9-93ee-a4e59d1649cf}" enabled="0" method="" siteId="{bbf63f12-ffda-40f9-93ee-a4e59d1649c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Prijzenblad</vt:lpstr>
      <vt:lpstr>Totalisatie</vt:lpstr>
      <vt:lpstr>Prijzenblad!Afdrukbereik</vt:lpstr>
      <vt:lpstr>Totalisatie!Afdrukbereik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Myrna Lansink</cp:lastModifiedBy>
  <cp:lastPrinted>2025-11-18T09:34:05Z</cp:lastPrinted>
  <dcterms:created xsi:type="dcterms:W3CDTF">2015-04-09T06:42:53Z</dcterms:created>
  <dcterms:modified xsi:type="dcterms:W3CDTF">2025-11-25T12:13:34Z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0x010100DFFB6497640F0640961EFA007FAA601D</vt:lpwstr>
  </property>
  <property fmtid="{D5CDD505-2E9C-101B-9397-08002B2CF9AE}" pid="3" name="MediaServiceImageTags">
    <vt:lpwstr/>
  </property>
  <property fmtid="{D5CDD505-2E9C-101B-9397-08002B2CF9AE}" pid="4" name="Order">
    <vt:r8>600</vt:r8>
  </property>
</Properties>
</file>