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.sharepoint.com/sites/sp0029/ICT-EU-A/CMS Ondersteuning/Aanbesteding Redesign, Bouwen, Beheer Intranet en Website/2c. Aanbestedingssdocumenten (PVE)/"/>
    </mc:Choice>
  </mc:AlternateContent>
  <xr:revisionPtr revIDLastSave="24" documentId="8_{8A72F9B2-C5D5-4CB6-B0A8-2237F6187539}" xr6:coauthVersionLast="47" xr6:coauthVersionMax="47" xr10:uidLastSave="{2F277946-54A2-4362-A17F-FB3B84108599}"/>
  <bookViews>
    <workbookView xWindow="-120" yWindow="-120" windowWidth="29040" windowHeight="17520" xr2:uid="{F7D01B6F-7E19-4DDF-8744-8ACB2D4D3B3F}"/>
  </bookViews>
  <sheets>
    <sheet name="Prijzenblad" sheetId="1" r:id="rId1"/>
  </sheets>
  <definedNames>
    <definedName name="_xlnm.Print_Area" localSheetId="0">Prijzenblad!$A$3:$F$67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1" l="1"/>
  <c r="C22" i="1"/>
  <c r="C70" i="1" s="1"/>
  <c r="C13" i="1"/>
  <c r="C69" i="1" s="1"/>
  <c r="E69" i="1" s="1"/>
  <c r="E55" i="1" l="1"/>
  <c r="F55" i="1" s="1"/>
  <c r="E44" i="1"/>
  <c r="F44" i="1" s="1"/>
  <c r="E33" i="1"/>
  <c r="F33" i="1" s="1"/>
  <c r="F66" i="1" l="1"/>
  <c r="E66" i="1"/>
  <c r="E71" i="1" s="1"/>
  <c r="E21" i="1"/>
  <c r="E67" i="1" l="1"/>
  <c r="C71" i="1" s="1"/>
  <c r="E73" i="1" s="1"/>
  <c r="F21" i="1"/>
  <c r="F12" i="1"/>
</calcChain>
</file>

<file path=xl/sharedStrings.xml><?xml version="1.0" encoding="utf-8"?>
<sst xmlns="http://schemas.openxmlformats.org/spreadsheetml/2006/main" count="53" uniqueCount="39">
  <si>
    <t>Omschrijving</t>
  </si>
  <si>
    <t>Prijs ex. BTW</t>
  </si>
  <si>
    <t>BTW</t>
  </si>
  <si>
    <t>Bedrag totaal ex btw</t>
  </si>
  <si>
    <t>Bedrag totaal incl btw</t>
  </si>
  <si>
    <t>Uw puntenscore op prijs is</t>
  </si>
  <si>
    <t>U hoeft op dit prijzenblad alleen de lichtgeel gekleurde cellen in te vullen. Uw resultaat wordt automatisch berekend en kunt u zien onderaan de sheet.</t>
  </si>
  <si>
    <t>1. Aanneemsom Beheer en continuïteit</t>
  </si>
  <si>
    <t xml:space="preserve">2. Kleine wijzigingen / optimalisaties </t>
  </si>
  <si>
    <t>Er wordt een aanneemsom per jaar gevraagd voor het technisch onderhoud, het onderhouden van het CMS met alle koppelingen en het veilig en toegankelijk houden van beide websites.</t>
  </si>
  <si>
    <t>U mag een calculatie apart aanleveren. Voorbehouden of randvoorwaarden zijn niet geldig.</t>
  </si>
  <si>
    <t xml:space="preserve">Er wordt één uurtarief gevraagd voor ongeveer 416 uur per jaar/ 8uur per week, kleine wijzigingen/optimalisaties op regiebasis.
</t>
  </si>
  <si>
    <t>Er worden uurtarieven (junior/medior/senior) gevraagd voor een fictief aantal uren per jaar voor de nadere opdrachten op projectbasis.</t>
  </si>
  <si>
    <t>De weging voor dit onderdeel is 45%</t>
  </si>
  <si>
    <t>De weging voor dit onderdeel is 20%</t>
  </si>
  <si>
    <t>Junior Functies</t>
  </si>
  <si>
    <t>Indien u te weinig ruimte heeft voor functies, dan kunt u een bijlage toevoegen.</t>
  </si>
  <si>
    <t>De weging voor dit onderdeel is 35%</t>
  </si>
  <si>
    <t>Medior Functies</t>
  </si>
  <si>
    <t>Uurtarief ex. BTW</t>
  </si>
  <si>
    <t>Senior Functies</t>
  </si>
  <si>
    <t>Aanneemsom Beheer en continuïteit per jaar</t>
  </si>
  <si>
    <t>3. Grote doorontwikkeling en projecten</t>
  </si>
  <si>
    <t>Alleen de genoemde functies mogen in een offerte voor nadere opdrachten worden gebruikt.</t>
  </si>
  <si>
    <t>Vul per functieniveau de functies in die u in die categorie wil inzetten.</t>
  </si>
  <si>
    <t>Totaal</t>
  </si>
  <si>
    <t>Het prijspeil is 2026</t>
  </si>
  <si>
    <t>% van de Punten</t>
  </si>
  <si>
    <t>Beheer en continuïteit</t>
  </si>
  <si>
    <t>Kleine wijzigingen / optimalisaties</t>
  </si>
  <si>
    <t>Grote doorontwikkeling en projecten</t>
  </si>
  <si>
    <t>Weging</t>
  </si>
  <si>
    <t>Gewogen punten</t>
  </si>
  <si>
    <t>Minimumprijs is €83.200 ex BTW, Plafondprijs is €124.800 ex BTW</t>
  </si>
  <si>
    <t xml:space="preserve">Minimumtarief is €100 ex BTW, Plafondtarief is €150 ex BTW
</t>
  </si>
  <si>
    <t>% Punten</t>
  </si>
  <si>
    <t>Minimumtotaal is €99.200 ex BTW, Plafondbedrag van het totaal is €148.800 ex BTW.</t>
  </si>
  <si>
    <t>Aantal Uur/jr</t>
  </si>
  <si>
    <t>Uurtarief voor ongeveer 8uur per week (=416 uur per jaar) kleine wijzigingen/optimalisaties op regiebasis.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</si>
</sst>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"/>
    <numFmt numFmtId="166" formatCode="#,##0.00_ ;\-#,##0.00\ "/>
    <numFmt numFmtId="167" formatCode="_ [$€-413]\ * #,##0.00_ ;_ [$€-413]\ * \-#,##0.00_ ;_ [$€-413]\ * &quot;-&quot;??_ ;_ @_ 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0"/>
      <name val="Arial"/>
      <family val="2"/>
    </font>
    <font>
      <sz val="11"/>
      <name val="Segoe UI"/>
      <family val="2"/>
    </font>
    <font>
      <sz val="9"/>
      <color theme="0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sz val="9"/>
      <color rgb="FFFFFFFF"/>
      <name val="Segoe UI"/>
      <family val="2"/>
    </font>
    <font>
      <sz val="10"/>
      <name val="Arial"/>
    </font>
    <font>
      <sz val="10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01">
    <xf numFmtId="0" fontId="0" fillId="0" borderId="0" xfId="0"/>
    <xf numFmtId="0" fontId="3" fillId="2" borderId="0" xfId="0" applyFont="1" applyFill="1" applyBorder="1" applyAlignment="1" applyProtection="1">
      <alignment wrapText="1"/>
    </xf>
    <xf numFmtId="165" fontId="3" fillId="2" borderId="0" xfId="0" applyNumberFormat="1" applyFont="1" applyFill="1" applyBorder="1" applyProtection="1"/>
    <xf numFmtId="44" fontId="3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0" fontId="10" fillId="5" borderId="0" xfId="4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wrapText="1"/>
    </xf>
    <xf numFmtId="165" fontId="3" fillId="2" borderId="0" xfId="0" applyNumberFormat="1" applyFont="1" applyFill="1" applyProtection="1"/>
    <xf numFmtId="44" fontId="3" fillId="2" borderId="0" xfId="0" applyNumberFormat="1" applyFont="1" applyFill="1" applyAlignment="1" applyProtection="1">
      <alignment horizontal="center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9" fillId="3" borderId="9" xfId="4" applyFont="1" applyFill="1" applyBorder="1" applyAlignment="1" applyProtection="1">
      <alignment vertical="center" wrapText="1"/>
    </xf>
    <xf numFmtId="165" fontId="9" fillId="3" borderId="9" xfId="4" applyNumberFormat="1" applyFont="1" applyFill="1" applyBorder="1" applyAlignment="1" applyProtection="1">
      <alignment horizontal="center" vertical="center"/>
    </xf>
    <xf numFmtId="44" fontId="9" fillId="3" borderId="9" xfId="3" applyNumberFormat="1" applyFont="1" applyFill="1" applyBorder="1" applyAlignment="1" applyProtection="1">
      <alignment horizontal="center" vertical="center" wrapText="1"/>
    </xf>
    <xf numFmtId="0" fontId="9" fillId="3" borderId="9" xfId="3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wrapText="1"/>
    </xf>
    <xf numFmtId="165" fontId="5" fillId="2" borderId="0" xfId="0" applyNumberFormat="1" applyFont="1" applyFill="1" applyAlignment="1" applyProtection="1">
      <alignment wrapText="1"/>
    </xf>
    <xf numFmtId="44" fontId="5" fillId="2" borderId="0" xfId="0" applyNumberFormat="1" applyFont="1" applyFill="1" applyAlignment="1" applyProtection="1">
      <alignment horizontal="center"/>
    </xf>
    <xf numFmtId="9" fontId="7" fillId="2" borderId="0" xfId="2" applyFont="1" applyFill="1" applyProtection="1"/>
    <xf numFmtId="9" fontId="7" fillId="2" borderId="0" xfId="2" applyFont="1" applyFill="1" applyAlignment="1" applyProtection="1">
      <alignment horizontal="center"/>
    </xf>
    <xf numFmtId="9" fontId="7" fillId="0" borderId="1" xfId="2" applyFont="1" applyBorder="1" applyProtection="1"/>
    <xf numFmtId="164" fontId="7" fillId="0" borderId="1" xfId="1" applyNumberFormat="1" applyFont="1" applyBorder="1" applyAlignment="1" applyProtection="1">
      <alignment horizontal="center"/>
    </xf>
    <xf numFmtId="9" fontId="7" fillId="0" borderId="7" xfId="2" applyFont="1" applyBorder="1" applyProtection="1"/>
    <xf numFmtId="164" fontId="7" fillId="0" borderId="7" xfId="1" applyNumberFormat="1" applyFont="1" applyBorder="1" applyAlignment="1" applyProtection="1">
      <alignment horizontal="center"/>
    </xf>
    <xf numFmtId="0" fontId="10" fillId="2" borderId="10" xfId="0" applyFont="1" applyFill="1" applyBorder="1" applyProtection="1"/>
    <xf numFmtId="44" fontId="10" fillId="0" borderId="11" xfId="1" applyFont="1" applyBorder="1" applyAlignment="1" applyProtection="1">
      <alignment horizontal="center"/>
    </xf>
    <xf numFmtId="0" fontId="7" fillId="2" borderId="0" xfId="0" applyFont="1" applyFill="1" applyProtection="1"/>
    <xf numFmtId="165" fontId="5" fillId="2" borderId="0" xfId="0" applyNumberFormat="1" applyFont="1" applyFill="1" applyAlignment="1" applyProtection="1">
      <alignment vertical="top" wrapText="1"/>
    </xf>
    <xf numFmtId="44" fontId="7" fillId="2" borderId="0" xfId="1" applyFont="1" applyFill="1" applyBorder="1" applyAlignment="1" applyProtection="1">
      <alignment horizontal="center"/>
    </xf>
    <xf numFmtId="9" fontId="7" fillId="2" borderId="0" xfId="2" applyFont="1" applyFill="1" applyBorder="1" applyProtection="1"/>
    <xf numFmtId="164" fontId="7" fillId="2" borderId="0" xfId="1" applyNumberFormat="1" applyFont="1" applyFill="1" applyBorder="1" applyAlignment="1" applyProtection="1">
      <alignment horizontal="center"/>
    </xf>
    <xf numFmtId="165" fontId="11" fillId="0" borderId="11" xfId="0" applyNumberFormat="1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horizontal="left" wrapText="1"/>
    </xf>
    <xf numFmtId="165" fontId="5" fillId="0" borderId="0" xfId="0" applyNumberFormat="1" applyFont="1" applyAlignment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9" fontId="7" fillId="0" borderId="7" xfId="2" applyFont="1" applyBorder="1" applyAlignment="1" applyProtection="1">
      <alignment vertical="center"/>
    </xf>
    <xf numFmtId="164" fontId="7" fillId="0" borderId="7" xfId="1" applyNumberFormat="1" applyFont="1" applyBorder="1" applyAlignment="1" applyProtection="1">
      <alignment horizontal="center" vertical="center"/>
    </xf>
    <xf numFmtId="165" fontId="10" fillId="0" borderId="0" xfId="4" applyNumberFormat="1" applyFont="1" applyFill="1" applyBorder="1" applyAlignment="1" applyProtection="1">
      <alignment horizontal="center" vertical="center"/>
    </xf>
    <xf numFmtId="44" fontId="10" fillId="0" borderId="0" xfId="3" applyNumberFormat="1" applyFont="1" applyFill="1" applyBorder="1" applyAlignment="1" applyProtection="1">
      <alignment horizontal="center" vertical="center" wrapText="1"/>
    </xf>
    <xf numFmtId="0" fontId="10" fillId="0" borderId="0" xfId="3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12" fillId="4" borderId="4" xfId="0" applyFont="1" applyFill="1" applyBorder="1" applyAlignment="1" applyProtection="1">
      <alignment horizontal="left" vertical="top" wrapText="1"/>
    </xf>
    <xf numFmtId="1" fontId="7" fillId="0" borderId="1" xfId="1" applyNumberFormat="1" applyFont="1" applyBorder="1" applyAlignment="1" applyProtection="1">
      <alignment horizontal="center"/>
    </xf>
    <xf numFmtId="1" fontId="7" fillId="0" borderId="1" xfId="1" applyNumberFormat="1" applyFont="1" applyBorder="1" applyAlignment="1" applyProtection="1">
      <alignment horizontal="left" vertical="center"/>
    </xf>
    <xf numFmtId="0" fontId="4" fillId="5" borderId="2" xfId="0" applyFont="1" applyFill="1" applyBorder="1" applyAlignment="1" applyProtection="1">
      <alignment horizontal="left" wrapText="1"/>
      <protection locked="0"/>
    </xf>
    <xf numFmtId="0" fontId="10" fillId="2" borderId="20" xfId="0" applyFont="1" applyFill="1" applyBorder="1" applyProtection="1"/>
    <xf numFmtId="165" fontId="11" fillId="0" borderId="21" xfId="0" applyNumberFormat="1" applyFont="1" applyBorder="1" applyAlignment="1" applyProtection="1">
      <alignment vertical="top" wrapText="1"/>
    </xf>
    <xf numFmtId="44" fontId="10" fillId="0" borderId="21" xfId="1" applyFont="1" applyBorder="1" applyAlignment="1" applyProtection="1">
      <alignment horizontal="center"/>
    </xf>
    <xf numFmtId="9" fontId="10" fillId="0" borderId="21" xfId="2" applyFont="1" applyBorder="1" applyProtection="1"/>
    <xf numFmtId="164" fontId="10" fillId="0" borderId="21" xfId="1" applyNumberFormat="1" applyFont="1" applyBorder="1" applyAlignment="1" applyProtection="1">
      <alignment horizontal="center"/>
    </xf>
    <xf numFmtId="0" fontId="9" fillId="3" borderId="22" xfId="4" applyFont="1" applyFill="1" applyBorder="1" applyAlignment="1" applyProtection="1">
      <alignment vertical="center" wrapText="1"/>
    </xf>
    <xf numFmtId="165" fontId="9" fillId="3" borderId="23" xfId="4" applyNumberFormat="1" applyFont="1" applyFill="1" applyBorder="1" applyAlignment="1" applyProtection="1">
      <alignment horizontal="center" vertical="center"/>
    </xf>
    <xf numFmtId="0" fontId="10" fillId="2" borderId="27" xfId="0" applyFont="1" applyFill="1" applyBorder="1" applyAlignment="1" applyProtection="1">
      <alignment wrapText="1"/>
    </xf>
    <xf numFmtId="165" fontId="10" fillId="2" borderId="28" xfId="0" applyNumberFormat="1" applyFont="1" applyFill="1" applyBorder="1" applyProtection="1"/>
    <xf numFmtId="44" fontId="10" fillId="2" borderId="28" xfId="0" applyNumberFormat="1" applyFont="1" applyFill="1" applyBorder="1" applyAlignment="1" applyProtection="1">
      <alignment horizontal="center"/>
    </xf>
    <xf numFmtId="0" fontId="10" fillId="2" borderId="28" xfId="0" applyFont="1" applyFill="1" applyBorder="1" applyProtection="1"/>
    <xf numFmtId="164" fontId="10" fillId="0" borderId="29" xfId="1" applyNumberFormat="1" applyFont="1" applyBorder="1" applyAlignment="1" applyProtection="1">
      <alignment horizontal="center"/>
    </xf>
    <xf numFmtId="0" fontId="7" fillId="0" borderId="1" xfId="1" applyNumberFormat="1" applyFont="1" applyBorder="1" applyAlignment="1" applyProtection="1">
      <alignment horizontal="left" vertical="center" wrapText="1"/>
    </xf>
    <xf numFmtId="9" fontId="10" fillId="0" borderId="28" xfId="2" applyFont="1" applyBorder="1" applyProtection="1"/>
    <xf numFmtId="165" fontId="9" fillId="3" borderId="9" xfId="4" applyNumberFormat="1" applyFont="1" applyFill="1" applyBorder="1" applyAlignment="1" applyProtection="1">
      <alignment horizontal="center" vertical="center" wrapText="1"/>
    </xf>
    <xf numFmtId="10" fontId="10" fillId="0" borderId="27" xfId="6" applyNumberFormat="1" applyFont="1" applyBorder="1" applyAlignment="1" applyProtection="1">
      <alignment horizontal="center"/>
    </xf>
    <xf numFmtId="44" fontId="10" fillId="5" borderId="1" xfId="1" applyFont="1" applyFill="1" applyBorder="1" applyAlignment="1" applyProtection="1">
      <alignment horizontal="center"/>
      <protection locked="0"/>
    </xf>
    <xf numFmtId="44" fontId="10" fillId="5" borderId="7" xfId="1" applyFont="1" applyFill="1" applyBorder="1" applyAlignment="1" applyProtection="1">
      <alignment horizontal="center" vertical="center"/>
      <protection locked="0"/>
    </xf>
    <xf numFmtId="164" fontId="7" fillId="0" borderId="21" xfId="1" applyNumberFormat="1" applyFont="1" applyBorder="1" applyAlignment="1" applyProtection="1">
      <alignment horizontal="center"/>
    </xf>
    <xf numFmtId="9" fontId="7" fillId="0" borderId="11" xfId="2" applyFont="1" applyBorder="1" applyProtection="1"/>
    <xf numFmtId="0" fontId="15" fillId="0" borderId="12" xfId="0" applyFont="1" applyBorder="1" applyAlignment="1" applyProtection="1">
      <alignment vertical="center" wrapText="1"/>
    </xf>
    <xf numFmtId="9" fontId="14" fillId="0" borderId="12" xfId="0" applyNumberFormat="1" applyFont="1" applyBorder="1" applyAlignment="1" applyProtection="1">
      <alignment vertical="center" wrapText="1"/>
    </xf>
    <xf numFmtId="0" fontId="15" fillId="0" borderId="13" xfId="0" applyFont="1" applyBorder="1" applyAlignment="1" applyProtection="1">
      <alignment vertical="center" wrapText="1"/>
    </xf>
    <xf numFmtId="9" fontId="14" fillId="0" borderId="13" xfId="0" applyNumberFormat="1" applyFont="1" applyBorder="1" applyAlignment="1" applyProtection="1">
      <alignment vertical="center" wrapText="1"/>
    </xf>
    <xf numFmtId="0" fontId="9" fillId="4" borderId="6" xfId="3" applyFont="1" applyFill="1" applyBorder="1" applyAlignment="1" applyProtection="1">
      <alignment horizontal="left" vertical="top" wrapText="1"/>
    </xf>
    <xf numFmtId="0" fontId="9" fillId="4" borderId="5" xfId="3" applyFont="1" applyFill="1" applyBorder="1" applyAlignment="1" applyProtection="1">
      <alignment horizontal="left" vertical="top" wrapText="1"/>
    </xf>
    <xf numFmtId="0" fontId="12" fillId="4" borderId="4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8" fillId="4" borderId="4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left" vertical="top" wrapText="1"/>
    </xf>
    <xf numFmtId="9" fontId="10" fillId="2" borderId="28" xfId="6" applyFont="1" applyFill="1" applyBorder="1" applyAlignment="1" applyProtection="1">
      <alignment horizontal="center"/>
    </xf>
    <xf numFmtId="9" fontId="10" fillId="2" borderId="29" xfId="6" applyFont="1" applyFill="1" applyBorder="1" applyAlignment="1" applyProtection="1">
      <alignment horizontal="center"/>
    </xf>
    <xf numFmtId="166" fontId="10" fillId="2" borderId="27" xfId="0" applyNumberFormat="1" applyFont="1" applyFill="1" applyBorder="1" applyAlignment="1" applyProtection="1">
      <alignment horizontal="center"/>
    </xf>
    <xf numFmtId="166" fontId="10" fillId="2" borderId="29" xfId="0" applyNumberFormat="1" applyFont="1" applyFill="1" applyBorder="1" applyAlignment="1" applyProtection="1">
      <alignment horizontal="center"/>
    </xf>
    <xf numFmtId="44" fontId="9" fillId="3" borderId="24" xfId="3" applyNumberFormat="1" applyFont="1" applyFill="1" applyBorder="1" applyAlignment="1" applyProtection="1">
      <alignment horizontal="center" vertical="center" wrapText="1"/>
    </xf>
    <xf numFmtId="44" fontId="9" fillId="3" borderId="25" xfId="3" applyNumberFormat="1" applyFont="1" applyFill="1" applyBorder="1" applyAlignment="1" applyProtection="1">
      <alignment horizontal="center" vertical="center" wrapText="1"/>
    </xf>
    <xf numFmtId="0" fontId="9" fillId="3" borderId="24" xfId="3" applyFont="1" applyFill="1" applyBorder="1" applyAlignment="1" applyProtection="1">
      <alignment horizontal="center" vertical="center" wrapText="1"/>
    </xf>
    <xf numFmtId="0" fontId="9" fillId="3" borderId="26" xfId="3" applyFont="1" applyFill="1" applyBorder="1" applyAlignment="1" applyProtection="1">
      <alignment horizontal="center" vertical="center" wrapText="1"/>
    </xf>
    <xf numFmtId="10" fontId="10" fillId="0" borderId="15" xfId="1" applyNumberFormat="1" applyFont="1" applyBorder="1" applyAlignment="1" applyProtection="1">
      <alignment horizontal="center"/>
    </xf>
    <xf numFmtId="44" fontId="10" fillId="0" borderId="16" xfId="1" applyFont="1" applyBorder="1" applyAlignment="1" applyProtection="1">
      <alignment horizontal="center"/>
    </xf>
    <xf numFmtId="10" fontId="10" fillId="0" borderId="14" xfId="1" applyNumberFormat="1" applyFont="1" applyBorder="1" applyAlignment="1" applyProtection="1">
      <alignment horizontal="center"/>
    </xf>
    <xf numFmtId="44" fontId="10" fillId="0" borderId="17" xfId="1" applyFont="1" applyBorder="1" applyAlignment="1" applyProtection="1">
      <alignment horizontal="center"/>
    </xf>
    <xf numFmtId="2" fontId="10" fillId="0" borderId="27" xfId="1" applyNumberFormat="1" applyFont="1" applyBorder="1" applyAlignment="1" applyProtection="1">
      <alignment horizontal="center"/>
    </xf>
    <xf numFmtId="2" fontId="10" fillId="0" borderId="29" xfId="1" applyNumberFormat="1" applyFont="1" applyBorder="1" applyAlignment="1" applyProtection="1">
      <alignment horizontal="center"/>
    </xf>
    <xf numFmtId="9" fontId="10" fillId="2" borderId="28" xfId="6" applyNumberFormat="1" applyFont="1" applyFill="1" applyBorder="1" applyAlignment="1" applyProtection="1">
      <alignment horizontal="center"/>
    </xf>
    <xf numFmtId="9" fontId="10" fillId="2" borderId="29" xfId="6" applyNumberFormat="1" applyFont="1" applyFill="1" applyBorder="1" applyAlignment="1" applyProtection="1">
      <alignment horizontal="center"/>
    </xf>
    <xf numFmtId="10" fontId="10" fillId="0" borderId="18" xfId="1" applyNumberFormat="1" applyFont="1" applyBorder="1" applyAlignment="1" applyProtection="1">
      <alignment horizontal="center"/>
    </xf>
    <xf numFmtId="44" fontId="10" fillId="0" borderId="19" xfId="1" applyFont="1" applyBorder="1" applyAlignment="1" applyProtection="1">
      <alignment horizontal="center"/>
    </xf>
    <xf numFmtId="0" fontId="10" fillId="2" borderId="27" xfId="0" applyFont="1" applyFill="1" applyBorder="1" applyAlignment="1" applyProtection="1">
      <alignment horizontal="center"/>
    </xf>
    <xf numFmtId="0" fontId="10" fillId="2" borderId="28" xfId="0" applyFont="1" applyFill="1" applyBorder="1" applyAlignment="1" applyProtection="1">
      <alignment horizontal="center"/>
    </xf>
    <xf numFmtId="0" fontId="10" fillId="2" borderId="29" xfId="0" applyFont="1" applyFill="1" applyBorder="1" applyAlignment="1" applyProtection="1">
      <alignment horizontal="center"/>
    </xf>
    <xf numFmtId="0" fontId="8" fillId="4" borderId="4" xfId="3" applyFont="1" applyFill="1" applyBorder="1" applyAlignment="1" applyProtection="1">
      <alignment horizontal="left" vertical="top" wrapText="1"/>
    </xf>
    <xf numFmtId="0" fontId="8" fillId="4" borderId="3" xfId="3" applyFont="1" applyFill="1" applyBorder="1" applyAlignment="1" applyProtection="1">
      <alignment horizontal="left" vertical="top" wrapText="1"/>
    </xf>
    <xf numFmtId="167" fontId="10" fillId="5" borderId="1" xfId="7" applyNumberFormat="1" applyFont="1" applyFill="1" applyBorder="1" applyAlignment="1" applyProtection="1">
      <alignment horizontal="center"/>
      <protection locked="0"/>
    </xf>
  </cellXfs>
  <cellStyles count="8">
    <cellStyle name="Currency 2" xfId="1" xr:uid="{6073350C-D247-4493-AF30-C8CEB7309728}"/>
    <cellStyle name="Percent 2" xfId="2" xr:uid="{4ADDE2B3-2EA8-440A-9904-FF65E0CFDF05}"/>
    <cellStyle name="Procent" xfId="6" builtinId="5"/>
    <cellStyle name="Standaard" xfId="0" builtinId="0"/>
    <cellStyle name="Standaard 2" xfId="5" xr:uid="{9E88649D-C2E7-4321-BB3C-0FACF95D65AF}"/>
    <cellStyle name="Standaard 2 2 2" xfId="4" xr:uid="{FADC4F27-4859-4BAD-B164-E0D521C7E2BD}"/>
    <cellStyle name="Standaard 2 4" xfId="3" xr:uid="{4CBEAD3F-57D1-4894-ACB1-D4393FB392C6}"/>
    <cellStyle name="Valuta" xfId="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9586-93BD-48D7-985E-B42E83A5B347}">
  <sheetPr>
    <pageSetUpPr fitToPage="1"/>
  </sheetPr>
  <dimension ref="A1:F73"/>
  <sheetViews>
    <sheetView tabSelected="1" zoomScaleNormal="100" workbookViewId="0">
      <pane ySplit="3" topLeftCell="A35" activePane="bottomLeft" state="frozen"/>
      <selection pane="bottomLeft" activeCell="C56" sqref="C56"/>
    </sheetView>
  </sheetViews>
  <sheetFormatPr defaultColWidth="9.140625" defaultRowHeight="14.25" x14ac:dyDescent="0.25"/>
  <cols>
    <col min="1" max="1" width="129.42578125" style="7" customWidth="1"/>
    <col min="2" max="2" width="11.140625" style="8" customWidth="1"/>
    <col min="3" max="3" width="15" style="9" customWidth="1"/>
    <col min="4" max="4" width="9.140625" style="10"/>
    <col min="5" max="5" width="17.42578125" style="11" customWidth="1"/>
    <col min="6" max="6" width="18.85546875" style="11" customWidth="1"/>
    <col min="7" max="16384" width="9.140625" style="10"/>
  </cols>
  <sheetData>
    <row r="1" spans="1:6" s="4" customFormat="1" x14ac:dyDescent="0.25">
      <c r="A1" s="1"/>
      <c r="B1" s="2"/>
      <c r="C1" s="3"/>
      <c r="E1" s="5"/>
      <c r="F1" s="5"/>
    </row>
    <row r="2" spans="1:6" s="4" customFormat="1" ht="33" x14ac:dyDescent="0.25">
      <c r="A2" s="6" t="s">
        <v>6</v>
      </c>
      <c r="B2" s="38"/>
      <c r="C2" s="39"/>
      <c r="D2" s="40"/>
      <c r="E2" s="40"/>
      <c r="F2" s="40"/>
    </row>
    <row r="3" spans="1:6" ht="12" customHeight="1" x14ac:dyDescent="0.25"/>
    <row r="4" spans="1:6" ht="16.5" x14ac:dyDescent="0.3">
      <c r="A4" s="16"/>
      <c r="B4" s="17"/>
      <c r="C4" s="18"/>
      <c r="D4" s="19"/>
      <c r="E4" s="20"/>
      <c r="F4" s="20"/>
    </row>
    <row r="5" spans="1:6" ht="16.5" x14ac:dyDescent="0.25">
      <c r="A5" s="70" t="s">
        <v>7</v>
      </c>
      <c r="B5" s="71"/>
      <c r="C5" s="71"/>
      <c r="D5" s="71"/>
      <c r="E5" s="71"/>
      <c r="F5" s="71"/>
    </row>
    <row r="6" spans="1:6" s="35" customFormat="1" x14ac:dyDescent="0.2">
      <c r="A6" s="74" t="s">
        <v>9</v>
      </c>
      <c r="B6" s="75"/>
      <c r="C6" s="75"/>
      <c r="D6" s="75"/>
      <c r="E6" s="75"/>
      <c r="F6" s="75"/>
    </row>
    <row r="7" spans="1:6" s="35" customFormat="1" x14ac:dyDescent="0.2">
      <c r="A7" s="74" t="s">
        <v>26</v>
      </c>
      <c r="B7" s="75"/>
      <c r="C7" s="75"/>
      <c r="D7" s="75"/>
      <c r="E7" s="75"/>
      <c r="F7" s="75"/>
    </row>
    <row r="8" spans="1:6" s="35" customFormat="1" x14ac:dyDescent="0.2">
      <c r="A8" s="74" t="s">
        <v>33</v>
      </c>
      <c r="B8" s="75"/>
      <c r="C8" s="75"/>
      <c r="D8" s="75"/>
      <c r="E8" s="75"/>
      <c r="F8" s="75"/>
    </row>
    <row r="9" spans="1:6" s="35" customFormat="1" x14ac:dyDescent="0.2">
      <c r="A9" s="74" t="s">
        <v>10</v>
      </c>
      <c r="B9" s="75"/>
      <c r="C9" s="75"/>
      <c r="D9" s="75"/>
      <c r="E9" s="75"/>
      <c r="F9" s="75"/>
    </row>
    <row r="10" spans="1:6" s="35" customFormat="1" x14ac:dyDescent="0.2">
      <c r="A10" s="74" t="s">
        <v>13</v>
      </c>
      <c r="B10" s="75"/>
      <c r="C10" s="75"/>
      <c r="D10" s="75"/>
      <c r="E10" s="75"/>
      <c r="F10" s="75"/>
    </row>
    <row r="11" spans="1:6" ht="33" x14ac:dyDescent="0.25">
      <c r="A11" s="12" t="s">
        <v>0</v>
      </c>
      <c r="B11" s="13"/>
      <c r="C11" s="14" t="s">
        <v>1</v>
      </c>
      <c r="D11" s="15" t="s">
        <v>2</v>
      </c>
      <c r="E11" s="15"/>
      <c r="F11" s="15" t="s">
        <v>4</v>
      </c>
    </row>
    <row r="12" spans="1:6" s="35" customFormat="1" ht="17.25" thickBot="1" x14ac:dyDescent="0.25">
      <c r="A12" s="58" t="s">
        <v>21</v>
      </c>
      <c r="B12" s="44"/>
      <c r="C12" s="63">
        <v>0</v>
      </c>
      <c r="D12" s="36">
        <v>0.21</v>
      </c>
      <c r="E12" s="37"/>
      <c r="F12" s="37">
        <f t="shared" ref="F12" si="0">E12+(D12*E12)</f>
        <v>0</v>
      </c>
    </row>
    <row r="13" spans="1:6" ht="17.25" thickBot="1" x14ac:dyDescent="0.35">
      <c r="A13" s="25" t="s">
        <v>27</v>
      </c>
      <c r="B13" s="32"/>
      <c r="C13" s="61" t="str">
        <f>IF(C12=0," ",IF(C12&lt;83200,1,IF(C12&gt;124800,"KO",(124800-C12)*(1/(124800-83200)))))</f>
        <v xml:space="preserve"> </v>
      </c>
      <c r="D13" s="59"/>
      <c r="E13" s="77"/>
      <c r="F13" s="78"/>
    </row>
    <row r="14" spans="1:6" ht="23.25" customHeight="1" x14ac:dyDescent="0.3">
      <c r="A14" s="27"/>
      <c r="B14" s="28"/>
      <c r="C14" s="29"/>
      <c r="D14" s="30"/>
      <c r="E14" s="31"/>
      <c r="F14" s="31"/>
    </row>
    <row r="15" spans="1:6" ht="16.5" x14ac:dyDescent="0.25">
      <c r="A15" s="70" t="s">
        <v>8</v>
      </c>
      <c r="B15" s="71"/>
      <c r="C15" s="71"/>
      <c r="D15" s="71"/>
      <c r="E15" s="71"/>
      <c r="F15" s="71"/>
    </row>
    <row r="16" spans="1:6" x14ac:dyDescent="0.25">
      <c r="A16" s="72" t="s">
        <v>11</v>
      </c>
      <c r="B16" s="73"/>
      <c r="C16" s="73"/>
      <c r="D16" s="73"/>
      <c r="E16" s="73"/>
      <c r="F16" s="73"/>
    </row>
    <row r="17" spans="1:6" x14ac:dyDescent="0.25">
      <c r="A17" s="42" t="s">
        <v>26</v>
      </c>
      <c r="B17" s="41"/>
      <c r="C17" s="41"/>
      <c r="D17" s="41"/>
      <c r="E17" s="41"/>
      <c r="F17" s="41"/>
    </row>
    <row r="18" spans="1:6" x14ac:dyDescent="0.25">
      <c r="A18" s="72" t="s">
        <v>34</v>
      </c>
      <c r="B18" s="73"/>
      <c r="C18" s="73"/>
      <c r="D18" s="73"/>
      <c r="E18" s="73"/>
      <c r="F18" s="73"/>
    </row>
    <row r="19" spans="1:6" x14ac:dyDescent="0.25">
      <c r="A19" s="76" t="s">
        <v>14</v>
      </c>
      <c r="B19" s="73"/>
      <c r="C19" s="73"/>
      <c r="D19" s="73"/>
      <c r="E19" s="73"/>
      <c r="F19" s="73"/>
    </row>
    <row r="20" spans="1:6" ht="33" x14ac:dyDescent="0.25">
      <c r="A20" s="12" t="s">
        <v>0</v>
      </c>
      <c r="B20" s="60" t="s">
        <v>37</v>
      </c>
      <c r="C20" s="14" t="s">
        <v>19</v>
      </c>
      <c r="D20" s="15" t="s">
        <v>2</v>
      </c>
      <c r="E20" s="15" t="s">
        <v>3</v>
      </c>
      <c r="F20" s="15" t="s">
        <v>4</v>
      </c>
    </row>
    <row r="21" spans="1:6" ht="17.25" thickBot="1" x14ac:dyDescent="0.35">
      <c r="A21" s="58" t="s">
        <v>38</v>
      </c>
      <c r="B21" s="43">
        <v>416</v>
      </c>
      <c r="C21" s="63">
        <v>0</v>
      </c>
      <c r="D21" s="23">
        <v>0.21</v>
      </c>
      <c r="E21" s="24">
        <f>B21*C21</f>
        <v>0</v>
      </c>
      <c r="F21" s="24">
        <f>E21+(D21*E21)</f>
        <v>0</v>
      </c>
    </row>
    <row r="22" spans="1:6" ht="17.25" thickBot="1" x14ac:dyDescent="0.35">
      <c r="A22" s="25" t="s">
        <v>27</v>
      </c>
      <c r="B22" s="32"/>
      <c r="C22" s="61" t="str">
        <f>IF(C21=0," ",IF(C21&lt;100,1,IF(C21&gt;150,"KO",(150-C21)*(1/(150-100)))))</f>
        <v xml:space="preserve"> </v>
      </c>
      <c r="D22" s="59"/>
      <c r="E22" s="91"/>
      <c r="F22" s="92"/>
    </row>
    <row r="23" spans="1:6" ht="27.75" customHeight="1" x14ac:dyDescent="0.3">
      <c r="A23" s="33"/>
      <c r="B23" s="34"/>
      <c r="E23" s="9"/>
      <c r="F23" s="9"/>
    </row>
    <row r="24" spans="1:6" ht="16.5" x14ac:dyDescent="0.25">
      <c r="A24" s="70" t="s">
        <v>22</v>
      </c>
      <c r="B24" s="71"/>
      <c r="C24" s="71"/>
      <c r="D24" s="71"/>
      <c r="E24" s="71"/>
      <c r="F24" s="71"/>
    </row>
    <row r="25" spans="1:6" x14ac:dyDescent="0.25">
      <c r="A25" s="98" t="s">
        <v>12</v>
      </c>
      <c r="B25" s="99"/>
      <c r="C25" s="99"/>
      <c r="D25" s="99"/>
      <c r="E25" s="99"/>
      <c r="F25" s="99"/>
    </row>
    <row r="26" spans="1:6" x14ac:dyDescent="0.25">
      <c r="A26" s="42" t="s">
        <v>26</v>
      </c>
      <c r="B26" s="41"/>
      <c r="C26" s="41"/>
      <c r="D26" s="41"/>
      <c r="E26" s="41"/>
      <c r="F26" s="41"/>
    </row>
    <row r="27" spans="1:6" x14ac:dyDescent="0.25">
      <c r="A27" s="98" t="s">
        <v>24</v>
      </c>
      <c r="B27" s="99"/>
      <c r="C27" s="99"/>
      <c r="D27" s="99"/>
      <c r="E27" s="99"/>
      <c r="F27" s="99"/>
    </row>
    <row r="28" spans="1:6" x14ac:dyDescent="0.25">
      <c r="A28" s="98" t="s">
        <v>23</v>
      </c>
      <c r="B28" s="99"/>
      <c r="C28" s="99"/>
      <c r="D28" s="99"/>
      <c r="E28" s="99"/>
      <c r="F28" s="99"/>
    </row>
    <row r="29" spans="1:6" x14ac:dyDescent="0.25">
      <c r="A29" s="98" t="s">
        <v>16</v>
      </c>
      <c r="B29" s="99"/>
      <c r="C29" s="99"/>
      <c r="D29" s="99"/>
      <c r="E29" s="99"/>
      <c r="F29" s="99"/>
    </row>
    <row r="30" spans="1:6" x14ac:dyDescent="0.25">
      <c r="A30" s="98" t="s">
        <v>36</v>
      </c>
      <c r="B30" s="99"/>
      <c r="C30" s="99"/>
      <c r="D30" s="99"/>
      <c r="E30" s="99"/>
      <c r="F30" s="99"/>
    </row>
    <row r="31" spans="1:6" x14ac:dyDescent="0.25">
      <c r="A31" s="76" t="s">
        <v>17</v>
      </c>
      <c r="B31" s="73"/>
      <c r="C31" s="73"/>
      <c r="D31" s="73"/>
      <c r="E31" s="73"/>
      <c r="F31" s="73"/>
    </row>
    <row r="32" spans="1:6" ht="33.75" thickBot="1" x14ac:dyDescent="0.3">
      <c r="A32" s="12" t="s">
        <v>0</v>
      </c>
      <c r="B32" s="60" t="s">
        <v>37</v>
      </c>
      <c r="C32" s="14" t="s">
        <v>19</v>
      </c>
      <c r="D32" s="15" t="s">
        <v>2</v>
      </c>
      <c r="E32" s="15" t="s">
        <v>3</v>
      </c>
      <c r="F32" s="15" t="s">
        <v>4</v>
      </c>
    </row>
    <row r="33" spans="1:6" ht="17.25" thickBot="1" x14ac:dyDescent="0.35">
      <c r="A33" s="25" t="s">
        <v>15</v>
      </c>
      <c r="B33" s="25">
        <v>130</v>
      </c>
      <c r="C33" s="100">
        <v>0</v>
      </c>
      <c r="D33" s="21">
        <v>0.21</v>
      </c>
      <c r="E33" s="22">
        <f t="shared" ref="E33" si="1">B33*C33</f>
        <v>0</v>
      </c>
      <c r="F33" s="22">
        <f t="shared" ref="F33" si="2">E33+(D33*E33)</f>
        <v>0</v>
      </c>
    </row>
    <row r="34" spans="1:6" ht="16.5" x14ac:dyDescent="0.25">
      <c r="A34" s="45"/>
      <c r="B34" s="13"/>
      <c r="C34" s="13"/>
      <c r="D34" s="13"/>
      <c r="E34" s="13"/>
      <c r="F34" s="13"/>
    </row>
    <row r="35" spans="1:6" ht="16.5" x14ac:dyDescent="0.25">
      <c r="A35" s="45"/>
      <c r="B35" s="13"/>
      <c r="C35" s="13"/>
      <c r="D35" s="13"/>
      <c r="E35" s="13"/>
      <c r="F35" s="13"/>
    </row>
    <row r="36" spans="1:6" ht="16.5" x14ac:dyDescent="0.25">
      <c r="A36" s="45"/>
      <c r="B36" s="13"/>
      <c r="C36" s="13"/>
      <c r="D36" s="13"/>
      <c r="E36" s="13"/>
      <c r="F36" s="13"/>
    </row>
    <row r="37" spans="1:6" ht="16.5" x14ac:dyDescent="0.25">
      <c r="A37" s="45"/>
      <c r="B37" s="13"/>
      <c r="C37" s="13"/>
      <c r="D37" s="13"/>
      <c r="E37" s="13"/>
      <c r="F37" s="13"/>
    </row>
    <row r="38" spans="1:6" ht="16.5" x14ac:dyDescent="0.25">
      <c r="A38" s="45"/>
      <c r="B38" s="13"/>
      <c r="C38" s="13"/>
      <c r="D38" s="13"/>
      <c r="E38" s="13"/>
      <c r="F38" s="13"/>
    </row>
    <row r="39" spans="1:6" ht="16.5" x14ac:dyDescent="0.25">
      <c r="A39" s="45"/>
      <c r="B39" s="13"/>
      <c r="C39" s="13"/>
      <c r="D39" s="13"/>
      <c r="E39" s="13"/>
      <c r="F39" s="13"/>
    </row>
    <row r="40" spans="1:6" ht="16.5" x14ac:dyDescent="0.25">
      <c r="A40" s="45"/>
      <c r="B40" s="13"/>
      <c r="C40" s="13"/>
      <c r="D40" s="13"/>
      <c r="E40" s="13"/>
      <c r="F40" s="13"/>
    </row>
    <row r="41" spans="1:6" ht="16.5" x14ac:dyDescent="0.25">
      <c r="A41" s="45"/>
      <c r="B41" s="13"/>
      <c r="C41" s="13"/>
      <c r="D41" s="13"/>
      <c r="E41" s="13"/>
      <c r="F41" s="13"/>
    </row>
    <row r="42" spans="1:6" ht="16.5" x14ac:dyDescent="0.25">
      <c r="A42" s="45"/>
      <c r="B42" s="13"/>
      <c r="C42" s="13"/>
      <c r="D42" s="13"/>
      <c r="E42" s="13"/>
      <c r="F42" s="13"/>
    </row>
    <row r="43" spans="1:6" ht="17.25" thickBot="1" x14ac:dyDescent="0.3">
      <c r="A43" s="45"/>
      <c r="B43" s="13"/>
      <c r="C43" s="13"/>
      <c r="D43" s="13"/>
      <c r="E43" s="13"/>
      <c r="F43" s="13"/>
    </row>
    <row r="44" spans="1:6" ht="17.25" thickBot="1" x14ac:dyDescent="0.35">
      <c r="A44" s="25" t="s">
        <v>18</v>
      </c>
      <c r="B44" s="25">
        <v>350</v>
      </c>
      <c r="C44" s="62">
        <v>0</v>
      </c>
      <c r="D44" s="21">
        <v>0.21</v>
      </c>
      <c r="E44" s="22">
        <f t="shared" ref="E44" si="3">B44*C44</f>
        <v>0</v>
      </c>
      <c r="F44" s="22">
        <f t="shared" ref="F44" si="4">E44+(D44*E44)</f>
        <v>0</v>
      </c>
    </row>
    <row r="45" spans="1:6" ht="16.5" x14ac:dyDescent="0.25">
      <c r="A45" s="45"/>
      <c r="B45" s="13"/>
      <c r="C45" s="13"/>
      <c r="D45" s="13"/>
      <c r="E45" s="13"/>
      <c r="F45" s="13"/>
    </row>
    <row r="46" spans="1:6" ht="16.5" x14ac:dyDescent="0.25">
      <c r="A46" s="45"/>
      <c r="B46" s="13"/>
      <c r="C46" s="13"/>
      <c r="D46" s="13"/>
      <c r="E46" s="13"/>
      <c r="F46" s="13"/>
    </row>
    <row r="47" spans="1:6" ht="16.5" x14ac:dyDescent="0.25">
      <c r="A47" s="45"/>
      <c r="B47" s="13"/>
      <c r="C47" s="13"/>
      <c r="D47" s="13"/>
      <c r="E47" s="13"/>
      <c r="F47" s="13"/>
    </row>
    <row r="48" spans="1:6" ht="16.5" x14ac:dyDescent="0.25">
      <c r="A48" s="45"/>
      <c r="B48" s="13"/>
      <c r="C48" s="13"/>
      <c r="D48" s="13"/>
      <c r="E48" s="13"/>
      <c r="F48" s="13"/>
    </row>
    <row r="49" spans="1:6" ht="16.5" x14ac:dyDescent="0.25">
      <c r="A49" s="45"/>
      <c r="B49" s="13"/>
      <c r="C49" s="13"/>
      <c r="D49" s="13"/>
      <c r="E49" s="13"/>
      <c r="F49" s="13"/>
    </row>
    <row r="50" spans="1:6" ht="16.5" x14ac:dyDescent="0.25">
      <c r="A50" s="45"/>
      <c r="B50" s="13"/>
      <c r="C50" s="13"/>
      <c r="D50" s="13"/>
      <c r="E50" s="13"/>
      <c r="F50" s="13"/>
    </row>
    <row r="51" spans="1:6" ht="16.5" x14ac:dyDescent="0.25">
      <c r="A51" s="45"/>
      <c r="B51" s="13"/>
      <c r="C51" s="13"/>
      <c r="D51" s="13"/>
      <c r="E51" s="13"/>
      <c r="F51" s="13"/>
    </row>
    <row r="52" spans="1:6" ht="16.5" x14ac:dyDescent="0.25">
      <c r="A52" s="45"/>
      <c r="B52" s="13"/>
      <c r="C52" s="13"/>
      <c r="D52" s="13"/>
      <c r="E52" s="13"/>
      <c r="F52" s="13"/>
    </row>
    <row r="53" spans="1:6" ht="16.5" x14ac:dyDescent="0.25">
      <c r="A53" s="45"/>
      <c r="B53" s="13"/>
      <c r="C53" s="13"/>
      <c r="D53" s="13"/>
      <c r="E53" s="13"/>
      <c r="F53" s="13"/>
    </row>
    <row r="54" spans="1:6" ht="17.25" thickBot="1" x14ac:dyDescent="0.3">
      <c r="A54" s="45"/>
      <c r="B54" s="13"/>
      <c r="C54" s="13"/>
      <c r="D54" s="13"/>
      <c r="E54" s="13"/>
      <c r="F54" s="13"/>
    </row>
    <row r="55" spans="1:6" ht="17.25" thickBot="1" x14ac:dyDescent="0.35">
      <c r="A55" s="25" t="s">
        <v>20</v>
      </c>
      <c r="B55" s="25">
        <v>400</v>
      </c>
      <c r="C55" s="62">
        <v>0</v>
      </c>
      <c r="D55" s="21">
        <v>0.21</v>
      </c>
      <c r="E55" s="22">
        <f t="shared" ref="E55" si="5">B55*C55</f>
        <v>0</v>
      </c>
      <c r="F55" s="22">
        <f t="shared" ref="F55" si="6">E55+(D55*E55)</f>
        <v>0</v>
      </c>
    </row>
    <row r="56" spans="1:6" ht="16.5" x14ac:dyDescent="0.25">
      <c r="A56" s="45"/>
      <c r="B56" s="13"/>
      <c r="C56" s="13"/>
      <c r="D56" s="13"/>
      <c r="E56" s="13"/>
      <c r="F56" s="13"/>
    </row>
    <row r="57" spans="1:6" ht="16.5" x14ac:dyDescent="0.25">
      <c r="A57" s="45"/>
      <c r="B57" s="13"/>
      <c r="C57" s="13"/>
      <c r="D57" s="13"/>
      <c r="E57" s="13"/>
      <c r="F57" s="13"/>
    </row>
    <row r="58" spans="1:6" ht="16.5" x14ac:dyDescent="0.25">
      <c r="A58" s="45"/>
      <c r="B58" s="13"/>
      <c r="C58" s="13"/>
      <c r="D58" s="13"/>
      <c r="E58" s="13"/>
      <c r="F58" s="13"/>
    </row>
    <row r="59" spans="1:6" ht="16.5" x14ac:dyDescent="0.25">
      <c r="A59" s="45"/>
      <c r="B59" s="13"/>
      <c r="C59" s="13"/>
      <c r="D59" s="13"/>
      <c r="E59" s="13"/>
      <c r="F59" s="13"/>
    </row>
    <row r="60" spans="1:6" ht="16.5" x14ac:dyDescent="0.25">
      <c r="A60" s="45"/>
      <c r="B60" s="13"/>
      <c r="C60" s="13"/>
      <c r="D60" s="13"/>
      <c r="E60" s="13"/>
      <c r="F60" s="13"/>
    </row>
    <row r="61" spans="1:6" ht="16.5" x14ac:dyDescent="0.25">
      <c r="A61" s="45"/>
      <c r="B61" s="13"/>
      <c r="C61" s="13"/>
      <c r="D61" s="13"/>
      <c r="E61" s="13"/>
      <c r="F61" s="13"/>
    </row>
    <row r="62" spans="1:6" ht="16.5" x14ac:dyDescent="0.25">
      <c r="A62" s="45"/>
      <c r="B62" s="13"/>
      <c r="C62" s="13"/>
      <c r="D62" s="13"/>
      <c r="E62" s="13"/>
      <c r="F62" s="13"/>
    </row>
    <row r="63" spans="1:6" ht="16.5" x14ac:dyDescent="0.25">
      <c r="A63" s="45"/>
      <c r="B63" s="13"/>
      <c r="C63" s="13"/>
      <c r="D63" s="13"/>
      <c r="E63" s="13"/>
      <c r="F63" s="13"/>
    </row>
    <row r="64" spans="1:6" ht="16.5" x14ac:dyDescent="0.25">
      <c r="A64" s="45"/>
      <c r="B64" s="13"/>
      <c r="C64" s="13"/>
      <c r="D64" s="13"/>
      <c r="E64" s="13"/>
      <c r="F64" s="13"/>
    </row>
    <row r="65" spans="1:6" ht="17.25" thickBot="1" x14ac:dyDescent="0.3">
      <c r="A65" s="45"/>
      <c r="B65" s="13"/>
      <c r="C65" s="13"/>
      <c r="D65" s="13"/>
      <c r="E65" s="13"/>
      <c r="F65" s="13"/>
    </row>
    <row r="66" spans="1:6" ht="17.25" thickBot="1" x14ac:dyDescent="0.35">
      <c r="A66" s="25" t="s">
        <v>25</v>
      </c>
      <c r="B66" s="32"/>
      <c r="C66" s="26"/>
      <c r="D66" s="65">
        <v>0.21</v>
      </c>
      <c r="E66" s="50">
        <f>E33+E44+E55</f>
        <v>0</v>
      </c>
      <c r="F66" s="64">
        <f>F33+F44+F55</f>
        <v>0</v>
      </c>
    </row>
    <row r="67" spans="1:6" ht="17.25" thickBot="1" x14ac:dyDescent="0.35">
      <c r="A67" s="46" t="s">
        <v>27</v>
      </c>
      <c r="B67" s="47"/>
      <c r="C67" s="48"/>
      <c r="D67" s="49"/>
      <c r="E67" s="61" t="str">
        <f>IF(E66=0," ",IF(E66&lt;99200,1,IF(E66&gt;148800,"KO",(148800-E66)*(1/(148800-99200)))))</f>
        <v xml:space="preserve"> </v>
      </c>
      <c r="F67" s="57"/>
    </row>
    <row r="68" spans="1:6" ht="33.75" customHeight="1" thickBot="1" x14ac:dyDescent="0.3">
      <c r="A68" s="51" t="s">
        <v>0</v>
      </c>
      <c r="B68" s="52" t="s">
        <v>31</v>
      </c>
      <c r="C68" s="81" t="s">
        <v>35</v>
      </c>
      <c r="D68" s="82"/>
      <c r="E68" s="83" t="s">
        <v>32</v>
      </c>
      <c r="F68" s="84"/>
    </row>
    <row r="69" spans="1:6" ht="17.25" thickBot="1" x14ac:dyDescent="0.35">
      <c r="A69" s="66" t="s">
        <v>28</v>
      </c>
      <c r="B69" s="67">
        <v>0.45</v>
      </c>
      <c r="C69" s="85" t="str">
        <f>C13</f>
        <v xml:space="preserve"> </v>
      </c>
      <c r="D69" s="86"/>
      <c r="E69" s="89">
        <f>IF(C12=0,0,IF(C69="KO","KO",B69*C69*15))</f>
        <v>0</v>
      </c>
      <c r="F69" s="90"/>
    </row>
    <row r="70" spans="1:6" ht="17.25" thickBot="1" x14ac:dyDescent="0.35">
      <c r="A70" s="68" t="s">
        <v>29</v>
      </c>
      <c r="B70" s="69">
        <v>0.2</v>
      </c>
      <c r="C70" s="87" t="str">
        <f>C22</f>
        <v xml:space="preserve"> </v>
      </c>
      <c r="D70" s="88"/>
      <c r="E70" s="89">
        <f>IF(C21=0,0,IF(C70="KO","KO",B70*C70*15))</f>
        <v>0</v>
      </c>
      <c r="F70" s="90"/>
    </row>
    <row r="71" spans="1:6" ht="17.25" thickBot="1" x14ac:dyDescent="0.35">
      <c r="A71" s="68" t="s">
        <v>30</v>
      </c>
      <c r="B71" s="69">
        <v>0.35</v>
      </c>
      <c r="C71" s="93" t="str">
        <f>E67</f>
        <v xml:space="preserve"> </v>
      </c>
      <c r="D71" s="94"/>
      <c r="E71" s="89">
        <f>IF(E66=0,0,IF(C71="KO","KO",B71*C71*15))</f>
        <v>0</v>
      </c>
      <c r="F71" s="90"/>
    </row>
    <row r="72" spans="1:6" ht="17.25" thickBot="1" x14ac:dyDescent="0.35">
      <c r="A72" s="95"/>
      <c r="B72" s="96"/>
      <c r="C72" s="96"/>
      <c r="D72" s="96"/>
      <c r="E72" s="96"/>
      <c r="F72" s="97"/>
    </row>
    <row r="73" spans="1:6" ht="17.25" thickBot="1" x14ac:dyDescent="0.35">
      <c r="A73" s="53" t="s">
        <v>5</v>
      </c>
      <c r="B73" s="54"/>
      <c r="C73" s="55"/>
      <c r="D73" s="56"/>
      <c r="E73" s="79">
        <f>IF(OR(C69="KO",C70="KO",C71="KO"),"KO",E69+E70+E71)</f>
        <v>0</v>
      </c>
      <c r="F73" s="80"/>
    </row>
  </sheetData>
  <sheetProtection algorithmName="SHA-512" hashValue="QE+iOIVYeByOVvIfHnKz+rY4t7eQZCxtFj4MxzU0h1jNFCoxtnT4fxxYSKVVuv3nahl5QRzo+H8vmHirN/e5nA==" saltValue="5QilD5uZBiyiL7asnA7vIw==" spinCount="100000" sheet="1" objects="1" scenarios="1"/>
  <mergeCells count="29">
    <mergeCell ref="A25:F25"/>
    <mergeCell ref="A27:F27"/>
    <mergeCell ref="A28:F28"/>
    <mergeCell ref="A29:F29"/>
    <mergeCell ref="A30:F30"/>
    <mergeCell ref="A31:F31"/>
    <mergeCell ref="E73:F73"/>
    <mergeCell ref="C68:D68"/>
    <mergeCell ref="E68:F68"/>
    <mergeCell ref="C69:D69"/>
    <mergeCell ref="C70:D70"/>
    <mergeCell ref="E70:F70"/>
    <mergeCell ref="C71:D71"/>
    <mergeCell ref="E71:F71"/>
    <mergeCell ref="E69:F69"/>
    <mergeCell ref="A72:F72"/>
    <mergeCell ref="A5:F5"/>
    <mergeCell ref="A15:F15"/>
    <mergeCell ref="A18:F18"/>
    <mergeCell ref="A24:F24"/>
    <mergeCell ref="A16:F16"/>
    <mergeCell ref="A6:F6"/>
    <mergeCell ref="A7:F7"/>
    <mergeCell ref="A8:F8"/>
    <mergeCell ref="A10:F10"/>
    <mergeCell ref="A19:F19"/>
    <mergeCell ref="E13:F13"/>
    <mergeCell ref="A9:F9"/>
    <mergeCell ref="E22:F22"/>
  </mergeCells>
  <pageMargins left="0.70866141732283472" right="0.70866141732283472" top="0.74803149606299213" bottom="0.74803149606299213" header="0.31496062992125984" footer="0.31496062992125984"/>
  <pageSetup paperSize="9" scale="57" orientation="portrait" verticalDpi="90" r:id="rId1"/>
  <headerFooter>
    <oddHeader>&amp;R&amp;D</oddHeader>
    <oddFooter>&amp;C&amp;F/&amp;A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410ff-609a-40f1-bb70-72e340f9bf93" xsi:nil="true"/>
    <lcf76f155ced4ddcb4097134ff3c332f xmlns="0fdd403e-27a0-4412-a6e5-41682e6645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90F42BDD9094891B89444094BF3E8" ma:contentTypeVersion="13" ma:contentTypeDescription="Een nieuw document maken." ma:contentTypeScope="" ma:versionID="711c60ad3b864f2afe68aa64dd06198b">
  <xsd:schema xmlns:xsd="http://www.w3.org/2001/XMLSchema" xmlns:xs="http://www.w3.org/2001/XMLSchema" xmlns:p="http://schemas.microsoft.com/office/2006/metadata/properties" xmlns:ns2="0fdd403e-27a0-4412-a6e5-41682e664518" xmlns:ns3="9b4410ff-609a-40f1-bb70-72e340f9bf93" targetNamespace="http://schemas.microsoft.com/office/2006/metadata/properties" ma:root="true" ma:fieldsID="dbc3358777a4e6b29620d9624ca43980" ns2:_="" ns3:_="">
    <xsd:import namespace="0fdd403e-27a0-4412-a6e5-41682e664518"/>
    <xsd:import namespace="9b4410ff-609a-40f1-bb70-72e340f9b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d403e-27a0-4412-a6e5-41682e664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410ff-609a-40f1-bb70-72e340f9bf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254973c-a6ba-4a33-a3e9-7e6a36e374c9}" ma:internalName="TaxCatchAll" ma:showField="CatchAllData" ma:web="9b4410ff-609a-40f1-bb70-72e340f9b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FB7204-DA1B-4A40-B137-8EA4B7D25DB4}">
  <ds:schemaRefs>
    <ds:schemaRef ds:uri="http://schemas.microsoft.com/office/2006/documentManagement/types"/>
    <ds:schemaRef ds:uri="http://purl.org/dc/elements/1.1/"/>
    <ds:schemaRef ds:uri="a6cf2fab-0875-4fc2-a00a-b7d19eae3725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9b4410ff-609a-40f1-bb70-72e340f9bf93"/>
    <ds:schemaRef ds:uri="0fdd403e-27a0-4412-a6e5-41682e664518"/>
  </ds:schemaRefs>
</ds:datastoreItem>
</file>

<file path=customXml/itemProps2.xml><?xml version="1.0" encoding="utf-8"?>
<ds:datastoreItem xmlns:ds="http://schemas.openxmlformats.org/officeDocument/2006/customXml" ds:itemID="{ED0A05D3-F6F0-43E1-9714-F9C9CABAE8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C0730-E579-44A0-8526-27C4CFFBE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dd403e-27a0-4412-a6e5-41682e664518"/>
    <ds:schemaRef ds:uri="9b4410ff-609a-40f1-bb70-72e340f9b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Taanman, J.J. (FB-INKOOP)</dc:creator>
  <cp:keywords/>
  <dc:description/>
  <cp:lastModifiedBy>Taanman, Jeroen (FB-INKOOP - LUMC)</cp:lastModifiedBy>
  <cp:revision/>
  <dcterms:created xsi:type="dcterms:W3CDTF">2024-07-04T12:18:48Z</dcterms:created>
  <dcterms:modified xsi:type="dcterms:W3CDTF">2025-12-18T11:11:00Z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0x0101000E190F42BDD9094891B89444094BF3E8</vt:lpwstr>
  </property>
  <property fmtid="{D5CDD505-2E9C-101B-9397-08002B2CF9AE}" pid="3" name="MediaServiceImageTags">
    <vt:lpwstr/>
  </property>
</Properties>
</file>