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autoCompressPictures="0"/>
  <mc:AlternateContent xmlns:mc="http://schemas.openxmlformats.org/markup-compatibility/2006">
    <mc:Choice Requires="x15">
      <x15ac:absPath xmlns:x15ac="http://schemas.microsoft.com/office/spreadsheetml/2010/11/ac" url="https://gemeentegroningen.sharepoint.com/teams/Bouwkostentoetsing/Gedeelde documenten/General/Nota's van Inlichtingen/"/>
    </mc:Choice>
  </mc:AlternateContent>
  <xr:revisionPtr revIDLastSave="3" documentId="8_{38336D3D-3D12-4F5E-93C7-BC394FD2A15C}" xr6:coauthVersionLast="47" xr6:coauthVersionMax="47" xr10:uidLastSave="{6F5E7504-0F3D-4BE5-BBB7-3DD71D72FFD6}"/>
  <bookViews>
    <workbookView xWindow="20370" yWindow="-4680" windowWidth="29040" windowHeight="15840" tabRatio="928" firstSheet="6" activeTab="12" xr2:uid="{00000000-000D-0000-FFFF-FFFF00000000}"/>
  </bookViews>
  <sheets>
    <sheet name="Staat van eenheidsprijzen" sheetId="28" r:id="rId1"/>
    <sheet name="Verzamelblad" sheetId="34" r:id="rId2"/>
    <sheet name="32 inch E-ink schermen" sheetId="38" r:id="rId3"/>
    <sheet name="37 inch Stretch Display " sheetId="50" r:id="rId4"/>
    <sheet name="50 inch monitor" sheetId="52" r:id="rId5"/>
    <sheet name="55 inch monitor" sheetId="51" r:id="rId6"/>
    <sheet name="65 inch monitor" sheetId="53" r:id="rId7"/>
    <sheet name="75 inch monitor" sheetId="54" r:id="rId8"/>
    <sheet name="50 inch monitor Algemeen" sheetId="58" r:id="rId9"/>
    <sheet name="55 inch monitor Algemeen" sheetId="60" r:id="rId10"/>
    <sheet name="75 inch monitor Algemeen" sheetId="59" r:id="rId11"/>
    <sheet name="Licentiekosten" sheetId="55" r:id="rId12"/>
    <sheet name="Template en lay-out kosten EXT." sheetId="56" r:id="rId13"/>
    <sheet name="Template en lay-out kosten " sheetId="57" r:id="rId14"/>
    <sheet name="Training" sheetId="42" r:id="rId15"/>
    <sheet name="SLA kosten" sheetId="27"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9" i="34" l="1"/>
  <c r="C55" i="34"/>
  <c r="C51" i="34"/>
  <c r="C31" i="34"/>
  <c r="C27" i="34"/>
  <c r="C23" i="34"/>
  <c r="C19" i="34"/>
  <c r="C15" i="34"/>
  <c r="C11" i="34"/>
  <c r="E24" i="57"/>
  <c r="E23" i="57"/>
  <c r="G23" i="57" s="1"/>
  <c r="E22" i="57"/>
  <c r="E24" i="56"/>
  <c r="E23" i="56"/>
  <c r="G23" i="56" s="1"/>
  <c r="B53" i="34"/>
  <c r="B29" i="34"/>
  <c r="B25" i="34"/>
  <c r="B21" i="34"/>
  <c r="B17" i="34"/>
  <c r="B29" i="27"/>
  <c r="B73" i="34" s="1"/>
  <c r="C74" i="34" s="1"/>
  <c r="E29" i="59" l="1"/>
  <c r="G29" i="59" s="1"/>
  <c r="E28" i="59"/>
  <c r="G28" i="59" s="1"/>
  <c r="G26" i="59"/>
  <c r="G25" i="59"/>
  <c r="G24" i="59"/>
  <c r="G32" i="59" s="1"/>
  <c r="B58" i="34" s="1"/>
  <c r="G17" i="59"/>
  <c r="G16" i="59"/>
  <c r="G15" i="59"/>
  <c r="G14" i="59"/>
  <c r="G13" i="59"/>
  <c r="G12" i="59"/>
  <c r="G11" i="59"/>
  <c r="G10" i="59"/>
  <c r="E29" i="60"/>
  <c r="G29" i="60" s="1"/>
  <c r="E28" i="60"/>
  <c r="G28" i="60" s="1"/>
  <c r="G26" i="60"/>
  <c r="G25" i="60"/>
  <c r="G24" i="60"/>
  <c r="G32" i="60" s="1"/>
  <c r="B54" i="34" s="1"/>
  <c r="H20" i="60"/>
  <c r="H17" i="60"/>
  <c r="G17" i="60"/>
  <c r="G16" i="60"/>
  <c r="G15" i="60"/>
  <c r="G14" i="60"/>
  <c r="G13" i="60"/>
  <c r="G12" i="60"/>
  <c r="G11" i="60"/>
  <c r="G10" i="60"/>
  <c r="G31" i="60" s="1"/>
  <c r="E29" i="58"/>
  <c r="G29" i="58" s="1"/>
  <c r="E28" i="58"/>
  <c r="G28" i="58" s="1"/>
  <c r="G26" i="58"/>
  <c r="G25" i="58"/>
  <c r="G24" i="58"/>
  <c r="G17" i="58"/>
  <c r="G16" i="58"/>
  <c r="G15" i="58"/>
  <c r="G14" i="58"/>
  <c r="G13" i="58"/>
  <c r="G12" i="58"/>
  <c r="G11" i="58"/>
  <c r="G10" i="58"/>
  <c r="G24" i="57"/>
  <c r="G22" i="57"/>
  <c r="G14" i="57"/>
  <c r="G13" i="57"/>
  <c r="G12" i="57"/>
  <c r="G11" i="57"/>
  <c r="G10" i="57"/>
  <c r="G26" i="57" s="1"/>
  <c r="G24" i="56"/>
  <c r="E22" i="56"/>
  <c r="G22" i="56" s="1"/>
  <c r="G14" i="56"/>
  <c r="G13" i="56"/>
  <c r="G12" i="56"/>
  <c r="G11" i="56"/>
  <c r="G10" i="56"/>
  <c r="G31" i="52"/>
  <c r="G31" i="51"/>
  <c r="G31" i="53"/>
  <c r="G31" i="54"/>
  <c r="G14" i="55"/>
  <c r="G13" i="55"/>
  <c r="G12" i="55"/>
  <c r="G11" i="55"/>
  <c r="G10" i="55"/>
  <c r="E29" i="54"/>
  <c r="G29" i="54" s="1"/>
  <c r="E28" i="54"/>
  <c r="G28" i="54" s="1"/>
  <c r="G26" i="54"/>
  <c r="G25" i="54"/>
  <c r="G24" i="54"/>
  <c r="G17" i="54"/>
  <c r="G16" i="54"/>
  <c r="G15" i="54"/>
  <c r="G14" i="54"/>
  <c r="G13" i="54"/>
  <c r="G12" i="54"/>
  <c r="G11" i="54"/>
  <c r="H17" i="54" s="1"/>
  <c r="H20" i="54" s="1"/>
  <c r="G10" i="54"/>
  <c r="E29" i="53"/>
  <c r="G29" i="53" s="1"/>
  <c r="E28" i="53"/>
  <c r="G28" i="53" s="1"/>
  <c r="G26" i="53"/>
  <c r="G25" i="53"/>
  <c r="G24" i="53"/>
  <c r="G17" i="53"/>
  <c r="G16" i="53"/>
  <c r="G15" i="53"/>
  <c r="G14" i="53"/>
  <c r="G13" i="53"/>
  <c r="G12" i="53"/>
  <c r="G11" i="53"/>
  <c r="G10" i="53"/>
  <c r="H17" i="53" s="1"/>
  <c r="H20" i="53" s="1"/>
  <c r="E29" i="51"/>
  <c r="G29" i="51" s="1"/>
  <c r="E28" i="51"/>
  <c r="G28" i="51" s="1"/>
  <c r="G26" i="51"/>
  <c r="G25" i="51"/>
  <c r="G24" i="51"/>
  <c r="G17" i="51"/>
  <c r="G16" i="51"/>
  <c r="G15" i="51"/>
  <c r="G14" i="51"/>
  <c r="G13" i="51"/>
  <c r="G12" i="51"/>
  <c r="G11" i="51"/>
  <c r="G10" i="51"/>
  <c r="E29" i="52"/>
  <c r="G29" i="52" s="1"/>
  <c r="E28" i="52"/>
  <c r="G28" i="52" s="1"/>
  <c r="G26" i="52"/>
  <c r="G25" i="52"/>
  <c r="G24" i="52"/>
  <c r="G17" i="52"/>
  <c r="G16" i="52"/>
  <c r="G15" i="52"/>
  <c r="G14" i="52"/>
  <c r="G13" i="52"/>
  <c r="G12" i="52"/>
  <c r="G11" i="52"/>
  <c r="G10" i="52"/>
  <c r="H17" i="52" s="1"/>
  <c r="H20" i="52" s="1"/>
  <c r="E29" i="50"/>
  <c r="G29" i="50" s="1"/>
  <c r="E28" i="50"/>
  <c r="G28" i="50" s="1"/>
  <c r="G26" i="50"/>
  <c r="G25" i="50"/>
  <c r="G24" i="50"/>
  <c r="G17" i="50"/>
  <c r="G16" i="50"/>
  <c r="G15" i="50"/>
  <c r="G14" i="50"/>
  <c r="G13" i="50"/>
  <c r="G12" i="50"/>
  <c r="G11" i="50"/>
  <c r="G10" i="50"/>
  <c r="G31" i="50" s="1"/>
  <c r="B13" i="34" s="1"/>
  <c r="G26" i="56" l="1"/>
  <c r="G27" i="57"/>
  <c r="G29" i="57" s="1"/>
  <c r="G31" i="59"/>
  <c r="B57" i="34" s="1"/>
  <c r="G31" i="58"/>
  <c r="B49" i="34" s="1"/>
  <c r="H17" i="50"/>
  <c r="H20" i="50" s="1"/>
  <c r="G32" i="58"/>
  <c r="B50" i="34" s="1"/>
  <c r="G32" i="52"/>
  <c r="B18" i="34" s="1"/>
  <c r="G32" i="54"/>
  <c r="B30" i="34" s="1"/>
  <c r="G32" i="50"/>
  <c r="B14" i="34" s="1"/>
  <c r="G32" i="51"/>
  <c r="B22" i="34" s="1"/>
  <c r="H14" i="55"/>
  <c r="H17" i="55" s="1"/>
  <c r="B64" i="34" s="1"/>
  <c r="C65" i="34" s="1"/>
  <c r="H14" i="57"/>
  <c r="H17" i="57" s="1"/>
  <c r="H14" i="56"/>
  <c r="H17" i="56" s="1"/>
  <c r="H17" i="59"/>
  <c r="H20" i="59" s="1"/>
  <c r="G34" i="60"/>
  <c r="H17" i="58"/>
  <c r="H20" i="58" s="1"/>
  <c r="G27" i="56"/>
  <c r="G32" i="53"/>
  <c r="B26" i="34" s="1"/>
  <c r="H17" i="51"/>
  <c r="H20" i="51" s="1"/>
  <c r="G34" i="52"/>
  <c r="G34" i="50"/>
  <c r="G29" i="56" l="1"/>
  <c r="B36" i="34" s="1"/>
  <c r="G34" i="53"/>
  <c r="C37" i="34"/>
  <c r="C45" i="34" s="1"/>
  <c r="B67" i="34"/>
  <c r="C68" i="34" s="1"/>
  <c r="B61" i="34"/>
  <c r="B33" i="34"/>
  <c r="G34" i="59"/>
  <c r="G34" i="58"/>
  <c r="G34" i="51"/>
  <c r="G34" i="54"/>
  <c r="C62" i="34"/>
  <c r="C34" i="34"/>
  <c r="E29" i="38" l="1"/>
  <c r="C11" i="42"/>
  <c r="C10" i="42"/>
  <c r="B16" i="27" l="1"/>
  <c r="B42" i="34" l="1"/>
  <c r="B34" i="27"/>
  <c r="E30" i="38"/>
  <c r="G12" i="38" l="1"/>
  <c r="G18" i="38"/>
  <c r="G17" i="38"/>
  <c r="G16" i="38"/>
  <c r="G15" i="38"/>
  <c r="G14" i="38"/>
  <c r="G13" i="38"/>
  <c r="G11" i="38"/>
  <c r="G32" i="38" s="1"/>
  <c r="B9" i="34" s="1"/>
  <c r="G10" i="38"/>
  <c r="H18" i="38" l="1"/>
  <c r="C43" i="34" l="1"/>
  <c r="D10" i="42"/>
  <c r="B39" i="34" s="1"/>
  <c r="C40" i="34" s="1"/>
  <c r="D11" i="42"/>
  <c r="B70" i="34" s="1"/>
  <c r="C71" i="34" s="1"/>
  <c r="C76" i="34" s="1"/>
  <c r="D14" i="42" l="1"/>
  <c r="G30" i="38" l="1"/>
  <c r="G29" i="38"/>
  <c r="G27" i="38"/>
  <c r="G26" i="38"/>
  <c r="G25" i="38"/>
  <c r="G33" i="38" l="1"/>
  <c r="B10" i="34" s="1"/>
  <c r="H21" i="38" l="1"/>
  <c r="G35" i="38" l="1"/>
  <c r="C79" i="34" l="1"/>
  <c r="C23" i="28" s="1"/>
</calcChain>
</file>

<file path=xl/sharedStrings.xml><?xml version="1.0" encoding="utf-8"?>
<sst xmlns="http://schemas.openxmlformats.org/spreadsheetml/2006/main" count="452" uniqueCount="165">
  <si>
    <t>Aanbesteding Perceel 2 Levering van Narrowcasting (hardware en software) inclusief bijbehorende dienstverlening Gemeente Groningen</t>
  </si>
  <si>
    <r>
      <t>Bijlage 'Staat van eenheidsprijzen bij prijzenbladen</t>
    </r>
    <r>
      <rPr>
        <b/>
        <sz val="14"/>
        <color theme="1"/>
        <rFont val="Verdana"/>
        <family val="2"/>
      </rPr>
      <t xml:space="preserve">' </t>
    </r>
  </si>
  <si>
    <t>Doel  tabblad:</t>
  </si>
  <si>
    <r>
      <t xml:space="preserve">In dit tabblad "Staat van eenheidsprijzen" moeten de uurtarieven, tijdens de contractperiode, ingevuld worden. In dit tabblad wordt  o.a. ook de uiteindelijke aanbiedingsprijs weergegeven. Dit is de </t>
    </r>
    <r>
      <rPr>
        <b/>
        <sz val="12"/>
        <color rgb="FFFF0000"/>
        <rFont val="Verdana"/>
        <family val="2"/>
      </rPr>
      <t>evaluatie</t>
    </r>
    <r>
      <rPr>
        <b/>
        <sz val="12"/>
        <rFont val="Verdana"/>
        <family val="2"/>
      </rPr>
      <t>prijs die onderdeel wordt van de beoordeling op prijs/ kwaliteit. 
Op dit tabblad moet de inschrijver ook (middels een rechtgeldig ondertekenaar) tekenen voor deze eindprijzen en uurtarieven.</t>
    </r>
  </si>
  <si>
    <r>
      <t xml:space="preserve">Van alle  </t>
    </r>
    <r>
      <rPr>
        <b/>
        <sz val="12"/>
        <color rgb="FFFF0000"/>
        <rFont val="Verdana"/>
        <family val="2"/>
      </rPr>
      <t xml:space="preserve">16 </t>
    </r>
    <r>
      <rPr>
        <b/>
        <sz val="12"/>
        <rFont val="Verdana"/>
        <family val="2"/>
      </rPr>
      <t xml:space="preserve"> tabbladen dient u er </t>
    </r>
    <r>
      <rPr>
        <b/>
        <sz val="12"/>
        <color rgb="FFFF0000"/>
        <rFont val="Verdana"/>
        <family val="2"/>
      </rPr>
      <t xml:space="preserve">15 </t>
    </r>
    <r>
      <rPr>
        <b/>
        <sz val="12"/>
        <color theme="1"/>
        <rFont val="Verdana"/>
        <family val="2"/>
      </rPr>
      <t>in</t>
    </r>
    <r>
      <rPr>
        <b/>
        <sz val="12"/>
        <rFont val="Verdana"/>
        <family val="2"/>
      </rPr>
      <t xml:space="preserve"> te vullen. Het andere tabblad wordt geautomatiseerd ingevuld.</t>
    </r>
  </si>
  <si>
    <t xml:space="preserve">Invoer </t>
  </si>
  <si>
    <r>
      <t xml:space="preserve">U dient alle onderstaande zandkleurige cellen in te vullen! </t>
    </r>
    <r>
      <rPr>
        <b/>
        <sz val="12"/>
        <color rgb="FFFF0000"/>
        <rFont val="Verdana"/>
        <family val="2"/>
      </rPr>
      <t>De overige gekleurde cellen worden automatisch ingevuld.</t>
    </r>
  </si>
  <si>
    <t xml:space="preserve">De inschrijver vult onder 'uurtarieven' in de zandkleurige velden de uurtarieven in voor de diverse type medewerkers. De uurtarieven zijn marktconform.
De uurtarieven zijn o.a. inclusief reis, transport en verblijfkosten (zie PvE). De ingevulde bedragen zijn bindend voor de gehele contractduur. Alleen de uurtarieven mogen in overleg met de opdrachtgever aangepast worden op basis van de CPI index (zie beschrijvend document). De bedragen worden ook als uitgangspunt genomen voor de uren die u invult in de volgende tabbladen. </t>
  </si>
  <si>
    <t>Uurtarieven (alle bedragen zijn netto-bedragen exclusief BTW)</t>
  </si>
  <si>
    <t>Ingevulde bedragen zijn exclusief 21% BTW</t>
  </si>
  <si>
    <t>Projectleider (wordt alleen ingezet bij uitbreidingen die projectmatig moeten worden opgepakt en niet voor kleinschalige opdrachten):</t>
  </si>
  <si>
    <t>Installatietechnicus (wordt niet ingezet voor preventieve en correctieve onderhoudswerkzaamheden):</t>
  </si>
  <si>
    <t>Implementatie technicus (wordt niet ingezet voor preventieve en correctieve onderhoudswerkzaamheden):</t>
  </si>
  <si>
    <t>Ontwerper template en lay-out narrowcasting en beheersysteem (wordt niet ingezet voor preventieve en correctieve onderhoudswerkzaamheden):</t>
  </si>
  <si>
    <t>Trainer (wordt ingezet als opdrachtgever aangeeft dat training nodig is):</t>
  </si>
  <si>
    <t>Servicetechnicus (wordt alleen ingezet voor correctief onderhoud):</t>
  </si>
  <si>
    <t>Onderhoudstechnicus (wordt alleen ingezet voor preventief onderhoud):</t>
  </si>
  <si>
    <t>Aanbiedingsprijs (alle bedragen zijn exclusief BTW):</t>
  </si>
  <si>
    <t>Totaal aanbiedingsprijs voor de looptijd van de overeenkomst. (exclusief 21% BTW)</t>
  </si>
  <si>
    <r>
      <rPr>
        <b/>
        <sz val="10"/>
        <color rgb="FF000000"/>
        <rFont val="Verdana"/>
        <family val="2"/>
      </rPr>
      <t>Algemene toelichting</t>
    </r>
    <r>
      <rPr>
        <sz val="10"/>
        <color indexed="8"/>
        <rFont val="Verdana"/>
        <family val="2"/>
      </rPr>
      <t xml:space="preserve">
NB. Inschrijver verzorgt een concrete aanbieding voor de narrowcasting systemen voor de gemeente Groningen op basis van audiovisuele apparatuur, randapparatuur, software en installatie, alsmede implementatie, training, licentiekosten, etc., middels een korting op de bruto prijs (marktconform en verifieerbaar in de markt). </t>
    </r>
    <r>
      <rPr>
        <sz val="10"/>
        <color rgb="FFFF0000"/>
        <rFont val="Verdana"/>
        <family val="2"/>
      </rPr>
      <t>Verder verzorgt de inschrijver een aanbieding voor een SLA.</t>
    </r>
    <r>
      <rPr>
        <sz val="10"/>
        <color indexed="8"/>
        <rFont val="Verdana"/>
        <family val="2"/>
      </rPr>
      <t xml:space="preserve"> De aanbiedingen kunnen gerealiseerd worden door het invullen van de volgende invulcalculatiesheets </t>
    </r>
    <r>
      <rPr>
        <u/>
        <sz val="10"/>
        <color rgb="FF000000"/>
        <rFont val="Verdana"/>
        <family val="2"/>
      </rPr>
      <t>(men hoeft het verzamelbald niet in te vullen)</t>
    </r>
    <r>
      <rPr>
        <sz val="10"/>
        <color indexed="8"/>
        <rFont val="Verdana"/>
        <family val="2"/>
      </rPr>
      <t xml:space="preserve">. Inschrijver vult alleen prijzen in op de zandkleurige velden in de betreffende tabbladen. De inschrijver is verplicht om per merk in diverse tabbladen dezelfde kortingspercentages te hanteren. Negatieve kortingen zijn niet toegestaan. Inschrijver dient bij het bepalen van zijn prijs zelf rekening te houden met indexering. De aanbieding voor dit project is bindend. Indien wijzigingen in de opgegeven eenheidsprijzen noodzakelijk zijn, bijvoorbeeld als gevolg van het niet meer leverbaar zijn van bepaalde apparatuur, moeten de nieuwe prijzen gebaseerd zijn op de kortingsstructuur zoals bij inschrijving aangeboden. </t>
    </r>
    <r>
      <rPr>
        <b/>
        <sz val="10"/>
        <color rgb="FF000000"/>
        <rFont val="Verdana"/>
        <family val="2"/>
      </rPr>
      <t>Ook apparatuur voor nieuwe projecten moet gebaseerd zijn op de betreffende kortingsstructuur en uurtarieven.</t>
    </r>
    <r>
      <rPr>
        <sz val="10"/>
        <color indexed="8"/>
        <rFont val="Verdana"/>
        <family val="2"/>
      </rPr>
      <t xml:space="preserve">  Jaarlijkse bedragen voor mogelijke licenties moeten voor de gehele looptijd van het contract opgenomen worden. U dient het jaarlijkse bedrag te vermenigvuldigen met het aantal jaren contractduur als hier in de prijzenbladen geen invulveld voor beschikbaar is.
De inschrijfprijs voor de uitvoering van de totale opdracht moet zijn gebaseerd op alle informatie vanuit de aanbestedingsdocumenten (en bijlagen) en eventuele nota(‘s) van inlichtingen. Van Inschrijver wordt tevens verwacht dat hij op basis van zijn kennis en ervaring bij het bepalen van zijn inschrijfprijs rekening houdt met alle mogelijke risico’s die zich kunnen voordoen bij de uitvoering van de opdracht en hiervoor beheersmaatregelen bedenkt. Het gaat daarbij om risico’s die binnen zijn invloedssfeer liggen (‘technische risico’s’) en risico’s die buiten zijn invloedssfeer liggen (‘risico’s van buitenaf’). Indien de beheersmaatregelen kosten met zich meebrengen, dient Inschrijver deze kosten mee te nemen in zijn Inschrijfprijs. Inschrijver mag geen wijzigingen aanbrengen aan de rekenformules betreffende  de calculaties in de tabbladen. De ingevulde prijzen, subtotalen, kortingen per merk en eindprijs zijn bindend. Er mogen geen rechten ontleend worden aan de totale aanbiedingsprijs.
</t>
    </r>
  </si>
  <si>
    <t>Naam (rechtsgeldig ondertekenaar)</t>
  </si>
  <si>
    <t>Functie (rechtsgeldig ondertekenaar)</t>
  </si>
  <si>
    <t>Bedrijfsnaam</t>
  </si>
  <si>
    <t>Handtekening</t>
  </si>
  <si>
    <t>Datum</t>
  </si>
  <si>
    <r>
      <t xml:space="preserve">Invulinstructie ondertekenen:  De inschrijver vult de naam en functie van de rechtsgeldig ondertekenaar, de bedrijfsnaam, de handtekening en de datum in, in de zandkleurige velden. </t>
    </r>
    <r>
      <rPr>
        <b/>
        <sz val="12"/>
        <rFont val="Verdana"/>
        <family val="2"/>
      </rPr>
      <t>De Inschrijver zorgt tevens voor een scan (in PDF formaat) van dit tabblad met een officiële  handtekening van de rechtsgeldige functionaris als bijlage bij de aanbieding.</t>
    </r>
  </si>
  <si>
    <r>
      <t xml:space="preserve">Verzamelblad - </t>
    </r>
    <r>
      <rPr>
        <b/>
        <sz val="14"/>
        <color rgb="FFFF0000"/>
        <rFont val="Verdana"/>
        <family val="2"/>
      </rPr>
      <t>! Niet invullen !</t>
    </r>
  </si>
  <si>
    <t xml:space="preserve">Doel tabblad: Dit tabblad is een verzamelblad waarin alle subtotalen van de diverse tabbladen verzameld  en indien nodig opgeteld worden. De eindprijs  komt overeen met de eindprijs in tabblad "Staat van eenheidsprijzen". </t>
  </si>
  <si>
    <t>Tabbladen t.b.v. SPOT</t>
  </si>
  <si>
    <t xml:space="preserve">Subtotaal </t>
  </si>
  <si>
    <t xml:space="preserve">Totaalprijs </t>
  </si>
  <si>
    <t>32 inch E-ink schermen (nettoprijs)</t>
  </si>
  <si>
    <t>Installatiekosten E-ink schermen</t>
  </si>
  <si>
    <r>
      <t xml:space="preserve">Totaal aanbieding voor </t>
    </r>
    <r>
      <rPr>
        <b/>
        <sz val="12"/>
        <color rgb="FFFF0000"/>
        <rFont val="Verdana"/>
        <family val="2"/>
      </rPr>
      <t>5</t>
    </r>
    <r>
      <rPr>
        <b/>
        <sz val="12"/>
        <rFont val="Verdana"/>
        <family val="2"/>
      </rPr>
      <t xml:space="preserve"> E-ink schermen t.b.v. SPOT</t>
    </r>
  </si>
  <si>
    <t>37 inch Stretch Displays (nettoprijs)</t>
  </si>
  <si>
    <t>Installatiekosten Stretch Displays</t>
  </si>
  <si>
    <r>
      <t xml:space="preserve">Totaal aanbieding voor </t>
    </r>
    <r>
      <rPr>
        <b/>
        <sz val="12"/>
        <color rgb="FFFF0000"/>
        <rFont val="Verdana"/>
        <family val="2"/>
      </rPr>
      <t>4x</t>
    </r>
    <r>
      <rPr>
        <b/>
        <sz val="12"/>
        <rFont val="Verdana"/>
        <family val="2"/>
      </rPr>
      <t xml:space="preserve"> 37inch Stretch Displays t.b.v. SPOT</t>
    </r>
  </si>
  <si>
    <t>50 inch monitor (nettoprijs)</t>
  </si>
  <si>
    <t>Installatiekosten 50 inch monitor</t>
  </si>
  <si>
    <r>
      <t xml:space="preserve">Totaal aanbieding voor </t>
    </r>
    <r>
      <rPr>
        <b/>
        <sz val="12"/>
        <color rgb="FFFF0000"/>
        <rFont val="Verdana"/>
        <family val="2"/>
      </rPr>
      <t>1x</t>
    </r>
    <r>
      <rPr>
        <b/>
        <sz val="12"/>
        <rFont val="Verdana"/>
        <family val="2"/>
      </rPr>
      <t xml:space="preserve"> 50 inch monitor t.b.v. SPOT</t>
    </r>
  </si>
  <si>
    <t>55 inch monitoren (nettoprijs)</t>
  </si>
  <si>
    <t>Installatiekosten 55 inch monitoren</t>
  </si>
  <si>
    <r>
      <t xml:space="preserve">Totaal aanbieding voor </t>
    </r>
    <r>
      <rPr>
        <b/>
        <sz val="12"/>
        <color rgb="FFFF0000"/>
        <rFont val="Verdana"/>
        <family val="2"/>
      </rPr>
      <t>10x</t>
    </r>
    <r>
      <rPr>
        <b/>
        <sz val="12"/>
        <rFont val="Verdana"/>
        <family val="2"/>
      </rPr>
      <t xml:space="preserve"> 55 inch monitoren t.b.v. SPOT</t>
    </r>
  </si>
  <si>
    <t>65 inch monitoren (nettoprijs)</t>
  </si>
  <si>
    <t>Installatiekosten 65 inch monitoren</t>
  </si>
  <si>
    <r>
      <t xml:space="preserve">Totaal aanbieding voor </t>
    </r>
    <r>
      <rPr>
        <b/>
        <sz val="12"/>
        <color rgb="FFFF0000"/>
        <rFont val="Verdana"/>
        <family val="2"/>
      </rPr>
      <t>13x</t>
    </r>
    <r>
      <rPr>
        <b/>
        <sz val="12"/>
        <rFont val="Verdana"/>
        <family val="2"/>
      </rPr>
      <t xml:space="preserve"> 65 inch monitoren t.b.v. SPOT</t>
    </r>
  </si>
  <si>
    <t>75 inch monitoren (nettoprijs)</t>
  </si>
  <si>
    <t>Installatiekosten 75 inch monitoren</t>
  </si>
  <si>
    <r>
      <t xml:space="preserve">Totaal aanbieding voor </t>
    </r>
    <r>
      <rPr>
        <b/>
        <sz val="12"/>
        <color rgb="FFFF0000"/>
        <rFont val="Verdana"/>
        <family val="2"/>
      </rPr>
      <t>3x</t>
    </r>
    <r>
      <rPr>
        <b/>
        <sz val="12"/>
        <rFont val="Verdana"/>
        <family val="2"/>
      </rPr>
      <t xml:space="preserve"> 75 inch monitoren t.b.v. SPOT</t>
    </r>
  </si>
  <si>
    <t>Licentiekosten narrowcasting t.b.v SPOT per scherm voor 1 jaar</t>
  </si>
  <si>
    <t>Totaal licentiekosten narrowcasting voor SPOT op basis van 31 monitoren voor 6 jaar</t>
  </si>
  <si>
    <t xml:space="preserve">Template en lay-out kosten t.b.v SPOT </t>
  </si>
  <si>
    <t xml:space="preserve">Totaal Template en lay-out kosten voor SPOT </t>
  </si>
  <si>
    <t xml:space="preserve">Training medewerkers SPOT </t>
  </si>
  <si>
    <t xml:space="preserve">Totaal training medewerkers SPOT </t>
  </si>
  <si>
    <t>SLA kosten t.b.v. SPOT (4 jaar + 2 x 1 optiejaar)</t>
  </si>
  <si>
    <t>Totaal SLA kosten t.b.v. SPOT</t>
  </si>
  <si>
    <t>Totaal aanbiedingsprijs voor SPOT gedurende de looptijd van de overeenkomst . (exclusief 21% BTW)</t>
  </si>
  <si>
    <t>Tabbladen t.b.v. locaties Gemeente Groningen</t>
  </si>
  <si>
    <r>
      <t xml:space="preserve">Totaal aanbieding </t>
    </r>
    <r>
      <rPr>
        <b/>
        <sz val="12"/>
        <color rgb="FFFF0000"/>
        <rFont val="Verdana"/>
        <family val="2"/>
      </rPr>
      <t>1x</t>
    </r>
    <r>
      <rPr>
        <b/>
        <sz val="12"/>
        <rFont val="Verdana"/>
        <family val="2"/>
      </rPr>
      <t xml:space="preserve"> 50 inch monitor t.b.v. locaties Gemeente Groningen</t>
    </r>
  </si>
  <si>
    <t>55 inch monitor (nettoprijs)</t>
  </si>
  <si>
    <t>Installatiekosten 55 inch monitor</t>
  </si>
  <si>
    <r>
      <t xml:space="preserve">Totaal aanbieding </t>
    </r>
    <r>
      <rPr>
        <b/>
        <sz val="12"/>
        <color rgb="FFFF0000"/>
        <rFont val="Verdana"/>
        <family val="2"/>
      </rPr>
      <t>18x</t>
    </r>
    <r>
      <rPr>
        <b/>
        <sz val="12"/>
        <rFont val="Verdana"/>
        <family val="2"/>
      </rPr>
      <t xml:space="preserve"> 55 inch monitor t.b.v. locaties Gemeente Groningen</t>
    </r>
  </si>
  <si>
    <t>75 inch monitor (nettoprijs)</t>
  </si>
  <si>
    <t>Installatiekosten 75 inch monitor</t>
  </si>
  <si>
    <r>
      <t xml:space="preserve">Totaal aanbieding </t>
    </r>
    <r>
      <rPr>
        <b/>
        <sz val="12"/>
        <color rgb="FFFF0000"/>
        <rFont val="Verdana"/>
        <family val="2"/>
      </rPr>
      <t>2x</t>
    </r>
    <r>
      <rPr>
        <b/>
        <sz val="12"/>
        <rFont val="Verdana"/>
        <family val="2"/>
      </rPr>
      <t xml:space="preserve"> 75 inch monitor t.b.v. locaties Gemeente Groningen</t>
    </r>
  </si>
  <si>
    <t>Licentiekosten + implementatie nieuwe narrowcasting systemen t.b.v locaties Gemeente Groningen per scherm voor 1 jaar</t>
  </si>
  <si>
    <r>
      <t xml:space="preserve">Totaal licentiekosten + implementatie nieuwe narrowcasting systemen voor locaties Gemeente Groningen op basis van </t>
    </r>
    <r>
      <rPr>
        <b/>
        <sz val="12"/>
        <color rgb="FFFF0000"/>
        <rFont val="Verdana"/>
        <family val="2"/>
      </rPr>
      <t>21</t>
    </r>
    <r>
      <rPr>
        <b/>
        <sz val="12"/>
        <rFont val="Verdana"/>
        <family val="2"/>
      </rPr>
      <t xml:space="preserve"> monitoren voor 6 jaar</t>
    </r>
  </si>
  <si>
    <t>Licentiekosten + implementatie bestaande narrowcasting systemen t.b.v locaties Gemeente Groningen per scherm voor 1 jaar</t>
  </si>
  <si>
    <r>
      <t xml:space="preserve">Totaal licentiekosten + implementatie bestaande narrowcasting systemen voor locaties Gemeente Groningen op basis van </t>
    </r>
    <r>
      <rPr>
        <b/>
        <sz val="12"/>
        <color rgb="FFFF0000"/>
        <rFont val="Verdana"/>
        <family val="2"/>
      </rPr>
      <t xml:space="preserve">120 </t>
    </r>
    <r>
      <rPr>
        <b/>
        <sz val="12"/>
        <rFont val="Verdana"/>
        <family val="2"/>
      </rPr>
      <t>monitoren voor 6 jaar</t>
    </r>
  </si>
  <si>
    <t>Template en lay-out kosten t.b.v locaties Gemeente Groningen</t>
  </si>
  <si>
    <t>Totaal Template en lay-out kosten voor locaties Gemeente Groningen</t>
  </si>
  <si>
    <t>Training medewerkers Gemeente Groningen</t>
  </si>
  <si>
    <t>Totaal training medewerkers Gemeente Groningen</t>
  </si>
  <si>
    <t>SLA kosten t.b.v. narrowcasting systemen locaties gemeente Groningen (4 jaar + 2 x 1 optiejaar)</t>
  </si>
  <si>
    <t>Totaal SLA kosten t.b.v. narrowcasting systemen locaties gemeente Groningen</t>
  </si>
  <si>
    <t>Totaal aanbiedingsprijs voor narrowcasting systemen locaties gemeente Groningen gedurende de looptijd van de overeenkomst . (exclusief 21% BTW)</t>
  </si>
  <si>
    <t>Totaal aanbiedingsprijs voor alle narrowcasting systemen  gedurende de looptijd van de overeenkomst . (exclusief 21% BTW)</t>
  </si>
  <si>
    <r>
      <t xml:space="preserve">Prijs invulformulier voor ''Monitor inclusief bevestigingsmateriaal en licentiekosten'' </t>
    </r>
    <r>
      <rPr>
        <b/>
        <sz val="14"/>
        <color rgb="FFFF0000"/>
        <rFont val="Verdana"/>
        <family val="2"/>
      </rPr>
      <t>-  ! Zie invulinstructie onder aan tabblad !</t>
    </r>
  </si>
  <si>
    <t>Doel tabblad:</t>
  </si>
  <si>
    <t xml:space="preserve">Dit tabblad moet inzicht geven in de prijs die de inschrijver rekent voor levering en installatie van apparatuur en software voor Narrowcasting systemen. Het eindbedrag telt mee bij de beoordeling op prijs. De inschrijver vult de bruto lijstprijzen en de korting in voor de betreffende apparatuur en geeft aan hoeveel uren men per techniscus nodig heeft voor de installatie.   Het netto bedrag incusief installatiekosten telt mee voor de beoordeling op prijs. </t>
  </si>
  <si>
    <t>Aantal</t>
  </si>
  <si>
    <t>Merk</t>
  </si>
  <si>
    <t>Typenummer</t>
  </si>
  <si>
    <t>Omschrijving</t>
  </si>
  <si>
    <t>Bruto adviesprijs excl. 21% BTW</t>
  </si>
  <si>
    <t>Kortings- percentage</t>
  </si>
  <si>
    <t>Totaal Netto prijs excl. 21% BTW</t>
  </si>
  <si>
    <t>Subtotaal Netto prijs excl. 21% BTW</t>
  </si>
  <si>
    <r>
      <t xml:space="preserve">Narrowcasting systeem op basis van E-ink EMDX 32 of minimaal vergelijkbaar en op basis van de eisen in het PvE </t>
    </r>
    <r>
      <rPr>
        <b/>
        <sz val="12"/>
        <color rgb="FFFF0000"/>
        <rFont val="Verdana"/>
        <family val="2"/>
      </rPr>
      <t>(prijs op basis van 5 schermen)</t>
    </r>
    <r>
      <rPr>
        <b/>
        <sz val="12"/>
        <rFont val="Verdana"/>
        <family val="2"/>
      </rPr>
      <t>. Apparatuur t.b.v. SPOT.</t>
    </r>
  </si>
  <si>
    <r>
      <t xml:space="preserve">Denk aan monitor, wand bevestigingsysteem met tilt mogelijkheid, mogelijke licentiekosten voor content beheer </t>
    </r>
    <r>
      <rPr>
        <sz val="12"/>
        <color rgb="FFFF0000"/>
        <rFont val="Verdana"/>
        <family val="2"/>
      </rPr>
      <t>(prijs voor 6 jaar)</t>
    </r>
    <r>
      <rPr>
        <sz val="12"/>
        <rFont val="Verdana"/>
        <family val="2"/>
      </rPr>
      <t xml:space="preserve">.  </t>
    </r>
  </si>
  <si>
    <t xml:space="preserve">Totaal audiovisuele apparatuur  </t>
  </si>
  <si>
    <t>Installatie kosten (stroom en netwerk aansluiting binnen 1 m aanwezig)</t>
  </si>
  <si>
    <t>AV bekabeling (totaal)</t>
  </si>
  <si>
    <t>Klein materiaal (totaal)</t>
  </si>
  <si>
    <t>Goten en materialen (totaal)</t>
  </si>
  <si>
    <t>Uurtarieven</t>
  </si>
  <si>
    <t>Betreft Netto uurprijzen</t>
  </si>
  <si>
    <t>Projectleider per uur</t>
  </si>
  <si>
    <t>Installatie technicus per uur</t>
  </si>
  <si>
    <t xml:space="preserve">Subtotaal apparatuur en software </t>
  </si>
  <si>
    <t xml:space="preserve">Subtotaal installatiekosten </t>
  </si>
  <si>
    <t>Totaal exclusief 21% BTW</t>
  </si>
  <si>
    <t xml:space="preserve"> </t>
  </si>
  <si>
    <r>
      <rPr>
        <b/>
        <sz val="12"/>
        <rFont val="Verdana"/>
        <family val="2"/>
      </rPr>
      <t>Invul instructie:</t>
    </r>
    <r>
      <rPr>
        <sz val="12"/>
        <rFont val="Verdana"/>
        <family val="2"/>
      </rPr>
      <t xml:space="preserve"> U vult onder de productgroep in alle zandkleurige velden de diverse apparatuur in op basis van aantallen, merk, omschrijving, bruto adviesprijs en korting.  De netto prijs na korting wordt onderdeel van de eindprijs voor deze zaal.  Bij AV-bekabeling, klein materiaal en goten en materialen vult u de bruto prijs in (mogelijk met korting) voor de producten. U geeft in de kolom aantallen het aantal in (mogelijk ook 1). Bij uurtarieven vult u het aantal uren per type technicus in. De totaal prijs voor deze narrowcasting monitor zal onderdeel uitmaken van de totale beoordeling op prijs. De uurtarieven heeft u al ingevuld in het tabblad "Staat van eenheidsprijzen". </t>
    </r>
    <r>
      <rPr>
        <b/>
        <sz val="12"/>
        <rFont val="Verdana"/>
        <family val="2"/>
      </rPr>
      <t>Voor eventuele jaarlijkse kosten vermenigvuldigt u het jaarbedrag maal 6. U dient deze jaarlijkse kosten in principe in te vullen in het tabblad Exploitatiekosten tenzij daar geen mogelijkheid voor is.</t>
    </r>
  </si>
  <si>
    <r>
      <t xml:space="preserve">Prijs invulformulier voor ''Monitor inclusief bevestigingsmateriaal en installatiekosten'' </t>
    </r>
    <r>
      <rPr>
        <b/>
        <sz val="14"/>
        <color rgb="FFFF0000"/>
        <rFont val="Verdana"/>
        <family val="2"/>
      </rPr>
      <t>-  ! Zie invulinstructie onder aan tabblad !</t>
    </r>
  </si>
  <si>
    <t xml:space="preserve">Dit tabblad moet inzicht geven in de prijs die de inschrijver rekent voor levering en installatie van apparatuur en software voor Narrowcasting systemen. Het eindbedrag telt mee bij de beoordeling op prijs. De inschrijver vult de bruto lijstprijzen en de korting in voor de betreffende apparatuur en geeft aan hoeveel uren men per techniscus nodig heeft voor de installatie.  Het netto bedrag incusief installatiekosten telt mee voor de beoordeling op prijs. </t>
  </si>
  <si>
    <r>
      <t>Narrowcasting monitor op basis van SH37C/37BH3N of minimaal vergelijkbaar en op basis van de eisen in het PvE (</t>
    </r>
    <r>
      <rPr>
        <b/>
        <sz val="12"/>
        <color rgb="FFFF0000"/>
        <rFont val="Verdana"/>
        <family val="2"/>
      </rPr>
      <t>prijs op basis van 4 monitoren</t>
    </r>
    <r>
      <rPr>
        <b/>
        <sz val="12"/>
        <rFont val="Verdana"/>
        <family val="2"/>
      </rPr>
      <t>). Apparatuur t.b.v. SPOT.</t>
    </r>
  </si>
  <si>
    <t xml:space="preserve">Denk aan monitor (op basis van SoC) en bevestigingsysteem.  </t>
  </si>
  <si>
    <r>
      <rPr>
        <b/>
        <sz val="12"/>
        <rFont val="Verdana"/>
        <family val="2"/>
      </rPr>
      <t>Invul instructie:</t>
    </r>
    <r>
      <rPr>
        <sz val="12"/>
        <rFont val="Verdana"/>
        <family val="2"/>
      </rPr>
      <t xml:space="preserve"> U vult onder de productgroep in alle zandkleurige velden de diverse apparatuur in op basis van aantallen, merk, omschrijving, bruto adviesprijs en korting.  De netto prijs na korting wordt onderdeel van de eindprijs voor deze zaal.  Bij AV-bekabeling, klein materiaal en goten en materialen vult u de bruto prijs in (mogelijk met korting) voor de producten. U geeft in de kolom aantallen het aantal in (mogelijk ook 1). Bij uurtarieven vult u het aantal uren per type technicus in. De totaal prijs voor deze narrowcasting monitor zal onderdeel uitmaken van de totale beoordeling op prijs. De uurtarieven heeft u al ingevuld in het tabblad "Staat van eenheidsprijzen". </t>
    </r>
  </si>
  <si>
    <t>Aanbesteding Levering van Narrowcasting (hardware en software) inclusief bijbehorende dienstverlening Gemeente Groningen</t>
  </si>
  <si>
    <t xml:space="preserve">Dit tabblad moet inzicht geven in de prijs die de inschrijver rekent voor levering en installatie van apparatuur en software voor Narrowcasting systemen. Het eindbedrag telt mee bij de beoordeling op prijs. De inschrijver vult de bruto lijstprijzen en de korting in voor de betreffende apparatuur en geeft aan hoeveel uren men per techniscus nodig heeft voor de installatie. Het netto bedrag incusief installatiekosten telt mee voor de beoordeling op prijs. </t>
  </si>
  <si>
    <r>
      <t>Narrowcasting monitor 50 inch op basis van de eisen in het PvE (</t>
    </r>
    <r>
      <rPr>
        <b/>
        <sz val="12"/>
        <color rgb="FFFF0000"/>
        <rFont val="Verdana"/>
        <family val="2"/>
      </rPr>
      <t>prijs op basis van 1 monitor</t>
    </r>
    <r>
      <rPr>
        <b/>
        <sz val="12"/>
        <rFont val="Verdana"/>
        <family val="2"/>
      </rPr>
      <t>). Apparatuur t.b.v. SPOT.</t>
    </r>
  </si>
  <si>
    <r>
      <t>Narrowcasting monitor 55 inch op basis van de eisen in het PvE (</t>
    </r>
    <r>
      <rPr>
        <b/>
        <sz val="12"/>
        <color rgb="FFFF0000"/>
        <rFont val="Verdana"/>
        <family val="2"/>
      </rPr>
      <t>prijs op basis van 10 monitoren</t>
    </r>
    <r>
      <rPr>
        <b/>
        <sz val="12"/>
        <rFont val="Verdana"/>
        <family val="2"/>
      </rPr>
      <t>). Apparatuur t.b.v. SPOT.</t>
    </r>
  </si>
  <si>
    <t xml:space="preserve">Denk aan monitor (op basis van SoC) en wandbevestigingsysteemmet tilt optie.  </t>
  </si>
  <si>
    <r>
      <t>Narrowcasting monitor 65 inch op basis van de eisen in het PvE (</t>
    </r>
    <r>
      <rPr>
        <b/>
        <sz val="12"/>
        <color rgb="FFFF0000"/>
        <rFont val="Verdana"/>
        <family val="2"/>
      </rPr>
      <t>prijs op basis van 13 monitoren</t>
    </r>
    <r>
      <rPr>
        <b/>
        <sz val="12"/>
        <rFont val="Verdana"/>
        <family val="2"/>
      </rPr>
      <t>). Apparatuur t.b.v. SPOT.</t>
    </r>
  </si>
  <si>
    <t xml:space="preserve">Denk aan monitor (op basis van SoC) en bevestigingsysteem (plafondmontage).  </t>
  </si>
  <si>
    <r>
      <t>Narrowcasting monitor 75 inch op basis van de eisen in het PvE (</t>
    </r>
    <r>
      <rPr>
        <b/>
        <sz val="12"/>
        <color rgb="FFFF0000"/>
        <rFont val="Verdana"/>
        <family val="2"/>
      </rPr>
      <t>prijs op basis van 3 monitoren</t>
    </r>
    <r>
      <rPr>
        <b/>
        <sz val="12"/>
        <rFont val="Verdana"/>
        <family val="2"/>
      </rPr>
      <t>). Apparatuur t.b.v. SPOT.</t>
    </r>
  </si>
  <si>
    <r>
      <t>Narrowcasting monitor 50 inch op basis van de eisen in het PvE (</t>
    </r>
    <r>
      <rPr>
        <b/>
        <sz val="12"/>
        <color rgb="FFFF0000"/>
        <rFont val="Verdana"/>
        <family val="2"/>
      </rPr>
      <t>prijs op basis van 1 monitor</t>
    </r>
    <r>
      <rPr>
        <b/>
        <sz val="12"/>
        <rFont val="Verdana"/>
        <family val="2"/>
      </rPr>
      <t>). Apparatuur t.b.v. locatie gemeente Groningen in Groningen.</t>
    </r>
  </si>
  <si>
    <r>
      <t>Narrowcasting monitor 55 inch op basis van de eisen in het PvE (</t>
    </r>
    <r>
      <rPr>
        <b/>
        <sz val="12"/>
        <color rgb="FFFF0000"/>
        <rFont val="Verdana"/>
        <family val="2"/>
      </rPr>
      <t>prijs op basis van 18 monitoren</t>
    </r>
    <r>
      <rPr>
        <b/>
        <sz val="12"/>
        <rFont val="Verdana"/>
        <family val="2"/>
      </rPr>
      <t>). Apparatuur t.b.v. locaties gemeente Groningen in Groningen.</t>
    </r>
  </si>
  <si>
    <r>
      <t>Narrowcasting monitor 75 inch op basis van de eisen in het PvE (</t>
    </r>
    <r>
      <rPr>
        <b/>
        <sz val="12"/>
        <color rgb="FFFF0000"/>
        <rFont val="Verdana"/>
        <family val="2"/>
      </rPr>
      <t>prijs op basis van 2 monitoren</t>
    </r>
    <r>
      <rPr>
        <b/>
        <sz val="12"/>
        <rFont val="Verdana"/>
        <family val="2"/>
      </rPr>
      <t>). Apparatuur t.b.v. locatie gemeente Groningen in Groningen.</t>
    </r>
  </si>
  <si>
    <r>
      <t xml:space="preserve">Prijs invulformulier voor ''Licentiekosten per narrowcasting monitor'' </t>
    </r>
    <r>
      <rPr>
        <b/>
        <sz val="14"/>
        <color rgb="FFFF0000"/>
        <rFont val="Verdana"/>
        <family val="2"/>
      </rPr>
      <t>-  ! Zie invulinstructie onder aan tabblad !</t>
    </r>
  </si>
  <si>
    <t xml:space="preserve">Dit tabblad moet inzicht geven in de prijs die de inschrijver rekent voor licentiekosten voor Narrowcasting systemen. Het eindbedrag telt mee bij de beoordeling op prijs. De inschrijver vult de bruto lijstprijzen en de korting in voor de betreffende apparatuur en geeft aan hoeveel uren men per techniscus nodig heeft voor de installatie/implementatie. U vult dit tabblad in op basis van 1 systeem. In het tabblad " Verzamelblad" wordt het netto totaalbedrag voor deze licentiekosten vermenigvuldigd met het aantal systemen en het aantal jaren contractduur.  Het netto bedrag incusief installatie/implementatie kosten telt mee voor de beoordeling op prijs. </t>
  </si>
  <si>
    <t xml:space="preserve">Licentie voor Narrowcasting voor 1 monitor voor 1 jaar. </t>
  </si>
  <si>
    <t xml:space="preserve">Denk aan licentiekosten per narrowcasting. monitor (Samsung of LG op basis van SoC) of een externe narrowcastingplayer (zie inventarislijst voor externe players).  </t>
  </si>
  <si>
    <t>Totaal licentie kosten voor 1 monitor per jaar exclusief 21% BTW</t>
  </si>
  <si>
    <r>
      <rPr>
        <b/>
        <sz val="12"/>
        <rFont val="Verdana"/>
        <family val="2"/>
      </rPr>
      <t>Invul instructie:</t>
    </r>
    <r>
      <rPr>
        <sz val="12"/>
        <rFont val="Verdana"/>
        <family val="2"/>
      </rPr>
      <t xml:space="preserve"> U vult  in alle zandkleurige velden de kosten in voor narrowcasting licenties op basis van aantal 1, merk, type nummer, omschrijving, bruto adviesprijs en korting.  De netto prijs na korting wordt onderdeel van de eindprijs voor deze licentie.  </t>
    </r>
    <r>
      <rPr>
        <sz val="12"/>
        <color rgb="FFFF0000"/>
        <rFont val="Verdana"/>
        <family val="2"/>
      </rPr>
      <t xml:space="preserve"> </t>
    </r>
  </si>
  <si>
    <r>
      <t xml:space="preserve">Prijs invulformulier voor ''Template en lay-out kosten t.b.v. Spot'' </t>
    </r>
    <r>
      <rPr>
        <b/>
        <sz val="14"/>
        <color rgb="FFFF0000"/>
        <rFont val="Verdana"/>
        <family val="2"/>
      </rPr>
      <t>-  ! Zie invulinstructie onder aan tabblad !</t>
    </r>
  </si>
  <si>
    <t xml:space="preserve">Dit tabblad moet inzicht geven in de prijs die de inschrijver rekent voor licentiekosten voor Template en lay-out kosten voor Narrowcasting systemen. Het eindbedrag telt mee bij de beoordeling op prijs. De inschrijver vult de bruto lijstprijzen en de mogelijke korting in voor de Template en Lay-out kosten en geeft aan hoeveel uren men per ontwerper nodig heeft voor de ontwerpfase.  Het netto bedrag incusief alle mogelijke ontwerpkosten telt mee voor de beoordeling op prijs. </t>
  </si>
  <si>
    <t>Template en lay-out kosten</t>
  </si>
  <si>
    <t>Denk aan algemene kosten voor template en lay-out kosten, implementatie alsmede inrichting beheersysteem. De uren voor de ontwerper, de implementatie technicus en de projectleider vult u in bij installatie/implementatiekosten.</t>
  </si>
  <si>
    <t>Totaal algemene kosten</t>
  </si>
  <si>
    <t>Ontwerpkosten + implementatie kosten</t>
  </si>
  <si>
    <t>Implementatie technicus per uur</t>
  </si>
  <si>
    <t>Ontwerper narrowcasting en beheersysteem per uur</t>
  </si>
  <si>
    <t>Subtotaal algemene kosten ontwerp template en lay-out alsmede inrichting  beheersysteem</t>
  </si>
  <si>
    <t>Subtotaal implementatiekosten + ontwerpkosten</t>
  </si>
  <si>
    <r>
      <rPr>
        <b/>
        <sz val="12"/>
        <rFont val="Verdana"/>
        <family val="2"/>
      </rPr>
      <t>Invul instructie:</t>
    </r>
    <r>
      <rPr>
        <sz val="12"/>
        <rFont val="Verdana"/>
        <family val="2"/>
      </rPr>
      <t xml:space="preserve"> U vult onder template en lay-out kosten + implementatie kosten in de  zandkleurige velden de algemenen kosten in.   De netto prijs na korting wordt onderdeel van de eindprijs voor Narrowcasting.  U geeft in de kolom aantallen het aantal in (mogelijk ook 1). Bij uurtarieven vult u het aantal uren per type technicus/ontwerper in. De totaal prijs voor deze zaal zal onderdeel uitmaken van de totale beoordeling op prijs. De uurtarieven heeft u al ingevuld in het tabblad "Staat van eenheidsprijzen". </t>
    </r>
  </si>
  <si>
    <r>
      <t xml:space="preserve">Prijs invulformulier voor ''Template en lay-out kosten Algemeen voor Gemeente Groningen'' </t>
    </r>
    <r>
      <rPr>
        <b/>
        <sz val="14"/>
        <color rgb="FFFF0000"/>
        <rFont val="Verdana"/>
        <family val="2"/>
      </rPr>
      <t>-  ! Zie invulinstructie onder aan tabblad !</t>
    </r>
  </si>
  <si>
    <r>
      <t xml:space="preserve">Invul instructie: </t>
    </r>
    <r>
      <rPr>
        <sz val="12"/>
        <rFont val="Verdana"/>
        <family val="2"/>
      </rPr>
      <t xml:space="preserve">U vult onder template en lay-out kosten + implementatie kosten in de  zandkleurige velden de algemenen kosten in.   De netto prijs na korting wordt onderdeel van de eindprijs voor Narrowcasting.  U geeft in de kolom aantallen het aantal in (mogelijk ook 1). Bij uurtarieven vult u het aantal uren per type technicus/ontwerper in. De totaal prijs voor deze zaal zal onderdeel uitmaken van de totale beoordeling op prijs. De uurtarieven heeft u al ingevuld in het tabblad "Staat van eenheidsprijzen". </t>
    </r>
  </si>
  <si>
    <r>
      <t xml:space="preserve">Training medewerkers  t.b.v. Eerstelijnsservice en bediening systeem </t>
    </r>
    <r>
      <rPr>
        <b/>
        <sz val="12"/>
        <color rgb="FFFF0000"/>
        <rFont val="Verdana"/>
        <family val="2"/>
      </rPr>
      <t xml:space="preserve"> ! Zie invulinstructie onder aan tabblad.</t>
    </r>
  </si>
  <si>
    <t>Doel van dit tabblad: Dit tabblad moet inzicht geven in de prijs die de inschrijver rekent voor het trainen van de medewerkers van de Opdrachtgever. De eindprijs telt mee bij de beoordeling op prijs.</t>
  </si>
  <si>
    <t>Aantal uren</t>
  </si>
  <si>
    <t xml:space="preserve">Uurtarief trainer </t>
  </si>
  <si>
    <t>Netto prijs excl. BTW</t>
  </si>
  <si>
    <t>Prijs training medewerkers SPOT t.b.v. gebruik, beheer en onderhoud narrowcasting systeem</t>
  </si>
  <si>
    <t>Prijs training medewerkers Gemeente Groningen t.b.v. gebruik, beheer en onderhoud narrowcasting systeem</t>
  </si>
  <si>
    <t>Totaal training medewerkers Opdrachtgever exclusief BTW</t>
  </si>
  <si>
    <t>Invulinstructie: In de zandkleurige velden vult u het aantal uren in dat u nodig heeft voor de training van de medewerkers van SPOT. In het tweede zandkleurige veld vult u het aantal uren in dat u nodig heeft voor het trainen van medewerkers van de locaties en de afdeling communicatie van de gemeente Groningen. Het uurtarief van de trainer heeft u al ingevuld in het tabblad 'Staat van eenheidsprijzen'.</t>
  </si>
  <si>
    <r>
      <rPr>
        <b/>
        <sz val="14"/>
        <color rgb="FFFF0000"/>
        <rFont val="Verdana"/>
        <family val="2"/>
      </rPr>
      <t>SLA kosten  op basis van 4  jaar en 2 x 1 optiejaar</t>
    </r>
    <r>
      <rPr>
        <b/>
        <sz val="14"/>
        <rFont val="Verdana"/>
        <family val="2"/>
      </rPr>
      <t xml:space="preserve"> -</t>
    </r>
    <r>
      <rPr>
        <b/>
        <sz val="14"/>
        <color rgb="FFFF0000"/>
        <rFont val="Verdana"/>
        <family val="2"/>
      </rPr>
      <t xml:space="preserve"> ! Zie invulinstructie onder berekening SLA kosten per onderdeel. !</t>
    </r>
  </si>
  <si>
    <t>Doel tabblad:  Dit tabblad dient ervoor om de prijs van de inschrijver m.b.t. de onderhoudskosten vast te leggen. Dit betreft de totaalprijs voor onderhoud (preventief en correctief). De inschrijver dient hierbij rekening te houden met alle mogelijke werkzaamheden zoals omschreven in het PvE. De totaalprijs voor de exploitatiekosten telt mee bij de beoordeling op prijs.</t>
  </si>
  <si>
    <t xml:space="preserve">Netto SLA prijs t.b.v. Narrowcasting  excl. 21% BTW </t>
  </si>
  <si>
    <t>SLA prijs (preventief en correctief onderhoud)  t.b.v. narrowcasting systemen voor SPOT</t>
  </si>
  <si>
    <t>Prijs SLA afspraken t.b.v. narrowcasting systeem voor jaar 1 (jaar met volledige garantie op nieuwe apparatuur, installatie en implementatie).</t>
  </si>
  <si>
    <t>Prijs SLA afspraken t.b.v.narrowcasting systeem voor jaar 2 (jaar met volledige garantie op nieuwe apparatuur)</t>
  </si>
  <si>
    <t>Prijs SLA afspraken t.b.v.narrowcasting systeem voor jaar 3 (jaar met volledige garantie op nieuwe apparatuur)</t>
  </si>
  <si>
    <t xml:space="preserve">Prijs SLA afspraken t.b.v. narrowcasting systeem voor jaar 4 </t>
  </si>
  <si>
    <r>
      <t xml:space="preserve">Prijs SLA afspraken t.b.v. narrowcasting systeem voor jaar 5 </t>
    </r>
    <r>
      <rPr>
        <sz val="12"/>
        <color rgb="FFFF0000"/>
        <rFont val="Verdana"/>
        <family val="2"/>
      </rPr>
      <t>(optiejaar)</t>
    </r>
  </si>
  <si>
    <r>
      <t xml:space="preserve">Prijs SLA afspraken t.b.v. narrowcasting systeemvoor jaar 6 </t>
    </r>
    <r>
      <rPr>
        <sz val="12"/>
        <color rgb="FFFF0000"/>
        <rFont val="Verdana"/>
        <family val="2"/>
      </rPr>
      <t>(optiejaar)</t>
    </r>
  </si>
  <si>
    <r>
      <t xml:space="preserve">Totaal SLA kosten t.b.v. SPOT voor </t>
    </r>
    <r>
      <rPr>
        <b/>
        <sz val="12"/>
        <color rgb="FFFF0000"/>
        <rFont val="Verdana"/>
        <family val="2"/>
      </rPr>
      <t>6</t>
    </r>
    <r>
      <rPr>
        <b/>
        <sz val="12"/>
        <rFont val="Verdana"/>
        <family val="2"/>
      </rPr>
      <t xml:space="preserve"> </t>
    </r>
    <r>
      <rPr>
        <b/>
        <sz val="12"/>
        <color rgb="FFFF0000"/>
        <rFont val="Verdana"/>
        <family val="2"/>
      </rPr>
      <t xml:space="preserve"> jaar</t>
    </r>
    <r>
      <rPr>
        <b/>
        <sz val="12"/>
        <rFont val="Verdana"/>
        <family val="2"/>
      </rPr>
      <t xml:space="preserve"> exclusief 21% BTW</t>
    </r>
  </si>
  <si>
    <r>
      <rPr>
        <b/>
        <sz val="12"/>
        <rFont val="Verdana"/>
        <family val="2"/>
      </rPr>
      <t>Invulinstructie:</t>
    </r>
    <r>
      <rPr>
        <sz val="12"/>
        <rFont val="Verdana"/>
        <family val="2"/>
      </rPr>
      <t xml:space="preserve"> In de zandkleurige velden vult u uw aanbiedingsprijs in voor de SLA kosten t.b.v. de narrowcastingsystemen op basis van de door u aangeboden apparatuur en installatie . U vult een prijs in per jaar. </t>
    </r>
  </si>
  <si>
    <t>SLA prijs (preventief en correctief onderhoud)  t.b.v. narrowcasting systemen voor locaties van de Gemeente Groningen</t>
  </si>
  <si>
    <t>Prijs SLA afspraken t.b.v. narrowcasting systeem voor jaar 1 (jaar met volledige garantie op nieuwe apparatuur, installatie en implementatie.</t>
  </si>
  <si>
    <r>
      <t xml:space="preserve">Totaal SLA kosten t.b.v. narrowcasting locaties van de Gemeente Groningen voor </t>
    </r>
    <r>
      <rPr>
        <b/>
        <sz val="12"/>
        <color rgb="FFFF0000"/>
        <rFont val="Verdana"/>
        <family val="2"/>
      </rPr>
      <t>6</t>
    </r>
    <r>
      <rPr>
        <b/>
        <sz val="12"/>
        <rFont val="Verdana"/>
        <family val="2"/>
      </rPr>
      <t xml:space="preserve"> </t>
    </r>
    <r>
      <rPr>
        <b/>
        <sz val="12"/>
        <color rgb="FFFF0000"/>
        <rFont val="Verdana"/>
        <family val="2"/>
      </rPr>
      <t xml:space="preserve"> jaar</t>
    </r>
    <r>
      <rPr>
        <b/>
        <sz val="12"/>
        <rFont val="Verdana"/>
        <family val="2"/>
      </rPr>
      <t xml:space="preserve"> exclusief 21% BTW</t>
    </r>
  </si>
  <si>
    <r>
      <t xml:space="preserve">Totaal exploitatiekosten gedurende </t>
    </r>
    <r>
      <rPr>
        <b/>
        <sz val="12"/>
        <color rgb="FFFF0000"/>
        <rFont val="Verdana"/>
        <family val="2"/>
      </rPr>
      <t xml:space="preserve">6 jaar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</si>
</sst>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quot;€&quot;\ #,##0.00_-;&quot;€&quot;\ #,##0.00\-"/>
    <numFmt numFmtId="165" formatCode="_-&quot;€&quot;\ * #,##0.00_-;_-&quot;€&quot;\ * #,##0.00\-;_-&quot;€&quot;\ * &quot;-&quot;??_-;_-@_-"/>
    <numFmt numFmtId="166" formatCode="&quot;€&quot;\ #,##0.00_-"/>
    <numFmt numFmtId="167" formatCode="&quot;€&quot;\ #,##0.00"/>
    <numFmt numFmtId="168" formatCode="&quot;€&quot;\ #,##0"/>
  </numFmts>
  <fonts count="33" x14ac:knownFonts="1">
    <font>
      <sz val="12"/>
      <name val="Verdana"/>
    </font>
    <font>
      <sz val="10"/>
      <name val="Arial"/>
      <family val="2"/>
    </font>
    <font>
      <b/>
      <sz val="11"/>
      <name val="Arial"/>
      <family val="2"/>
    </font>
    <font>
      <sz val="12"/>
      <name val="Arial"/>
      <family val="2"/>
    </font>
    <font>
      <u/>
      <sz val="10"/>
      <color theme="10"/>
      <name val="Arial"/>
      <family val="2"/>
    </font>
    <font>
      <u/>
      <sz val="10"/>
      <color theme="11"/>
      <name val="Arial"/>
      <family val="2"/>
    </font>
    <font>
      <b/>
      <sz val="12"/>
      <name val="Verdana"/>
      <family val="2"/>
    </font>
    <font>
      <u/>
      <sz val="12"/>
      <color theme="10"/>
      <name val="Verdana"/>
      <family val="2"/>
    </font>
    <font>
      <u/>
      <sz val="12"/>
      <color theme="11"/>
      <name val="Verdana"/>
      <family val="2"/>
    </font>
    <font>
      <i/>
      <sz val="12"/>
      <name val="Verdana"/>
      <family val="2"/>
    </font>
    <font>
      <sz val="12"/>
      <name val="Verdana"/>
      <family val="2"/>
    </font>
    <font>
      <sz val="12"/>
      <color rgb="FF3F3F76"/>
      <name val="Calibri"/>
      <family val="2"/>
      <scheme val="minor"/>
    </font>
    <font>
      <b/>
      <i/>
      <sz val="12"/>
      <name val="Verdana"/>
      <family val="2"/>
    </font>
    <font>
      <sz val="12"/>
      <color indexed="8"/>
      <name val="Calibri"/>
      <family val="2"/>
    </font>
    <font>
      <sz val="12"/>
      <color indexed="8"/>
      <name val="Verdana"/>
      <family val="2"/>
    </font>
    <font>
      <b/>
      <sz val="12"/>
      <color indexed="8"/>
      <name val="Verdana"/>
      <family val="2"/>
    </font>
    <font>
      <sz val="10"/>
      <color indexed="8"/>
      <name val="Verdana"/>
      <family val="2"/>
    </font>
    <font>
      <sz val="12"/>
      <color rgb="FFFF0000"/>
      <name val="Verdana"/>
      <family val="2"/>
    </font>
    <font>
      <b/>
      <sz val="12"/>
      <color rgb="FFFF0000"/>
      <name val="Verdana"/>
      <family val="2"/>
    </font>
    <font>
      <sz val="8"/>
      <name val="Verdana"/>
      <family val="2"/>
    </font>
    <font>
      <sz val="10"/>
      <name val="Verdana"/>
      <family val="2"/>
    </font>
    <font>
      <b/>
      <sz val="12"/>
      <color theme="1"/>
      <name val="Verdana"/>
      <family val="2"/>
    </font>
    <font>
      <sz val="14"/>
      <name val="Verdana"/>
      <family val="2"/>
    </font>
    <font>
      <sz val="18"/>
      <name val="Arial"/>
      <family val="2"/>
    </font>
    <font>
      <b/>
      <sz val="14"/>
      <color indexed="8"/>
      <name val="Verdana"/>
      <family val="2"/>
    </font>
    <font>
      <b/>
      <sz val="14"/>
      <name val="Verdana"/>
      <family val="2"/>
    </font>
    <font>
      <b/>
      <sz val="14"/>
      <color theme="1"/>
      <name val="Verdana"/>
      <family val="2"/>
    </font>
    <font>
      <b/>
      <sz val="14"/>
      <color rgb="FFFF0000"/>
      <name val="Verdana"/>
      <family val="2"/>
    </font>
    <font>
      <sz val="14"/>
      <color indexed="8"/>
      <name val="Verdana"/>
      <family val="2"/>
    </font>
    <font>
      <b/>
      <sz val="12"/>
      <color indexed="47"/>
      <name val="Verdana"/>
      <family val="2"/>
    </font>
    <font>
      <u/>
      <sz val="10"/>
      <color rgb="FF000000"/>
      <name val="Verdana"/>
      <family val="2"/>
    </font>
    <font>
      <b/>
      <sz val="10"/>
      <color rgb="FF000000"/>
      <name val="Verdana"/>
      <family val="2"/>
    </font>
    <font>
      <sz val="10"/>
      <color rgb="FFFF0000"/>
      <name val="Verdana"/>
      <family val="2"/>
    </font>
  </fonts>
  <fills count="14">
    <fill>
      <patternFill patternType="none"/>
    </fill>
    <fill>
      <patternFill patternType="gray125"/>
    </fill>
    <fill>
      <patternFill patternType="solid">
        <fgColor rgb="FFFFCC99"/>
      </patternFill>
    </fill>
    <fill>
      <patternFill patternType="solid">
        <fgColor theme="5" tint="0.39997558519241921"/>
        <bgColor indexed="64"/>
      </patternFill>
    </fill>
    <fill>
      <patternFill patternType="solid">
        <fgColor indexed="2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CD5B4"/>
        <bgColor rgb="FF000000"/>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bgColor rgb="FF000000"/>
      </patternFill>
    </fill>
  </fills>
  <borders count="44">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right style="thin">
        <color indexed="64"/>
      </right>
      <top style="medium">
        <color indexed="64"/>
      </top>
      <bottom style="thin">
        <color indexed="64"/>
      </bottom>
      <diagonal/>
    </border>
    <border>
      <left/>
      <right style="medium">
        <color indexed="64"/>
      </right>
      <top/>
      <bottom/>
      <diagonal/>
    </border>
    <border>
      <left/>
      <right style="thin">
        <color auto="1"/>
      </right>
      <top style="thin">
        <color auto="1"/>
      </top>
      <bottom style="medium">
        <color indexed="64"/>
      </bottom>
      <diagonal/>
    </border>
    <border>
      <left/>
      <right/>
      <top style="medium">
        <color indexed="64"/>
      </top>
      <bottom style="medium">
        <color auto="1"/>
      </bottom>
      <diagonal/>
    </border>
    <border>
      <left style="medium">
        <color indexed="64"/>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thin">
        <color indexed="64"/>
      </right>
      <top style="medium">
        <color indexed="64"/>
      </top>
      <bottom/>
      <diagonal/>
    </border>
  </borders>
  <cellStyleXfs count="647">
    <xf numFmtId="0" fontId="0"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1" fillId="2"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80">
    <xf numFmtId="0" fontId="0" fillId="0" borderId="0" xfId="0"/>
    <xf numFmtId="0" fontId="2" fillId="0" borderId="0" xfId="0" applyFont="1"/>
    <xf numFmtId="164" fontId="6" fillId="0" borderId="0" xfId="0" applyNumberFormat="1" applyFont="1" applyAlignment="1">
      <alignment horizontal="right"/>
    </xf>
    <xf numFmtId="166" fontId="6" fillId="0" borderId="0" xfId="0" applyNumberFormat="1" applyFont="1" applyAlignment="1">
      <alignment horizontal="right"/>
    </xf>
    <xf numFmtId="0" fontId="1" fillId="0" borderId="0" xfId="1"/>
    <xf numFmtId="0" fontId="1" fillId="0" borderId="0" xfId="1" applyAlignment="1">
      <alignment horizontal="left" vertical="top"/>
    </xf>
    <xf numFmtId="0" fontId="13" fillId="0" borderId="0" xfId="0" applyFont="1"/>
    <xf numFmtId="0" fontId="10" fillId="0" borderId="2" xfId="0" applyFont="1" applyBorder="1" applyAlignment="1">
      <alignment horizontal="left" vertical="top"/>
    </xf>
    <xf numFmtId="0" fontId="6" fillId="0" borderId="2" xfId="0" applyFont="1" applyBorder="1" applyAlignment="1">
      <alignment vertical="top" wrapText="1"/>
    </xf>
    <xf numFmtId="166" fontId="6" fillId="9" borderId="2" xfId="0" applyNumberFormat="1" applyFont="1" applyFill="1" applyBorder="1" applyAlignment="1">
      <alignment vertical="top" wrapText="1"/>
    </xf>
    <xf numFmtId="0" fontId="10" fillId="0" borderId="2" xfId="0" applyFont="1" applyBorder="1" applyAlignment="1">
      <alignment vertical="top" wrapText="1"/>
    </xf>
    <xf numFmtId="0" fontId="6" fillId="0" borderId="3" xfId="0" applyFont="1" applyBorder="1" applyAlignment="1">
      <alignment vertical="top"/>
    </xf>
    <xf numFmtId="0" fontId="6" fillId="0" borderId="2" xfId="0" applyFont="1" applyBorder="1" applyAlignment="1">
      <alignment vertical="top"/>
    </xf>
    <xf numFmtId="0" fontId="6" fillId="0" borderId="0" xfId="0" applyFont="1" applyAlignment="1">
      <alignment vertical="top"/>
    </xf>
    <xf numFmtId="0" fontId="10" fillId="0" borderId="2" xfId="0" applyFont="1" applyBorder="1" applyAlignment="1">
      <alignment vertical="top" wrapText="1" shrinkToFit="1"/>
    </xf>
    <xf numFmtId="0" fontId="6" fillId="0" borderId="2" xfId="0" applyFont="1" applyBorder="1" applyAlignment="1">
      <alignment vertical="top" wrapText="1" shrinkToFit="1"/>
    </xf>
    <xf numFmtId="166" fontId="6" fillId="0" borderId="2" xfId="0" applyNumberFormat="1" applyFont="1" applyBorder="1" applyAlignment="1">
      <alignment horizontal="center" vertical="top"/>
    </xf>
    <xf numFmtId="4" fontId="6" fillId="0" borderId="2" xfId="0" applyNumberFormat="1" applyFont="1" applyBorder="1" applyAlignment="1">
      <alignment horizontal="center" vertical="top"/>
    </xf>
    <xf numFmtId="0" fontId="10" fillId="0" borderId="2" xfId="0" applyFont="1" applyBorder="1" applyAlignment="1">
      <alignment vertical="top"/>
    </xf>
    <xf numFmtId="0" fontId="10" fillId="0" borderId="0" xfId="0" applyFont="1" applyAlignment="1">
      <alignment vertical="top"/>
    </xf>
    <xf numFmtId="0" fontId="10" fillId="0" borderId="2" xfId="0" applyFont="1" applyBorder="1" applyAlignment="1">
      <alignment horizontal="center" vertical="top"/>
    </xf>
    <xf numFmtId="0" fontId="10" fillId="0" borderId="3" xfId="0" applyFont="1" applyBorder="1" applyAlignment="1">
      <alignment vertical="top"/>
    </xf>
    <xf numFmtId="166" fontId="10" fillId="0" borderId="2" xfId="0" applyNumberFormat="1" applyFont="1" applyBorder="1" applyAlignment="1">
      <alignment horizontal="center" vertical="top"/>
    </xf>
    <xf numFmtId="4" fontId="10" fillId="0" borderId="2" xfId="0" applyNumberFormat="1" applyFont="1" applyBorder="1" applyAlignment="1">
      <alignment horizontal="center" vertical="top"/>
    </xf>
    <xf numFmtId="166" fontId="10" fillId="7" borderId="2" xfId="0" applyNumberFormat="1" applyFont="1" applyFill="1" applyBorder="1" applyAlignment="1">
      <alignment horizontal="center" vertical="top"/>
    </xf>
    <xf numFmtId="4" fontId="10" fillId="7" borderId="2" xfId="0" applyNumberFormat="1" applyFont="1" applyFill="1" applyBorder="1" applyAlignment="1">
      <alignment horizontal="center" vertical="top"/>
    </xf>
    <xf numFmtId="166" fontId="10" fillId="9" borderId="2" xfId="0" applyNumberFormat="1" applyFont="1" applyFill="1" applyBorder="1" applyAlignment="1">
      <alignment horizontal="center" vertical="top"/>
    </xf>
    <xf numFmtId="0" fontId="10" fillId="0" borderId="0" xfId="0" applyFont="1" applyAlignment="1">
      <alignment vertical="top" wrapText="1"/>
    </xf>
    <xf numFmtId="166" fontId="10" fillId="0" borderId="0" xfId="0" applyNumberFormat="1" applyFont="1" applyAlignment="1">
      <alignment horizontal="center" vertical="top"/>
    </xf>
    <xf numFmtId="4" fontId="10" fillId="0" borderId="0" xfId="0" applyNumberFormat="1" applyFont="1" applyAlignment="1">
      <alignment horizontal="center" vertical="top"/>
    </xf>
    <xf numFmtId="0" fontId="9" fillId="0" borderId="0" xfId="0" applyFont="1" applyAlignment="1">
      <alignment vertical="top"/>
    </xf>
    <xf numFmtId="166" fontId="0" fillId="5" borderId="2" xfId="0" applyNumberFormat="1" applyFill="1" applyBorder="1" applyAlignment="1">
      <alignment horizontal="right"/>
    </xf>
    <xf numFmtId="0" fontId="6" fillId="0" borderId="2" xfId="0" applyFont="1" applyBorder="1" applyAlignment="1">
      <alignment horizontal="left" vertical="top"/>
    </xf>
    <xf numFmtId="0" fontId="10" fillId="0" borderId="0" xfId="1" applyFont="1"/>
    <xf numFmtId="0" fontId="10" fillId="0" borderId="0" xfId="1" applyFont="1" applyAlignment="1">
      <alignment horizontal="left" vertical="top" wrapText="1"/>
    </xf>
    <xf numFmtId="0" fontId="20" fillId="0" borderId="0" xfId="0" applyFont="1"/>
    <xf numFmtId="165" fontId="10" fillId="9" borderId="2" xfId="0" applyNumberFormat="1" applyFont="1" applyFill="1" applyBorder="1" applyAlignment="1">
      <alignment wrapText="1"/>
    </xf>
    <xf numFmtId="0" fontId="10" fillId="0" borderId="0" xfId="1" applyFont="1" applyAlignment="1">
      <alignment horizontal="left" vertical="top"/>
    </xf>
    <xf numFmtId="0" fontId="10" fillId="6" borderId="2" xfId="0" applyFont="1" applyFill="1" applyBorder="1" applyAlignment="1" applyProtection="1">
      <alignment vertical="top"/>
      <protection locked="0"/>
    </xf>
    <xf numFmtId="166" fontId="10" fillId="6" borderId="2" xfId="0" applyNumberFormat="1" applyFont="1" applyFill="1" applyBorder="1" applyAlignment="1" applyProtection="1">
      <alignment horizontal="center" vertical="top"/>
      <protection locked="0"/>
    </xf>
    <xf numFmtId="4" fontId="10" fillId="6" borderId="2" xfId="0" applyNumberFormat="1" applyFont="1" applyFill="1" applyBorder="1" applyAlignment="1" applyProtection="1">
      <alignment horizontal="center" vertical="top"/>
      <protection locked="0"/>
    </xf>
    <xf numFmtId="0" fontId="10" fillId="6" borderId="2" xfId="0" applyFont="1" applyFill="1" applyBorder="1" applyAlignment="1" applyProtection="1">
      <alignment wrapText="1"/>
      <protection locked="0"/>
    </xf>
    <xf numFmtId="0" fontId="0" fillId="7" borderId="0" xfId="0" applyFill="1"/>
    <xf numFmtId="0" fontId="6" fillId="7" borderId="0" xfId="0" applyFont="1" applyFill="1" applyAlignment="1">
      <alignment horizontal="left" vertical="top"/>
    </xf>
    <xf numFmtId="0" fontId="10" fillId="7" borderId="0" xfId="0" applyFont="1" applyFill="1" applyAlignment="1">
      <alignment vertical="top" wrapText="1"/>
    </xf>
    <xf numFmtId="0" fontId="13" fillId="7" borderId="0" xfId="0" applyFont="1" applyFill="1"/>
    <xf numFmtId="0" fontId="6" fillId="7" borderId="0" xfId="0" applyFont="1" applyFill="1" applyAlignment="1">
      <alignment horizontal="left"/>
    </xf>
    <xf numFmtId="0" fontId="14" fillId="7" borderId="0" xfId="0" applyFont="1" applyFill="1"/>
    <xf numFmtId="0" fontId="15" fillId="7" borderId="0" xfId="0" applyFont="1" applyFill="1" applyAlignment="1">
      <alignment vertical="top" wrapText="1"/>
    </xf>
    <xf numFmtId="0" fontId="6" fillId="7" borderId="0" xfId="0" applyFont="1" applyFill="1"/>
    <xf numFmtId="0" fontId="14" fillId="7" borderId="18" xfId="0" applyFont="1" applyFill="1" applyBorder="1"/>
    <xf numFmtId="0" fontId="14" fillId="7" borderId="19" xfId="0" applyFont="1" applyFill="1" applyBorder="1"/>
    <xf numFmtId="0" fontId="6" fillId="7" borderId="16" xfId="0" applyFont="1" applyFill="1" applyBorder="1" applyAlignment="1">
      <alignment vertical="center"/>
    </xf>
    <xf numFmtId="0" fontId="14" fillId="7" borderId="17" xfId="0" applyFont="1" applyFill="1" applyBorder="1" applyAlignment="1">
      <alignment vertical="center"/>
    </xf>
    <xf numFmtId="0" fontId="14" fillId="7" borderId="2" xfId="0" applyFont="1" applyFill="1" applyBorder="1"/>
    <xf numFmtId="0" fontId="24" fillId="7" borderId="2" xfId="0" applyFont="1" applyFill="1" applyBorder="1"/>
    <xf numFmtId="0" fontId="15" fillId="7" borderId="16" xfId="0" applyFont="1" applyFill="1" applyBorder="1" applyAlignment="1">
      <alignment horizontal="left" vertical="center"/>
    </xf>
    <xf numFmtId="0" fontId="25" fillId="7" borderId="0" xfId="0" applyFont="1" applyFill="1" applyAlignment="1">
      <alignment vertical="top"/>
    </xf>
    <xf numFmtId="0" fontId="22" fillId="0" borderId="0" xfId="0" applyFont="1"/>
    <xf numFmtId="164" fontId="6" fillId="0" borderId="3" xfId="0" applyNumberFormat="1" applyFont="1" applyBorder="1" applyAlignment="1">
      <alignment horizontal="right"/>
    </xf>
    <xf numFmtId="164" fontId="6" fillId="7" borderId="3" xfId="0" applyNumberFormat="1" applyFont="1" applyFill="1" applyBorder="1" applyAlignment="1">
      <alignment horizontal="right"/>
    </xf>
    <xf numFmtId="164" fontId="6" fillId="0" borderId="11" xfId="0" applyNumberFormat="1" applyFont="1" applyBorder="1" applyAlignment="1">
      <alignment horizontal="right"/>
    </xf>
    <xf numFmtId="0" fontId="6" fillId="5" borderId="22" xfId="0" applyFont="1" applyFill="1" applyBorder="1"/>
    <xf numFmtId="166" fontId="6" fillId="5" borderId="23" xfId="0" applyNumberFormat="1" applyFont="1" applyFill="1" applyBorder="1" applyAlignment="1">
      <alignment horizontal="right"/>
    </xf>
    <xf numFmtId="164" fontId="6" fillId="5" borderId="24" xfId="0" applyNumberFormat="1" applyFont="1" applyFill="1" applyBorder="1" applyAlignment="1">
      <alignment horizontal="right"/>
    </xf>
    <xf numFmtId="164" fontId="6" fillId="0" borderId="26" xfId="0" applyNumberFormat="1" applyFont="1" applyBorder="1" applyAlignment="1">
      <alignment horizontal="right"/>
    </xf>
    <xf numFmtId="0" fontId="10" fillId="0" borderId="25" xfId="0" applyFont="1" applyBorder="1"/>
    <xf numFmtId="164" fontId="6" fillId="7" borderId="26" xfId="0" applyNumberFormat="1" applyFont="1" applyFill="1" applyBorder="1" applyAlignment="1">
      <alignment horizontal="right"/>
    </xf>
    <xf numFmtId="0" fontId="6" fillId="0" borderId="27" xfId="0" applyFont="1" applyBorder="1"/>
    <xf numFmtId="166" fontId="0" fillId="0" borderId="28" xfId="0" applyNumberFormat="1" applyBorder="1" applyAlignment="1">
      <alignment horizontal="right"/>
    </xf>
    <xf numFmtId="0" fontId="10" fillId="0" borderId="22" xfId="0" applyFont="1" applyBorder="1"/>
    <xf numFmtId="166" fontId="0" fillId="5" borderId="23" xfId="0" applyNumberFormat="1" applyFill="1" applyBorder="1" applyAlignment="1">
      <alignment horizontal="right"/>
    </xf>
    <xf numFmtId="164" fontId="6" fillId="0" borderId="24" xfId="0" applyNumberFormat="1" applyFont="1" applyBorder="1" applyAlignment="1">
      <alignment horizontal="right"/>
    </xf>
    <xf numFmtId="164" fontId="6" fillId="9" borderId="29" xfId="0" applyNumberFormat="1" applyFont="1" applyFill="1" applyBorder="1" applyAlignment="1">
      <alignment horizontal="right"/>
    </xf>
    <xf numFmtId="166" fontId="6" fillId="9" borderId="29" xfId="0" applyNumberFormat="1" applyFont="1" applyFill="1" applyBorder="1" applyAlignment="1">
      <alignment horizontal="right"/>
    </xf>
    <xf numFmtId="0" fontId="12" fillId="7" borderId="17" xfId="0" applyFont="1" applyFill="1" applyBorder="1" applyAlignment="1">
      <alignment vertical="center" wrapText="1"/>
    </xf>
    <xf numFmtId="0" fontId="6" fillId="7" borderId="17" xfId="0" applyFont="1" applyFill="1" applyBorder="1" applyAlignment="1">
      <alignment wrapText="1"/>
    </xf>
    <xf numFmtId="164" fontId="25" fillId="3" borderId="2" xfId="148" applyNumberFormat="1" applyFont="1" applyFill="1" applyBorder="1" applyProtection="1"/>
    <xf numFmtId="0" fontId="10" fillId="7" borderId="0" xfId="0" applyFont="1" applyFill="1"/>
    <xf numFmtId="0" fontId="14" fillId="0" borderId="0" xfId="0" applyFont="1"/>
    <xf numFmtId="0" fontId="22" fillId="7" borderId="0" xfId="0" applyFont="1" applyFill="1"/>
    <xf numFmtId="0" fontId="28" fillId="7" borderId="0" xfId="0" applyFont="1" applyFill="1"/>
    <xf numFmtId="0" fontId="28" fillId="0" borderId="0" xfId="0" applyFont="1"/>
    <xf numFmtId="0" fontId="10" fillId="7" borderId="0" xfId="0" applyFont="1" applyFill="1" applyProtection="1">
      <protection hidden="1"/>
    </xf>
    <xf numFmtId="0" fontId="14" fillId="7" borderId="0" xfId="0" applyFont="1" applyFill="1" applyProtection="1">
      <protection hidden="1"/>
    </xf>
    <xf numFmtId="0" fontId="14" fillId="7" borderId="0" xfId="0" applyFont="1" applyFill="1" applyAlignment="1" applyProtection="1">
      <alignment wrapText="1"/>
      <protection hidden="1"/>
    </xf>
    <xf numFmtId="0" fontId="14" fillId="7" borderId="0" xfId="0" applyFont="1" applyFill="1" applyAlignment="1">
      <alignment wrapText="1"/>
    </xf>
    <xf numFmtId="0" fontId="14" fillId="0" borderId="0" xfId="0" applyFont="1" applyAlignment="1">
      <alignment wrapText="1"/>
    </xf>
    <xf numFmtId="0" fontId="21" fillId="12" borderId="10" xfId="0" applyFont="1" applyFill="1" applyBorder="1"/>
    <xf numFmtId="0" fontId="14" fillId="7" borderId="13" xfId="0" applyFont="1" applyFill="1" applyBorder="1" applyAlignment="1">
      <alignment vertical="center"/>
    </xf>
    <xf numFmtId="0" fontId="14" fillId="7" borderId="0" xfId="0" applyFont="1" applyFill="1" applyAlignment="1">
      <alignment vertical="center"/>
    </xf>
    <xf numFmtId="0" fontId="14" fillId="0" borderId="0" xfId="0" applyFont="1" applyAlignment="1">
      <alignment vertical="center"/>
    </xf>
    <xf numFmtId="165" fontId="10" fillId="6" borderId="2" xfId="148" applyNumberFormat="1" applyFont="1" applyFill="1" applyBorder="1" applyProtection="1">
      <protection locked="0"/>
    </xf>
    <xf numFmtId="0" fontId="14" fillId="7" borderId="14" xfId="0" applyFont="1" applyFill="1" applyBorder="1"/>
    <xf numFmtId="0" fontId="10" fillId="7" borderId="0" xfId="0" applyFont="1" applyFill="1" applyAlignment="1">
      <alignment horizontal="left" indent="1"/>
    </xf>
    <xf numFmtId="0" fontId="14" fillId="7" borderId="20" xfId="0" applyFont="1" applyFill="1" applyBorder="1"/>
    <xf numFmtId="0" fontId="14" fillId="7" borderId="21" xfId="0" applyFont="1" applyFill="1" applyBorder="1"/>
    <xf numFmtId="0" fontId="14" fillId="7" borderId="17" xfId="0" applyFont="1" applyFill="1" applyBorder="1"/>
    <xf numFmtId="0" fontId="14" fillId="7" borderId="13" xfId="0" applyFont="1" applyFill="1" applyBorder="1"/>
    <xf numFmtId="0" fontId="10" fillId="0" borderId="0" xfId="0" applyFont="1"/>
    <xf numFmtId="0" fontId="25" fillId="0" borderId="27" xfId="0" applyFont="1" applyBorder="1"/>
    <xf numFmtId="166" fontId="22" fillId="0" borderId="28" xfId="0" applyNumberFormat="1" applyFont="1" applyBorder="1" applyAlignment="1">
      <alignment horizontal="right"/>
    </xf>
    <xf numFmtId="164" fontId="25" fillId="3" borderId="29" xfId="0" applyNumberFormat="1" applyFont="1" applyFill="1" applyBorder="1" applyAlignment="1">
      <alignment horizontal="right"/>
    </xf>
    <xf numFmtId="0" fontId="0" fillId="0" borderId="21" xfId="0" applyBorder="1"/>
    <xf numFmtId="0" fontId="18" fillId="7" borderId="0" xfId="0" applyFont="1" applyFill="1"/>
    <xf numFmtId="166" fontId="6" fillId="7" borderId="0" xfId="0" applyNumberFormat="1" applyFont="1" applyFill="1" applyAlignment="1">
      <alignment horizontal="right"/>
    </xf>
    <xf numFmtId="164" fontId="6" fillId="7" borderId="0" xfId="0" applyNumberFormat="1" applyFont="1" applyFill="1" applyAlignment="1">
      <alignment horizontal="right"/>
    </xf>
    <xf numFmtId="0" fontId="2" fillId="7" borderId="0" xfId="0" applyFont="1" applyFill="1"/>
    <xf numFmtId="0" fontId="6" fillId="7" borderId="30" xfId="0" applyFont="1" applyFill="1" applyBorder="1"/>
    <xf numFmtId="166" fontId="0" fillId="7" borderId="15" xfId="0" applyNumberFormat="1" applyFill="1" applyBorder="1" applyAlignment="1">
      <alignment horizontal="right"/>
    </xf>
    <xf numFmtId="164" fontId="6" fillId="7" borderId="31" xfId="0" applyNumberFormat="1" applyFont="1" applyFill="1" applyBorder="1" applyAlignment="1">
      <alignment horizontal="right"/>
    </xf>
    <xf numFmtId="0" fontId="0" fillId="7" borderId="25" xfId="0" applyFill="1" applyBorder="1"/>
    <xf numFmtId="166" fontId="0" fillId="7" borderId="2" xfId="0" applyNumberFormat="1" applyFill="1" applyBorder="1" applyAlignment="1">
      <alignment horizontal="right"/>
    </xf>
    <xf numFmtId="0" fontId="10" fillId="7" borderId="0" xfId="0" applyFont="1" applyFill="1" applyAlignment="1">
      <alignment horizontal="left" vertical="top" wrapText="1"/>
    </xf>
    <xf numFmtId="166" fontId="10" fillId="7" borderId="0" xfId="0" applyNumberFormat="1" applyFont="1" applyFill="1" applyAlignment="1">
      <alignment horizontal="left" vertical="top"/>
    </xf>
    <xf numFmtId="0" fontId="0" fillId="7" borderId="0" xfId="0" applyFill="1" applyAlignment="1">
      <alignment wrapText="1"/>
    </xf>
    <xf numFmtId="166" fontId="0" fillId="7" borderId="0" xfId="0" applyNumberFormat="1" applyFill="1" applyAlignment="1">
      <alignment horizontal="center"/>
    </xf>
    <xf numFmtId="4" fontId="0" fillId="7" borderId="0" xfId="0" applyNumberFormat="1" applyFill="1" applyAlignment="1">
      <alignment horizontal="center"/>
    </xf>
    <xf numFmtId="166" fontId="0" fillId="7" borderId="0" xfId="0" applyNumberFormat="1" applyFill="1"/>
    <xf numFmtId="0" fontId="6" fillId="7" borderId="0" xfId="0" applyFont="1" applyFill="1" applyAlignment="1">
      <alignment vertical="top" wrapText="1"/>
    </xf>
    <xf numFmtId="0" fontId="10" fillId="7" borderId="0" xfId="0" applyFont="1" applyFill="1" applyAlignment="1">
      <alignment vertical="top"/>
    </xf>
    <xf numFmtId="0" fontId="6" fillId="7" borderId="0" xfId="0" applyFont="1" applyFill="1" applyAlignment="1">
      <alignment vertical="top"/>
    </xf>
    <xf numFmtId="166" fontId="10" fillId="7" borderId="0" xfId="0" applyNumberFormat="1" applyFont="1" applyFill="1" applyAlignment="1">
      <alignment horizontal="center" vertical="top"/>
    </xf>
    <xf numFmtId="4" fontId="10" fillId="7" borderId="0" xfId="0" applyNumberFormat="1" applyFont="1" applyFill="1" applyAlignment="1">
      <alignment horizontal="center" vertical="top"/>
    </xf>
    <xf numFmtId="0" fontId="20" fillId="7" borderId="0" xfId="0" applyFont="1" applyFill="1"/>
    <xf numFmtId="0" fontId="18" fillId="7" borderId="0" xfId="0" applyFont="1" applyFill="1" applyAlignment="1">
      <alignment vertical="center"/>
    </xf>
    <xf numFmtId="0" fontId="10" fillId="0" borderId="3" xfId="0" applyFont="1" applyBorder="1" applyAlignment="1">
      <alignment horizontal="center" vertical="top"/>
    </xf>
    <xf numFmtId="0" fontId="10" fillId="0" borderId="0" xfId="0" applyFont="1" applyAlignment="1">
      <alignment horizontal="center" vertical="top"/>
    </xf>
    <xf numFmtId="0" fontId="6" fillId="5" borderId="22" xfId="0" applyFont="1" applyFill="1" applyBorder="1" applyAlignment="1">
      <alignment horizontal="center" vertical="top"/>
    </xf>
    <xf numFmtId="0" fontId="6" fillId="5" borderId="32" xfId="0" applyFont="1" applyFill="1" applyBorder="1" applyAlignment="1">
      <alignment horizontal="center" vertical="top"/>
    </xf>
    <xf numFmtId="0" fontId="6" fillId="5" borderId="23" xfId="0" applyFont="1" applyFill="1" applyBorder="1" applyAlignment="1">
      <alignment horizontal="center" vertical="top"/>
    </xf>
    <xf numFmtId="0" fontId="6" fillId="5" borderId="23" xfId="0" applyFont="1" applyFill="1" applyBorder="1" applyAlignment="1">
      <alignment horizontal="center" vertical="top" wrapText="1"/>
    </xf>
    <xf numFmtId="166" fontId="6" fillId="5" borderId="23" xfId="0" applyNumberFormat="1" applyFont="1" applyFill="1" applyBorder="1" applyAlignment="1">
      <alignment horizontal="center" vertical="top" wrapText="1"/>
    </xf>
    <xf numFmtId="4" fontId="6" fillId="5" borderId="23" xfId="0" applyNumberFormat="1" applyFont="1" applyFill="1" applyBorder="1" applyAlignment="1">
      <alignment horizontal="center" vertical="top" wrapText="1"/>
    </xf>
    <xf numFmtId="166" fontId="6" fillId="5" borderId="24" xfId="0" applyNumberFormat="1" applyFont="1" applyFill="1" applyBorder="1" applyAlignment="1">
      <alignment horizontal="center" vertical="top" wrapText="1"/>
    </xf>
    <xf numFmtId="0" fontId="10" fillId="0" borderId="22" xfId="0" applyFont="1" applyBorder="1" applyAlignment="1">
      <alignment vertical="top"/>
    </xf>
    <xf numFmtId="0" fontId="10" fillId="0" borderId="23" xfId="0" applyFont="1" applyBorder="1" applyAlignment="1">
      <alignment vertical="top" wrapText="1"/>
    </xf>
    <xf numFmtId="166" fontId="10" fillId="0" borderId="23" xfId="0" applyNumberFormat="1" applyFont="1" applyBorder="1" applyAlignment="1">
      <alignment horizontal="center" vertical="top"/>
    </xf>
    <xf numFmtId="4" fontId="10" fillId="0" borderId="23" xfId="0" applyNumberFormat="1" applyFont="1" applyBorder="1" applyAlignment="1">
      <alignment horizontal="center" vertical="top"/>
    </xf>
    <xf numFmtId="0" fontId="0" fillId="11" borderId="36" xfId="0" applyFill="1" applyBorder="1" applyAlignment="1">
      <alignment vertical="top"/>
    </xf>
    <xf numFmtId="0" fontId="6" fillId="11" borderId="37" xfId="0" applyFont="1" applyFill="1" applyBorder="1" applyAlignment="1">
      <alignment vertical="top" wrapText="1"/>
    </xf>
    <xf numFmtId="0" fontId="9" fillId="11" borderId="38" xfId="0" applyFont="1" applyFill="1" applyBorder="1" applyAlignment="1">
      <alignment vertical="top"/>
    </xf>
    <xf numFmtId="0" fontId="9" fillId="11" borderId="38" xfId="0" applyFont="1" applyFill="1" applyBorder="1" applyAlignment="1">
      <alignment vertical="top" wrapText="1"/>
    </xf>
    <xf numFmtId="166" fontId="10" fillId="11" borderId="38" xfId="0" applyNumberFormat="1" applyFont="1" applyFill="1" applyBorder="1" applyAlignment="1">
      <alignment horizontal="center" vertical="top"/>
    </xf>
    <xf numFmtId="4" fontId="9" fillId="11" borderId="38" xfId="0" applyNumberFormat="1" applyFont="1" applyFill="1" applyBorder="1" applyAlignment="1">
      <alignment horizontal="center" vertical="top"/>
    </xf>
    <xf numFmtId="0" fontId="10" fillId="7" borderId="0" xfId="0" applyFont="1" applyFill="1" applyAlignment="1">
      <alignment horizontal="center" vertical="top"/>
    </xf>
    <xf numFmtId="0" fontId="9" fillId="7" borderId="0" xfId="0" applyFont="1" applyFill="1" applyAlignment="1">
      <alignment vertical="top"/>
    </xf>
    <xf numFmtId="0" fontId="10" fillId="0" borderId="32" xfId="0" applyFont="1" applyBorder="1" applyAlignment="1">
      <alignment vertical="top"/>
    </xf>
    <xf numFmtId="0" fontId="10" fillId="0" borderId="25" xfId="0" applyFont="1" applyBorder="1" applyAlignment="1">
      <alignment vertical="top"/>
    </xf>
    <xf numFmtId="0" fontId="6" fillId="0" borderId="25" xfId="0" applyFont="1" applyBorder="1" applyAlignment="1">
      <alignment vertical="top"/>
    </xf>
    <xf numFmtId="0" fontId="10" fillId="0" borderId="27" xfId="0" applyFont="1" applyBorder="1" applyAlignment="1">
      <alignment vertical="top"/>
    </xf>
    <xf numFmtId="0" fontId="10" fillId="0" borderId="34" xfId="0" applyFont="1" applyBorder="1" applyAlignment="1">
      <alignment vertical="top"/>
    </xf>
    <xf numFmtId="0" fontId="10" fillId="0" borderId="28" xfId="0" applyFont="1" applyBorder="1" applyAlignment="1">
      <alignment vertical="top"/>
    </xf>
    <xf numFmtId="0" fontId="10" fillId="0" borderId="28" xfId="0" applyFont="1" applyBorder="1" applyAlignment="1">
      <alignment vertical="top" wrapText="1"/>
    </xf>
    <xf numFmtId="166" fontId="10" fillId="0" borderId="28" xfId="0" applyNumberFormat="1" applyFont="1" applyBorder="1" applyAlignment="1">
      <alignment horizontal="center" vertical="top"/>
    </xf>
    <xf numFmtId="4" fontId="10" fillId="0" borderId="28" xfId="0" applyNumberFormat="1" applyFont="1" applyBorder="1" applyAlignment="1">
      <alignment horizontal="center" vertical="top"/>
    </xf>
    <xf numFmtId="0" fontId="0" fillId="7" borderId="0" xfId="0" applyFill="1" applyAlignment="1">
      <alignment horizontal="center"/>
    </xf>
    <xf numFmtId="166" fontId="6" fillId="5" borderId="24" xfId="0" applyNumberFormat="1" applyFont="1" applyFill="1" applyBorder="1" applyAlignment="1">
      <alignment horizontal="center" wrapText="1"/>
    </xf>
    <xf numFmtId="0" fontId="10" fillId="7" borderId="0" xfId="1" applyFont="1" applyFill="1"/>
    <xf numFmtId="0" fontId="1" fillId="7" borderId="0" xfId="1" applyFill="1"/>
    <xf numFmtId="0" fontId="6" fillId="5" borderId="22" xfId="0" applyFont="1" applyFill="1" applyBorder="1" applyAlignment="1">
      <alignment horizontal="left"/>
    </xf>
    <xf numFmtId="0" fontId="6" fillId="5" borderId="23" xfId="0" applyFont="1" applyFill="1" applyBorder="1" applyAlignment="1">
      <alignment horizontal="left"/>
    </xf>
    <xf numFmtId="0" fontId="6" fillId="5" borderId="23" xfId="0" applyFont="1" applyFill="1" applyBorder="1" applyAlignment="1">
      <alignment horizontal="left" wrapText="1"/>
    </xf>
    <xf numFmtId="0" fontId="6" fillId="0" borderId="25" xfId="0" applyFont="1" applyBorder="1" applyAlignment="1">
      <alignment horizontal="left" vertical="top"/>
    </xf>
    <xf numFmtId="166" fontId="6" fillId="0" borderId="26" xfId="0" applyNumberFormat="1" applyFont="1" applyBorder="1" applyAlignment="1">
      <alignment horizontal="center" wrapText="1"/>
    </xf>
    <xf numFmtId="0" fontId="6" fillId="0" borderId="25" xfId="0" applyFont="1" applyBorder="1" applyAlignment="1">
      <alignment vertical="top" wrapText="1"/>
    </xf>
    <xf numFmtId="166" fontId="10" fillId="9" borderId="26" xfId="0" applyNumberFormat="1" applyFont="1" applyFill="1" applyBorder="1" applyAlignment="1">
      <alignment horizontal="center"/>
    </xf>
    <xf numFmtId="0" fontId="6" fillId="0" borderId="25" xfId="0" applyFont="1" applyBorder="1" applyAlignment="1">
      <alignment horizontal="left" vertical="top" wrapText="1"/>
    </xf>
    <xf numFmtId="0" fontId="10" fillId="0" borderId="25" xfId="0" applyFont="1" applyBorder="1" applyAlignment="1">
      <alignment horizontal="left" vertical="top"/>
    </xf>
    <xf numFmtId="166" fontId="10" fillId="7" borderId="26" xfId="0" applyNumberFormat="1" applyFont="1" applyFill="1" applyBorder="1" applyAlignment="1">
      <alignment horizontal="center"/>
    </xf>
    <xf numFmtId="0" fontId="6" fillId="0" borderId="27" xfId="0" applyFont="1" applyBorder="1" applyAlignment="1">
      <alignment vertical="top" wrapText="1"/>
    </xf>
    <xf numFmtId="0" fontId="6" fillId="0" borderId="28" xfId="0" applyFont="1" applyBorder="1" applyAlignment="1">
      <alignment vertical="top" wrapText="1"/>
    </xf>
    <xf numFmtId="166" fontId="6" fillId="8" borderId="29" xfId="0" applyNumberFormat="1" applyFont="1" applyFill="1" applyBorder="1" applyAlignment="1">
      <alignment horizontal="center"/>
    </xf>
    <xf numFmtId="0" fontId="10" fillId="7" borderId="0" xfId="1" applyFont="1" applyFill="1" applyAlignment="1">
      <alignment horizontal="left" vertical="top"/>
    </xf>
    <xf numFmtId="166" fontId="6" fillId="7" borderId="0" xfId="0" applyNumberFormat="1" applyFont="1" applyFill="1" applyAlignment="1">
      <alignment horizontal="center" wrapText="1"/>
    </xf>
    <xf numFmtId="166" fontId="10" fillId="7" borderId="0" xfId="0" applyNumberFormat="1" applyFont="1" applyFill="1" applyAlignment="1">
      <alignment horizontal="center"/>
    </xf>
    <xf numFmtId="166" fontId="6" fillId="7" borderId="0" xfId="0" applyNumberFormat="1" applyFont="1" applyFill="1" applyAlignment="1">
      <alignment horizontal="center"/>
    </xf>
    <xf numFmtId="0" fontId="23" fillId="7" borderId="0" xfId="1" applyFont="1" applyFill="1"/>
    <xf numFmtId="0" fontId="10" fillId="7" borderId="0" xfId="1" applyFont="1" applyFill="1" applyAlignment="1">
      <alignment horizontal="left" vertical="top" wrapText="1"/>
    </xf>
    <xf numFmtId="0" fontId="6" fillId="7" borderId="12" xfId="0" applyFont="1" applyFill="1" applyBorder="1" applyAlignment="1">
      <alignment horizontal="left" vertical="top" wrapText="1"/>
    </xf>
    <xf numFmtId="0" fontId="3" fillId="7" borderId="12" xfId="1" applyFont="1" applyFill="1" applyBorder="1"/>
    <xf numFmtId="0" fontId="10" fillId="0" borderId="25" xfId="0" applyFont="1" applyBorder="1" applyAlignment="1">
      <alignment vertical="top" wrapText="1"/>
    </xf>
    <xf numFmtId="166" fontId="10" fillId="6" borderId="26" xfId="0" applyNumberFormat="1" applyFont="1" applyFill="1" applyBorder="1" applyAlignment="1" applyProtection="1">
      <alignment horizontal="center"/>
      <protection locked="0"/>
    </xf>
    <xf numFmtId="0" fontId="3" fillId="0" borderId="25" xfId="0" applyFont="1" applyBorder="1" applyAlignment="1">
      <alignment horizontal="left" vertical="top"/>
    </xf>
    <xf numFmtId="166" fontId="6" fillId="3" borderId="29" xfId="0" applyNumberFormat="1" applyFont="1" applyFill="1" applyBorder="1" applyAlignment="1">
      <alignment horizontal="center"/>
    </xf>
    <xf numFmtId="0" fontId="1" fillId="7" borderId="0" xfId="1" applyFill="1" applyAlignment="1">
      <alignment horizontal="left" vertical="top"/>
    </xf>
    <xf numFmtId="0" fontId="6" fillId="0" borderId="22" xfId="1" applyFont="1" applyBorder="1" applyAlignment="1">
      <alignment wrapText="1"/>
    </xf>
    <xf numFmtId="167" fontId="10" fillId="8" borderId="24" xfId="1" applyNumberFormat="1" applyFont="1" applyFill="1" applyBorder="1"/>
    <xf numFmtId="0" fontId="17" fillId="7" borderId="0" xfId="1" applyFont="1" applyFill="1" applyAlignment="1">
      <alignment wrapText="1"/>
    </xf>
    <xf numFmtId="0" fontId="17" fillId="7" borderId="0" xfId="1" applyFont="1" applyFill="1" applyAlignment="1">
      <alignment vertical="center" wrapText="1"/>
    </xf>
    <xf numFmtId="44" fontId="14" fillId="7" borderId="0" xfId="0" applyNumberFormat="1" applyFont="1" applyFill="1"/>
    <xf numFmtId="2" fontId="14" fillId="7" borderId="0" xfId="0" applyNumberFormat="1" applyFont="1" applyFill="1"/>
    <xf numFmtId="0" fontId="17" fillId="7" borderId="0" xfId="0" applyFont="1" applyFill="1"/>
    <xf numFmtId="0" fontId="10" fillId="7" borderId="0" xfId="0" applyFont="1" applyFill="1" applyAlignment="1">
      <alignment wrapText="1"/>
    </xf>
    <xf numFmtId="0" fontId="0" fillId="0" borderId="41" xfId="0" applyBorder="1" applyAlignment="1">
      <alignment vertical="top"/>
    </xf>
    <xf numFmtId="0" fontId="6" fillId="0" borderId="43" xfId="0" applyFont="1" applyBorder="1" applyAlignment="1">
      <alignment vertical="top" wrapText="1"/>
    </xf>
    <xf numFmtId="0" fontId="9" fillId="0" borderId="42" xfId="0" applyFont="1" applyBorder="1" applyAlignment="1">
      <alignment vertical="top"/>
    </xf>
    <xf numFmtId="0" fontId="9" fillId="0" borderId="42" xfId="0" applyFont="1" applyBorder="1" applyAlignment="1">
      <alignment vertical="top" wrapText="1"/>
    </xf>
    <xf numFmtId="166" fontId="10" fillId="0" borderId="42" xfId="0" applyNumberFormat="1" applyFont="1" applyBorder="1" applyAlignment="1">
      <alignment horizontal="center" vertical="top"/>
    </xf>
    <xf numFmtId="4" fontId="9" fillId="0" borderId="42" xfId="0" applyNumberFormat="1" applyFont="1" applyBorder="1" applyAlignment="1">
      <alignment horizontal="center" vertical="top"/>
    </xf>
    <xf numFmtId="0" fontId="0" fillId="5" borderId="41" xfId="0" applyFill="1" applyBorder="1" applyAlignment="1">
      <alignment vertical="top"/>
    </xf>
    <xf numFmtId="0" fontId="6" fillId="5" borderId="43" xfId="0" applyFont="1" applyFill="1" applyBorder="1" applyAlignment="1">
      <alignment vertical="top" wrapText="1"/>
    </xf>
    <xf numFmtId="0" fontId="9" fillId="5" borderId="42" xfId="0" applyFont="1" applyFill="1" applyBorder="1" applyAlignment="1">
      <alignment vertical="top"/>
    </xf>
    <xf numFmtId="0" fontId="9" fillId="5" borderId="42" xfId="0" applyFont="1" applyFill="1" applyBorder="1" applyAlignment="1">
      <alignment vertical="top" wrapText="1"/>
    </xf>
    <xf numFmtId="166" fontId="10" fillId="5" borderId="42" xfId="0" applyNumberFormat="1" applyFont="1" applyFill="1" applyBorder="1" applyAlignment="1">
      <alignment horizontal="center" vertical="top"/>
    </xf>
    <xf numFmtId="4" fontId="9" fillId="5" borderId="42" xfId="0" applyNumberFormat="1" applyFont="1" applyFill="1" applyBorder="1" applyAlignment="1">
      <alignment horizontal="center" vertical="top"/>
    </xf>
    <xf numFmtId="0" fontId="10" fillId="0" borderId="0" xfId="0" applyFont="1" applyAlignment="1">
      <alignment horizontal="left" vertical="top" wrapText="1"/>
    </xf>
    <xf numFmtId="0" fontId="0" fillId="10" borderId="25" xfId="0" applyFill="1" applyBorder="1" applyAlignment="1" applyProtection="1">
      <alignment horizontal="left" vertical="top" wrapText="1"/>
      <protection locked="0"/>
    </xf>
    <xf numFmtId="0" fontId="10" fillId="10" borderId="3" xfId="0" applyFont="1" applyFill="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0" fillId="10" borderId="3" xfId="0" applyFill="1" applyBorder="1" applyAlignment="1" applyProtection="1">
      <alignment horizontal="left" vertical="top" wrapText="1"/>
      <protection locked="0"/>
    </xf>
    <xf numFmtId="166" fontId="0" fillId="10" borderId="3" xfId="0" applyNumberFormat="1"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10" borderId="34" xfId="0" applyFill="1" applyBorder="1" applyAlignment="1" applyProtection="1">
      <alignment horizontal="left" vertical="top" wrapText="1"/>
      <protection locked="0"/>
    </xf>
    <xf numFmtId="0" fontId="6" fillId="10" borderId="34" xfId="0" applyFont="1" applyFill="1" applyBorder="1" applyAlignment="1" applyProtection="1">
      <alignment horizontal="left" vertical="top" wrapText="1"/>
      <protection locked="0"/>
    </xf>
    <xf numFmtId="166" fontId="0" fillId="10" borderId="34" xfId="0" applyNumberFormat="1" applyFill="1" applyBorder="1" applyAlignment="1" applyProtection="1">
      <alignment horizontal="left" vertical="top" wrapText="1"/>
      <protection locked="0"/>
    </xf>
    <xf numFmtId="0" fontId="13" fillId="7" borderId="0" xfId="0" applyFont="1" applyFill="1" applyAlignment="1">
      <alignment horizontal="center"/>
    </xf>
    <xf numFmtId="4" fontId="0" fillId="10" borderId="3" xfId="0" applyNumberFormat="1" applyFill="1" applyBorder="1" applyAlignment="1" applyProtection="1">
      <alignment horizontal="center" vertical="top" wrapText="1"/>
      <protection locked="0"/>
    </xf>
    <xf numFmtId="4" fontId="0" fillId="10" borderId="34" xfId="0" applyNumberFormat="1" applyFill="1" applyBorder="1" applyAlignment="1" applyProtection="1">
      <alignment horizontal="center" vertical="top" wrapText="1"/>
      <protection locked="0"/>
    </xf>
    <xf numFmtId="166" fontId="10" fillId="9" borderId="2" xfId="0" applyNumberFormat="1" applyFont="1" applyFill="1" applyBorder="1" applyAlignment="1">
      <alignment horizontal="center" vertical="top" wrapText="1"/>
    </xf>
    <xf numFmtId="166" fontId="10" fillId="9" borderId="28" xfId="0" applyNumberFormat="1" applyFont="1" applyFill="1" applyBorder="1" applyAlignment="1">
      <alignment horizontal="center" vertical="top" wrapText="1"/>
    </xf>
    <xf numFmtId="166" fontId="10" fillId="8" borderId="2" xfId="0" applyNumberFormat="1" applyFont="1" applyFill="1" applyBorder="1" applyAlignment="1">
      <alignment horizontal="center" vertical="top"/>
    </xf>
    <xf numFmtId="166" fontId="6" fillId="3" borderId="2" xfId="0" applyNumberFormat="1" applyFont="1" applyFill="1" applyBorder="1" applyAlignment="1">
      <alignment horizontal="center" vertical="top"/>
    </xf>
    <xf numFmtId="166" fontId="6" fillId="0" borderId="33" xfId="0" applyNumberFormat="1" applyFont="1" applyBorder="1" applyAlignment="1">
      <alignment horizontal="center" vertical="top" wrapText="1"/>
    </xf>
    <xf numFmtId="166" fontId="6" fillId="0" borderId="9" xfId="0" applyNumberFormat="1" applyFont="1" applyBorder="1" applyAlignment="1">
      <alignment horizontal="center" vertical="top" wrapText="1"/>
    </xf>
    <xf numFmtId="0" fontId="10" fillId="0" borderId="7" xfId="0" applyFont="1" applyBorder="1" applyAlignment="1">
      <alignment horizontal="center" vertical="top"/>
    </xf>
    <xf numFmtId="168" fontId="12" fillId="11" borderId="39" xfId="0" applyNumberFormat="1" applyFont="1" applyFill="1" applyBorder="1" applyAlignment="1">
      <alignment horizontal="center" vertical="top"/>
    </xf>
    <xf numFmtId="168" fontId="12" fillId="0" borderId="7" xfId="0" applyNumberFormat="1" applyFont="1" applyBorder="1" applyAlignment="1">
      <alignment horizontal="center" vertical="top"/>
    </xf>
    <xf numFmtId="168" fontId="12" fillId="5" borderId="7" xfId="0" applyNumberFormat="1" applyFont="1" applyFill="1" applyBorder="1" applyAlignment="1">
      <alignment horizontal="center" vertical="top"/>
    </xf>
    <xf numFmtId="0" fontId="10" fillId="0" borderId="33" xfId="0" applyFont="1" applyBorder="1" applyAlignment="1">
      <alignment horizontal="center" vertical="top"/>
    </xf>
    <xf numFmtId="0" fontId="6" fillId="0" borderId="33" xfId="0" applyFont="1" applyBorder="1" applyAlignment="1">
      <alignment horizontal="center" vertical="top"/>
    </xf>
    <xf numFmtId="0" fontId="10" fillId="0" borderId="9" xfId="0" applyFont="1" applyBorder="1" applyAlignment="1">
      <alignment horizontal="center" vertical="top"/>
    </xf>
    <xf numFmtId="0" fontId="15" fillId="7" borderId="18" xfId="0" applyFont="1" applyFill="1" applyBorder="1" applyAlignment="1">
      <alignment horizontal="left" vertical="center"/>
    </xf>
    <xf numFmtId="0" fontId="6" fillId="7" borderId="0" xfId="0" applyFont="1" applyFill="1" applyAlignment="1">
      <alignment wrapText="1"/>
    </xf>
    <xf numFmtId="0" fontId="6" fillId="0" borderId="25" xfId="0" applyFont="1" applyBorder="1" applyAlignment="1">
      <alignment horizontal="left" wrapText="1"/>
    </xf>
    <xf numFmtId="0" fontId="6" fillId="0" borderId="27" xfId="0" applyFont="1" applyBorder="1" applyAlignment="1">
      <alignment wrapText="1"/>
    </xf>
    <xf numFmtId="0" fontId="25" fillId="0" borderId="27" xfId="0" applyFont="1" applyBorder="1" applyAlignment="1">
      <alignment wrapText="1"/>
    </xf>
    <xf numFmtId="167" fontId="12" fillId="11" borderId="39" xfId="0" applyNumberFormat="1" applyFont="1" applyFill="1" applyBorder="1" applyAlignment="1">
      <alignment horizontal="center" vertical="top"/>
    </xf>
    <xf numFmtId="4" fontId="12" fillId="11" borderId="39" xfId="0" applyNumberFormat="1" applyFont="1" applyFill="1" applyBorder="1" applyAlignment="1">
      <alignment horizontal="center" vertical="top"/>
    </xf>
    <xf numFmtId="0" fontId="25" fillId="7" borderId="0" xfId="0" applyFont="1" applyFill="1" applyAlignment="1">
      <alignment horizontal="left"/>
    </xf>
    <xf numFmtId="0" fontId="6" fillId="7" borderId="0" xfId="0" applyFont="1" applyFill="1" applyAlignment="1">
      <alignment horizontal="left"/>
    </xf>
    <xf numFmtId="0" fontId="15" fillId="4" borderId="5"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4" fillId="6" borderId="6" xfId="0" applyFont="1" applyFill="1" applyBorder="1" applyAlignment="1" applyProtection="1">
      <alignment horizontal="left" vertical="top" wrapText="1"/>
      <protection locked="0"/>
    </xf>
    <xf numFmtId="0" fontId="14" fillId="6" borderId="7" xfId="0" applyFont="1" applyFill="1" applyBorder="1" applyAlignment="1" applyProtection="1">
      <alignment horizontal="left" vertical="top" wrapText="1"/>
      <protection locked="0"/>
    </xf>
    <xf numFmtId="0" fontId="14" fillId="6" borderId="1" xfId="0" applyFont="1" applyFill="1" applyBorder="1" applyAlignment="1" applyProtection="1">
      <alignment horizontal="left" vertical="top" wrapText="1"/>
      <protection locked="0"/>
    </xf>
    <xf numFmtId="0" fontId="14" fillId="6" borderId="9" xfId="0" applyFont="1" applyFill="1" applyBorder="1" applyAlignment="1" applyProtection="1">
      <alignment horizontal="left" vertical="top" wrapText="1"/>
      <protection locked="0"/>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3" xfId="0" applyFont="1" applyBorder="1" applyAlignment="1">
      <alignment horizontal="left" vertical="top" wrapText="1"/>
    </xf>
    <xf numFmtId="0" fontId="6" fillId="7" borderId="0" xfId="0" applyFont="1" applyFill="1" applyAlignment="1">
      <alignment horizontal="left" vertical="top" wrapText="1"/>
    </xf>
    <xf numFmtId="0" fontId="29" fillId="12" borderId="11" xfId="0" applyFont="1" applyFill="1" applyBorder="1" applyAlignment="1">
      <alignment horizontal="center"/>
    </xf>
    <xf numFmtId="0" fontId="29" fillId="12" borderId="3" xfId="0" applyFont="1" applyFill="1" applyBorder="1" applyAlignment="1">
      <alignment horizontal="center"/>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3" xfId="0" applyFont="1" applyFill="1" applyBorder="1" applyAlignment="1">
      <alignment horizontal="left" vertical="center" wrapText="1"/>
    </xf>
    <xf numFmtId="15" fontId="14" fillId="6" borderId="6" xfId="0" applyNumberFormat="1" applyFont="1" applyFill="1" applyBorder="1" applyAlignment="1" applyProtection="1">
      <alignment horizontal="left" vertical="top" wrapText="1"/>
      <protection locked="0"/>
    </xf>
    <xf numFmtId="0" fontId="6" fillId="7" borderId="0" xfId="0" applyFont="1" applyFill="1" applyAlignment="1">
      <alignment horizontal="left" wrapText="1"/>
    </xf>
    <xf numFmtId="0" fontId="25" fillId="0" borderId="0" xfId="0" applyFont="1" applyAlignment="1">
      <alignment horizontal="left"/>
    </xf>
    <xf numFmtId="0" fontId="21" fillId="7" borderId="0" xfId="0" applyFont="1" applyFill="1" applyAlignment="1">
      <alignment horizontal="left" vertical="center" wrapText="1"/>
    </xf>
    <xf numFmtId="0" fontId="10" fillId="7" borderId="6" xfId="0" applyFont="1" applyFill="1" applyBorder="1" applyAlignment="1" applyProtection="1">
      <alignment horizontal="center" vertical="top"/>
      <protection locked="0"/>
    </xf>
    <xf numFmtId="0" fontId="17" fillId="7" borderId="0" xfId="0" applyFont="1" applyFill="1" applyAlignment="1">
      <alignment horizontal="center" vertical="top" wrapText="1"/>
    </xf>
    <xf numFmtId="0" fontId="10" fillId="7" borderId="40" xfId="0" applyFont="1" applyFill="1" applyBorder="1" applyAlignment="1">
      <alignment horizontal="left" vertical="top" wrapText="1"/>
    </xf>
    <xf numFmtId="0" fontId="10" fillId="7" borderId="35" xfId="0" applyFont="1" applyFill="1" applyBorder="1" applyAlignment="1">
      <alignment horizontal="left" vertical="top" wrapText="1"/>
    </xf>
    <xf numFmtId="0" fontId="10" fillId="7" borderId="39" xfId="0" applyFont="1" applyFill="1" applyBorder="1" applyAlignment="1">
      <alignment horizontal="left" vertical="top" wrapText="1"/>
    </xf>
    <xf numFmtId="0" fontId="0" fillId="13" borderId="6" xfId="0" applyFill="1" applyBorder="1" applyAlignment="1" applyProtection="1">
      <alignment horizontal="center" vertical="top"/>
      <protection locked="0"/>
    </xf>
    <xf numFmtId="0" fontId="21" fillId="7" borderId="0" xfId="0" applyFont="1" applyFill="1" applyAlignment="1">
      <alignment horizontal="left" vertical="top"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7" borderId="40" xfId="0" applyFont="1" applyFill="1" applyBorder="1" applyAlignment="1">
      <alignment horizontal="left" vertical="top" wrapText="1"/>
    </xf>
    <xf numFmtId="0" fontId="6" fillId="7" borderId="18" xfId="0" applyFont="1" applyFill="1" applyBorder="1" applyAlignment="1">
      <alignment horizontal="left" vertical="top" wrapText="1"/>
    </xf>
    <xf numFmtId="0" fontId="10" fillId="0" borderId="40" xfId="1" applyFont="1" applyBorder="1" applyAlignment="1">
      <alignment horizontal="left" vertical="top" wrapText="1"/>
    </xf>
    <xf numFmtId="0" fontId="10" fillId="0" borderId="35" xfId="1" applyFont="1" applyBorder="1" applyAlignment="1">
      <alignment horizontal="left" vertical="top" wrapText="1"/>
    </xf>
    <xf numFmtId="0" fontId="10" fillId="0" borderId="39" xfId="1" applyFont="1" applyBorder="1" applyAlignment="1">
      <alignment horizontal="left" vertical="top" wrapText="1"/>
    </xf>
    <xf numFmtId="0" fontId="10" fillId="0" borderId="0" xfId="1" applyFont="1" applyAlignment="1">
      <alignment horizontal="left" vertical="top" wrapText="1"/>
    </xf>
    <xf numFmtId="0" fontId="21" fillId="7" borderId="18" xfId="0" applyFont="1" applyFill="1" applyBorder="1" applyAlignment="1">
      <alignment horizontal="left" vertical="top" wrapText="1"/>
    </xf>
    <xf numFmtId="0" fontId="25" fillId="7" borderId="18" xfId="0" applyFont="1" applyFill="1" applyBorder="1" applyAlignment="1">
      <alignment horizontal="left" vertical="top" wrapText="1"/>
    </xf>
    <xf numFmtId="0" fontId="25" fillId="7" borderId="0" xfId="0" applyFont="1" applyFill="1" applyAlignment="1">
      <alignment horizontal="left" vertical="top" wrapText="1"/>
    </xf>
    <xf numFmtId="0" fontId="1" fillId="0" borderId="0" xfId="1" applyAlignment="1">
      <alignment horizontal="center" vertical="top"/>
    </xf>
  </cellXfs>
  <cellStyles count="647">
    <cellStyle name="Gevolgde hyperlink" xfId="178" builtinId="9" hidden="1"/>
    <cellStyle name="Gevolgde hyperlink" xfId="186" builtinId="9" hidden="1"/>
    <cellStyle name="Gevolgde hyperlink" xfId="194" builtinId="9" hidden="1"/>
    <cellStyle name="Gevolgde hyperlink" xfId="202" builtinId="9" hidden="1"/>
    <cellStyle name="Gevolgde hyperlink" xfId="210" builtinId="9" hidden="1"/>
    <cellStyle name="Gevolgde hyperlink" xfId="218" builtinId="9" hidden="1"/>
    <cellStyle name="Gevolgde hyperlink" xfId="226" builtinId="9" hidden="1"/>
    <cellStyle name="Gevolgde hyperlink" xfId="234" builtinId="9" hidden="1"/>
    <cellStyle name="Gevolgde hyperlink" xfId="242" builtinId="9" hidden="1"/>
    <cellStyle name="Gevolgde hyperlink" xfId="250" builtinId="9" hidden="1"/>
    <cellStyle name="Gevolgde hyperlink" xfId="258" builtinId="9" hidden="1"/>
    <cellStyle name="Gevolgde hyperlink" xfId="266" builtinId="9" hidden="1"/>
    <cellStyle name="Gevolgde hyperlink" xfId="274" builtinId="9" hidden="1"/>
    <cellStyle name="Gevolgde hyperlink" xfId="282" builtinId="9" hidden="1"/>
    <cellStyle name="Gevolgde hyperlink" xfId="290" builtinId="9" hidden="1"/>
    <cellStyle name="Gevolgde hyperlink" xfId="298" builtinId="9" hidden="1"/>
    <cellStyle name="Gevolgde hyperlink" xfId="306" builtinId="9" hidden="1"/>
    <cellStyle name="Gevolgde hyperlink" xfId="314" builtinId="9" hidden="1"/>
    <cellStyle name="Gevolgde hyperlink" xfId="322" builtinId="9" hidden="1"/>
    <cellStyle name="Gevolgde hyperlink" xfId="330" builtinId="9" hidden="1"/>
    <cellStyle name="Gevolgde hyperlink" xfId="338" builtinId="9" hidden="1"/>
    <cellStyle name="Gevolgde hyperlink" xfId="346" builtinId="9" hidden="1"/>
    <cellStyle name="Gevolgde hyperlink" xfId="354" builtinId="9" hidden="1"/>
    <cellStyle name="Gevolgde hyperlink" xfId="362" builtinId="9" hidden="1"/>
    <cellStyle name="Gevolgde hyperlink" xfId="370" builtinId="9" hidden="1"/>
    <cellStyle name="Gevolgde hyperlink" xfId="378" builtinId="9" hidden="1"/>
    <cellStyle name="Gevolgde hyperlink" xfId="386" builtinId="9" hidden="1"/>
    <cellStyle name="Gevolgde hyperlink" xfId="394" builtinId="9" hidden="1"/>
    <cellStyle name="Gevolgde hyperlink" xfId="402" builtinId="9" hidden="1"/>
    <cellStyle name="Gevolgde hyperlink" xfId="410" builtinId="9" hidden="1"/>
    <cellStyle name="Gevolgde hyperlink" xfId="418" builtinId="9" hidden="1"/>
    <cellStyle name="Gevolgde hyperlink" xfId="426" builtinId="9" hidden="1"/>
    <cellStyle name="Gevolgde hyperlink" xfId="434" builtinId="9" hidden="1"/>
    <cellStyle name="Gevolgde hyperlink" xfId="442" builtinId="9" hidden="1"/>
    <cellStyle name="Gevolgde hyperlink" xfId="450" builtinId="9" hidden="1"/>
    <cellStyle name="Gevolgde hyperlink" xfId="458" builtinId="9" hidden="1"/>
    <cellStyle name="Gevolgde hyperlink" xfId="466" builtinId="9" hidden="1"/>
    <cellStyle name="Gevolgde hyperlink" xfId="474" builtinId="9" hidden="1"/>
    <cellStyle name="Gevolgde hyperlink" xfId="482" builtinId="9" hidden="1"/>
    <cellStyle name="Gevolgde hyperlink" xfId="490" builtinId="9" hidden="1"/>
    <cellStyle name="Gevolgde hyperlink" xfId="498" builtinId="9" hidden="1"/>
    <cellStyle name="Gevolgde hyperlink" xfId="506" builtinId="9" hidden="1"/>
    <cellStyle name="Gevolgde hyperlink" xfId="514" builtinId="9" hidden="1"/>
    <cellStyle name="Gevolgde hyperlink" xfId="522" builtinId="9" hidden="1"/>
    <cellStyle name="Gevolgde hyperlink" xfId="530" builtinId="9" hidden="1"/>
    <cellStyle name="Gevolgde hyperlink" xfId="538" builtinId="9" hidden="1"/>
    <cellStyle name="Gevolgde hyperlink" xfId="546" builtinId="9" hidden="1"/>
    <cellStyle name="Gevolgde hyperlink" xfId="554" builtinId="9" hidden="1"/>
    <cellStyle name="Gevolgde hyperlink" xfId="562" builtinId="9" hidden="1"/>
    <cellStyle name="Gevolgde hyperlink" xfId="570" builtinId="9" hidden="1"/>
    <cellStyle name="Gevolgde hyperlink" xfId="578" builtinId="9" hidden="1"/>
    <cellStyle name="Gevolgde hyperlink" xfId="586" builtinId="9" hidden="1"/>
    <cellStyle name="Gevolgde hyperlink" xfId="594" builtinId="9" hidden="1"/>
    <cellStyle name="Gevolgde hyperlink" xfId="602" builtinId="9" hidden="1"/>
    <cellStyle name="Gevolgde hyperlink" xfId="610" builtinId="9" hidden="1"/>
    <cellStyle name="Gevolgde hyperlink" xfId="618" builtinId="9" hidden="1"/>
    <cellStyle name="Gevolgde hyperlink" xfId="626" builtinId="9" hidden="1"/>
    <cellStyle name="Gevolgde hyperlink" xfId="634" builtinId="9" hidden="1"/>
    <cellStyle name="Gevolgde hyperlink" xfId="642" builtinId="9" hidden="1"/>
    <cellStyle name="Gevolgde hyperlink" xfId="644" builtinId="9" hidden="1"/>
    <cellStyle name="Gevolgde hyperlink" xfId="636" builtinId="9" hidden="1"/>
    <cellStyle name="Gevolgde hyperlink" xfId="628" builtinId="9" hidden="1"/>
    <cellStyle name="Gevolgde hyperlink" xfId="620" builtinId="9" hidden="1"/>
    <cellStyle name="Gevolgde hyperlink" xfId="612" builtinId="9" hidden="1"/>
    <cellStyle name="Gevolgde hyperlink" xfId="604" builtinId="9" hidden="1"/>
    <cellStyle name="Gevolgde hyperlink" xfId="596" builtinId="9" hidden="1"/>
    <cellStyle name="Gevolgde hyperlink" xfId="588" builtinId="9" hidden="1"/>
    <cellStyle name="Gevolgde hyperlink" xfId="580" builtinId="9" hidden="1"/>
    <cellStyle name="Gevolgde hyperlink" xfId="572" builtinId="9" hidden="1"/>
    <cellStyle name="Gevolgde hyperlink" xfId="564" builtinId="9" hidden="1"/>
    <cellStyle name="Gevolgde hyperlink" xfId="556" builtinId="9" hidden="1"/>
    <cellStyle name="Gevolgde hyperlink" xfId="548" builtinId="9" hidden="1"/>
    <cellStyle name="Gevolgde hyperlink" xfId="540" builtinId="9" hidden="1"/>
    <cellStyle name="Gevolgde hyperlink" xfId="532" builtinId="9" hidden="1"/>
    <cellStyle name="Gevolgde hyperlink" xfId="524" builtinId="9" hidden="1"/>
    <cellStyle name="Gevolgde hyperlink" xfId="516" builtinId="9" hidden="1"/>
    <cellStyle name="Gevolgde hyperlink" xfId="508" builtinId="9" hidden="1"/>
    <cellStyle name="Gevolgde hyperlink" xfId="500" builtinId="9" hidden="1"/>
    <cellStyle name="Gevolgde hyperlink" xfId="492" builtinId="9" hidden="1"/>
    <cellStyle name="Gevolgde hyperlink" xfId="484" builtinId="9" hidden="1"/>
    <cellStyle name="Gevolgde hyperlink" xfId="476" builtinId="9" hidden="1"/>
    <cellStyle name="Gevolgde hyperlink" xfId="468" builtinId="9" hidden="1"/>
    <cellStyle name="Gevolgde hyperlink" xfId="460" builtinId="9" hidden="1"/>
    <cellStyle name="Gevolgde hyperlink" xfId="452" builtinId="9" hidden="1"/>
    <cellStyle name="Gevolgde hyperlink" xfId="444" builtinId="9" hidden="1"/>
    <cellStyle name="Gevolgde hyperlink" xfId="436" builtinId="9" hidden="1"/>
    <cellStyle name="Gevolgde hyperlink" xfId="428" builtinId="9" hidden="1"/>
    <cellStyle name="Gevolgde hyperlink" xfId="420" builtinId="9" hidden="1"/>
    <cellStyle name="Gevolgde hyperlink" xfId="412" builtinId="9" hidden="1"/>
    <cellStyle name="Gevolgde hyperlink" xfId="404" builtinId="9" hidden="1"/>
    <cellStyle name="Gevolgde hyperlink" xfId="396" builtinId="9" hidden="1"/>
    <cellStyle name="Gevolgde hyperlink" xfId="388" builtinId="9" hidden="1"/>
    <cellStyle name="Gevolgde hyperlink" xfId="380" builtinId="9" hidden="1"/>
    <cellStyle name="Gevolgde hyperlink" xfId="372" builtinId="9" hidden="1"/>
    <cellStyle name="Gevolgde hyperlink" xfId="364" builtinId="9" hidden="1"/>
    <cellStyle name="Gevolgde hyperlink" xfId="356" builtinId="9" hidden="1"/>
    <cellStyle name="Gevolgde hyperlink" xfId="348" builtinId="9" hidden="1"/>
    <cellStyle name="Gevolgde hyperlink" xfId="340" builtinId="9" hidden="1"/>
    <cellStyle name="Gevolgde hyperlink" xfId="332" builtinId="9" hidden="1"/>
    <cellStyle name="Gevolgde hyperlink" xfId="324" builtinId="9" hidden="1"/>
    <cellStyle name="Gevolgde hyperlink" xfId="316" builtinId="9" hidden="1"/>
    <cellStyle name="Gevolgde hyperlink" xfId="308" builtinId="9" hidden="1"/>
    <cellStyle name="Gevolgde hyperlink" xfId="300" builtinId="9" hidden="1"/>
    <cellStyle name="Gevolgde hyperlink" xfId="292" builtinId="9" hidden="1"/>
    <cellStyle name="Gevolgde hyperlink" xfId="284" builtinId="9" hidden="1"/>
    <cellStyle name="Gevolgde hyperlink" xfId="276" builtinId="9" hidden="1"/>
    <cellStyle name="Gevolgde hyperlink" xfId="268" builtinId="9" hidden="1"/>
    <cellStyle name="Gevolgde hyperlink" xfId="260" builtinId="9" hidden="1"/>
    <cellStyle name="Gevolgde hyperlink" xfId="252" builtinId="9" hidden="1"/>
    <cellStyle name="Gevolgde hyperlink" xfId="244" builtinId="9" hidden="1"/>
    <cellStyle name="Gevolgde hyperlink" xfId="236" builtinId="9" hidden="1"/>
    <cellStyle name="Gevolgde hyperlink" xfId="228" builtinId="9" hidden="1"/>
    <cellStyle name="Gevolgde hyperlink" xfId="220" builtinId="9" hidden="1"/>
    <cellStyle name="Gevolgde hyperlink" xfId="212" builtinId="9" hidden="1"/>
    <cellStyle name="Gevolgde hyperlink" xfId="204" builtinId="9" hidden="1"/>
    <cellStyle name="Gevolgde hyperlink" xfId="196" builtinId="9" hidden="1"/>
    <cellStyle name="Gevolgde hyperlink" xfId="188" builtinId="9" hidden="1"/>
    <cellStyle name="Gevolgde hyperlink" xfId="180" builtinId="9" hidden="1"/>
    <cellStyle name="Gevolgde hyperlink" xfId="172" builtinId="9" hidden="1"/>
    <cellStyle name="Gevolgde hyperlink" xfId="164" builtinId="9" hidden="1"/>
    <cellStyle name="Gevolgde hyperlink" xfId="156" builtinId="9" hidden="1"/>
    <cellStyle name="Gevolgde hyperlink" xfId="147" builtinId="9" hidden="1"/>
    <cellStyle name="Gevolgde hyperlink" xfId="139" builtinId="9" hidden="1"/>
    <cellStyle name="Gevolgde hyperlink" xfId="131" builtinId="9" hidden="1"/>
    <cellStyle name="Gevolgde hyperlink" xfId="123" builtinId="9" hidden="1"/>
    <cellStyle name="Gevolgde hyperlink" xfId="115" builtinId="9" hidden="1"/>
    <cellStyle name="Gevolgde hyperlink" xfId="107" builtinId="9" hidden="1"/>
    <cellStyle name="Gevolgde hyperlink" xfId="99" builtinId="9" hidden="1"/>
    <cellStyle name="Gevolgde hyperlink" xfId="91" builtinId="9" hidden="1"/>
    <cellStyle name="Gevolgde hyperlink" xfId="83" builtinId="9" hidden="1"/>
    <cellStyle name="Gevolgde hyperlink" xfId="75" builtinId="9" hidden="1"/>
    <cellStyle name="Gevolgde hyperlink" xfId="67" builtinId="9" hidden="1"/>
    <cellStyle name="Gevolgde hyperlink" xfId="59" builtinId="9" hidden="1"/>
    <cellStyle name="Gevolgde hyperlink" xfId="25" builtinId="9" hidden="1"/>
    <cellStyle name="Gevolgde hyperlink" xfId="29" builtinId="9" hidden="1"/>
    <cellStyle name="Gevolgde hyperlink" xfId="35" builtinId="9" hidden="1"/>
    <cellStyle name="Gevolgde hyperlink" xfId="41" builtinId="9" hidden="1"/>
    <cellStyle name="Gevolgde hyperlink" xfId="45" builtinId="9" hidden="1"/>
    <cellStyle name="Gevolgde hyperlink" xfId="51" builtinId="9" hidden="1"/>
    <cellStyle name="Gevolgde hyperlink" xfId="57" builtinId="9" hidden="1"/>
    <cellStyle name="Gevolgde hyperlink" xfId="47" builtinId="9" hidden="1"/>
    <cellStyle name="Gevolgde hyperlink" xfId="31" builtinId="9" hidden="1"/>
    <cellStyle name="Gevolgde hyperlink" xfId="11" builtinId="9" hidden="1"/>
    <cellStyle name="Gevolgde hyperlink" xfId="15" builtinId="9" hidden="1"/>
    <cellStyle name="Gevolgde hyperlink" xfId="19" builtinId="9" hidden="1"/>
    <cellStyle name="Gevolgde hyperlink" xfId="9" builtinId="9" hidden="1"/>
    <cellStyle name="Gevolgde hyperlink" xfId="3" builtinId="9" hidden="1"/>
    <cellStyle name="Gevolgde hyperlink" xfId="7" builtinId="9" hidden="1"/>
    <cellStyle name="Gevolgde hyperlink" xfId="5" builtinId="9" hidden="1"/>
    <cellStyle name="Gevolgde hyperlink" xfId="17" builtinId="9" hidden="1"/>
    <cellStyle name="Gevolgde hyperlink" xfId="13" builtinId="9" hidden="1"/>
    <cellStyle name="Gevolgde hyperlink" xfId="23" builtinId="9" hidden="1"/>
    <cellStyle name="Gevolgde hyperlink" xfId="39" builtinId="9" hidden="1"/>
    <cellStyle name="Gevolgde hyperlink" xfId="55" builtinId="9" hidden="1"/>
    <cellStyle name="Gevolgde hyperlink" xfId="53" builtinId="9" hidden="1"/>
    <cellStyle name="Gevolgde hyperlink" xfId="49" builtinId="9" hidden="1"/>
    <cellStyle name="Gevolgde hyperlink" xfId="43" builtinId="9" hidden="1"/>
    <cellStyle name="Gevolgde hyperlink" xfId="37" builtinId="9" hidden="1"/>
    <cellStyle name="Gevolgde hyperlink" xfId="33" builtinId="9" hidden="1"/>
    <cellStyle name="Gevolgde hyperlink" xfId="27" builtinId="9" hidden="1"/>
    <cellStyle name="Gevolgde hyperlink" xfId="21" builtinId="9" hidden="1"/>
    <cellStyle name="Gevolgde hyperlink" xfId="63" builtinId="9" hidden="1"/>
    <cellStyle name="Gevolgde hyperlink" xfId="71" builtinId="9" hidden="1"/>
    <cellStyle name="Gevolgde hyperlink" xfId="79" builtinId="9" hidden="1"/>
    <cellStyle name="Gevolgde hyperlink" xfId="87" builtinId="9" hidden="1"/>
    <cellStyle name="Gevolgde hyperlink" xfId="95" builtinId="9" hidden="1"/>
    <cellStyle name="Gevolgde hyperlink" xfId="103" builtinId="9" hidden="1"/>
    <cellStyle name="Gevolgde hyperlink" xfId="111" builtinId="9" hidden="1"/>
    <cellStyle name="Gevolgde hyperlink" xfId="119" builtinId="9" hidden="1"/>
    <cellStyle name="Gevolgde hyperlink" xfId="127" builtinId="9" hidden="1"/>
    <cellStyle name="Gevolgde hyperlink" xfId="135" builtinId="9" hidden="1"/>
    <cellStyle name="Gevolgde hyperlink" xfId="143" builtinId="9" hidden="1"/>
    <cellStyle name="Gevolgde hyperlink" xfId="152" builtinId="9" hidden="1"/>
    <cellStyle name="Gevolgde hyperlink" xfId="160" builtinId="9" hidden="1"/>
    <cellStyle name="Gevolgde hyperlink" xfId="168" builtinId="9" hidden="1"/>
    <cellStyle name="Gevolgde hyperlink" xfId="176" builtinId="9" hidden="1"/>
    <cellStyle name="Gevolgde hyperlink" xfId="184" builtinId="9" hidden="1"/>
    <cellStyle name="Gevolgde hyperlink" xfId="192" builtinId="9" hidden="1"/>
    <cellStyle name="Gevolgde hyperlink" xfId="200" builtinId="9" hidden="1"/>
    <cellStyle name="Gevolgde hyperlink" xfId="208" builtinId="9" hidden="1"/>
    <cellStyle name="Gevolgde hyperlink" xfId="216" builtinId="9" hidden="1"/>
    <cellStyle name="Gevolgde hyperlink" xfId="224" builtinId="9" hidden="1"/>
    <cellStyle name="Gevolgde hyperlink" xfId="232" builtinId="9" hidden="1"/>
    <cellStyle name="Gevolgde hyperlink" xfId="240" builtinId="9" hidden="1"/>
    <cellStyle name="Gevolgde hyperlink" xfId="248" builtinId="9" hidden="1"/>
    <cellStyle name="Gevolgde hyperlink" xfId="256" builtinId="9" hidden="1"/>
    <cellStyle name="Gevolgde hyperlink" xfId="264" builtinId="9" hidden="1"/>
    <cellStyle name="Gevolgde hyperlink" xfId="272" builtinId="9" hidden="1"/>
    <cellStyle name="Gevolgde hyperlink" xfId="280" builtinId="9" hidden="1"/>
    <cellStyle name="Gevolgde hyperlink" xfId="288" builtinId="9" hidden="1"/>
    <cellStyle name="Gevolgde hyperlink" xfId="296" builtinId="9" hidden="1"/>
    <cellStyle name="Gevolgde hyperlink" xfId="304" builtinId="9" hidden="1"/>
    <cellStyle name="Gevolgde hyperlink" xfId="312" builtinId="9" hidden="1"/>
    <cellStyle name="Gevolgde hyperlink" xfId="320" builtinId="9" hidden="1"/>
    <cellStyle name="Gevolgde hyperlink" xfId="328" builtinId="9" hidden="1"/>
    <cellStyle name="Gevolgde hyperlink" xfId="336" builtinId="9" hidden="1"/>
    <cellStyle name="Gevolgde hyperlink" xfId="344" builtinId="9" hidden="1"/>
    <cellStyle name="Gevolgde hyperlink" xfId="352" builtinId="9" hidden="1"/>
    <cellStyle name="Gevolgde hyperlink" xfId="360" builtinId="9" hidden="1"/>
    <cellStyle name="Gevolgde hyperlink" xfId="368" builtinId="9" hidden="1"/>
    <cellStyle name="Gevolgde hyperlink" xfId="376" builtinId="9" hidden="1"/>
    <cellStyle name="Gevolgde hyperlink" xfId="384" builtinId="9" hidden="1"/>
    <cellStyle name="Gevolgde hyperlink" xfId="392" builtinId="9" hidden="1"/>
    <cellStyle name="Gevolgde hyperlink" xfId="400" builtinId="9" hidden="1"/>
    <cellStyle name="Gevolgde hyperlink" xfId="408" builtinId="9" hidden="1"/>
    <cellStyle name="Gevolgde hyperlink" xfId="416" builtinId="9" hidden="1"/>
    <cellStyle name="Gevolgde hyperlink" xfId="424" builtinId="9" hidden="1"/>
    <cellStyle name="Gevolgde hyperlink" xfId="432" builtinId="9" hidden="1"/>
    <cellStyle name="Gevolgde hyperlink" xfId="440" builtinId="9" hidden="1"/>
    <cellStyle name="Gevolgde hyperlink" xfId="448" builtinId="9" hidden="1"/>
    <cellStyle name="Gevolgde hyperlink" xfId="456" builtinId="9" hidden="1"/>
    <cellStyle name="Gevolgde hyperlink" xfId="464" builtinId="9" hidden="1"/>
    <cellStyle name="Gevolgde hyperlink" xfId="472" builtinId="9" hidden="1"/>
    <cellStyle name="Gevolgde hyperlink" xfId="480" builtinId="9" hidden="1"/>
    <cellStyle name="Gevolgde hyperlink" xfId="488" builtinId="9" hidden="1"/>
    <cellStyle name="Gevolgde hyperlink" xfId="496" builtinId="9" hidden="1"/>
    <cellStyle name="Gevolgde hyperlink" xfId="504" builtinId="9" hidden="1"/>
    <cellStyle name="Gevolgde hyperlink" xfId="512" builtinId="9" hidden="1"/>
    <cellStyle name="Gevolgde hyperlink" xfId="520" builtinId="9" hidden="1"/>
    <cellStyle name="Gevolgde hyperlink" xfId="528" builtinId="9" hidden="1"/>
    <cellStyle name="Gevolgde hyperlink" xfId="536" builtinId="9" hidden="1"/>
    <cellStyle name="Gevolgde hyperlink" xfId="544" builtinId="9" hidden="1"/>
    <cellStyle name="Gevolgde hyperlink" xfId="552" builtinId="9" hidden="1"/>
    <cellStyle name="Gevolgde hyperlink" xfId="560" builtinId="9" hidden="1"/>
    <cellStyle name="Gevolgde hyperlink" xfId="568" builtinId="9" hidden="1"/>
    <cellStyle name="Gevolgde hyperlink" xfId="576" builtinId="9" hidden="1"/>
    <cellStyle name="Gevolgde hyperlink" xfId="584" builtinId="9" hidden="1"/>
    <cellStyle name="Gevolgde hyperlink" xfId="592" builtinId="9" hidden="1"/>
    <cellStyle name="Gevolgde hyperlink" xfId="600" builtinId="9" hidden="1"/>
    <cellStyle name="Gevolgde hyperlink" xfId="608" builtinId="9" hidden="1"/>
    <cellStyle name="Gevolgde hyperlink" xfId="616" builtinId="9" hidden="1"/>
    <cellStyle name="Gevolgde hyperlink" xfId="624" builtinId="9" hidden="1"/>
    <cellStyle name="Gevolgde hyperlink" xfId="632" builtinId="9" hidden="1"/>
    <cellStyle name="Gevolgde hyperlink" xfId="640" builtinId="9" hidden="1"/>
    <cellStyle name="Gevolgde hyperlink" xfId="646" builtinId="9" hidden="1"/>
    <cellStyle name="Gevolgde hyperlink" xfId="638" builtinId="9" hidden="1"/>
    <cellStyle name="Gevolgde hyperlink" xfId="630" builtinId="9" hidden="1"/>
    <cellStyle name="Gevolgde hyperlink" xfId="622" builtinId="9" hidden="1"/>
    <cellStyle name="Gevolgde hyperlink" xfId="614" builtinId="9" hidden="1"/>
    <cellStyle name="Gevolgde hyperlink" xfId="606" builtinId="9" hidden="1"/>
    <cellStyle name="Gevolgde hyperlink" xfId="598" builtinId="9" hidden="1"/>
    <cellStyle name="Gevolgde hyperlink" xfId="590" builtinId="9" hidden="1"/>
    <cellStyle name="Gevolgde hyperlink" xfId="582" builtinId="9" hidden="1"/>
    <cellStyle name="Gevolgde hyperlink" xfId="574" builtinId="9" hidden="1"/>
    <cellStyle name="Gevolgde hyperlink" xfId="566" builtinId="9" hidden="1"/>
    <cellStyle name="Gevolgde hyperlink" xfId="558" builtinId="9" hidden="1"/>
    <cellStyle name="Gevolgde hyperlink" xfId="550" builtinId="9" hidden="1"/>
    <cellStyle name="Gevolgde hyperlink" xfId="542" builtinId="9" hidden="1"/>
    <cellStyle name="Gevolgde hyperlink" xfId="534" builtinId="9" hidden="1"/>
    <cellStyle name="Gevolgde hyperlink" xfId="526" builtinId="9" hidden="1"/>
    <cellStyle name="Gevolgde hyperlink" xfId="518" builtinId="9" hidden="1"/>
    <cellStyle name="Gevolgde hyperlink" xfId="510" builtinId="9" hidden="1"/>
    <cellStyle name="Gevolgde hyperlink" xfId="502" builtinId="9" hidden="1"/>
    <cellStyle name="Gevolgde hyperlink" xfId="494" builtinId="9" hidden="1"/>
    <cellStyle name="Gevolgde hyperlink" xfId="486" builtinId="9" hidden="1"/>
    <cellStyle name="Gevolgde hyperlink" xfId="478" builtinId="9" hidden="1"/>
    <cellStyle name="Gevolgde hyperlink" xfId="470" builtinId="9" hidden="1"/>
    <cellStyle name="Gevolgde hyperlink" xfId="462" builtinId="9" hidden="1"/>
    <cellStyle name="Gevolgde hyperlink" xfId="454" builtinId="9" hidden="1"/>
    <cellStyle name="Gevolgde hyperlink" xfId="446" builtinId="9" hidden="1"/>
    <cellStyle name="Gevolgde hyperlink" xfId="438" builtinId="9" hidden="1"/>
    <cellStyle name="Gevolgde hyperlink" xfId="430" builtinId="9" hidden="1"/>
    <cellStyle name="Gevolgde hyperlink" xfId="422" builtinId="9" hidden="1"/>
    <cellStyle name="Gevolgde hyperlink" xfId="414" builtinId="9" hidden="1"/>
    <cellStyle name="Gevolgde hyperlink" xfId="406" builtinId="9" hidden="1"/>
    <cellStyle name="Gevolgde hyperlink" xfId="398" builtinId="9" hidden="1"/>
    <cellStyle name="Gevolgde hyperlink" xfId="390" builtinId="9" hidden="1"/>
    <cellStyle name="Gevolgde hyperlink" xfId="382" builtinId="9" hidden="1"/>
    <cellStyle name="Gevolgde hyperlink" xfId="374" builtinId="9" hidden="1"/>
    <cellStyle name="Gevolgde hyperlink" xfId="366" builtinId="9" hidden="1"/>
    <cellStyle name="Gevolgde hyperlink" xfId="358" builtinId="9" hidden="1"/>
    <cellStyle name="Gevolgde hyperlink" xfId="350" builtinId="9" hidden="1"/>
    <cellStyle name="Gevolgde hyperlink" xfId="342" builtinId="9" hidden="1"/>
    <cellStyle name="Gevolgde hyperlink" xfId="334" builtinId="9" hidden="1"/>
    <cellStyle name="Gevolgde hyperlink" xfId="326" builtinId="9" hidden="1"/>
    <cellStyle name="Gevolgde hyperlink" xfId="318" builtinId="9" hidden="1"/>
    <cellStyle name="Gevolgde hyperlink" xfId="310" builtinId="9" hidden="1"/>
    <cellStyle name="Gevolgde hyperlink" xfId="302" builtinId="9" hidden="1"/>
    <cellStyle name="Gevolgde hyperlink" xfId="294" builtinId="9" hidden="1"/>
    <cellStyle name="Gevolgde hyperlink" xfId="286" builtinId="9" hidden="1"/>
    <cellStyle name="Gevolgde hyperlink" xfId="278" builtinId="9" hidden="1"/>
    <cellStyle name="Gevolgde hyperlink" xfId="270" builtinId="9" hidden="1"/>
    <cellStyle name="Gevolgde hyperlink" xfId="262" builtinId="9" hidden="1"/>
    <cellStyle name="Gevolgde hyperlink" xfId="254" builtinId="9" hidden="1"/>
    <cellStyle name="Gevolgde hyperlink" xfId="246" builtinId="9" hidden="1"/>
    <cellStyle name="Gevolgde hyperlink" xfId="238" builtinId="9" hidden="1"/>
    <cellStyle name="Gevolgde hyperlink" xfId="230" builtinId="9" hidden="1"/>
    <cellStyle name="Gevolgde hyperlink" xfId="222" builtinId="9" hidden="1"/>
    <cellStyle name="Gevolgde hyperlink" xfId="214" builtinId="9" hidden="1"/>
    <cellStyle name="Gevolgde hyperlink" xfId="206" builtinId="9" hidden="1"/>
    <cellStyle name="Gevolgde hyperlink" xfId="198" builtinId="9" hidden="1"/>
    <cellStyle name="Gevolgde hyperlink" xfId="190" builtinId="9" hidden="1"/>
    <cellStyle name="Gevolgde hyperlink" xfId="182" builtinId="9" hidden="1"/>
    <cellStyle name="Gevolgde hyperlink" xfId="174" builtinId="9" hidden="1"/>
    <cellStyle name="Gevolgde hyperlink" xfId="97" builtinId="9" hidden="1"/>
    <cellStyle name="Gevolgde hyperlink" xfId="105" builtinId="9" hidden="1"/>
    <cellStyle name="Gevolgde hyperlink" xfId="109" builtinId="9" hidden="1"/>
    <cellStyle name="Gevolgde hyperlink" xfId="113" builtinId="9" hidden="1"/>
    <cellStyle name="Gevolgde hyperlink" xfId="121" builtinId="9" hidden="1"/>
    <cellStyle name="Gevolgde hyperlink" xfId="125" builtinId="9" hidden="1"/>
    <cellStyle name="Gevolgde hyperlink" xfId="129" builtinId="9" hidden="1"/>
    <cellStyle name="Gevolgde hyperlink" xfId="137" builtinId="9" hidden="1"/>
    <cellStyle name="Gevolgde hyperlink" xfId="141" builtinId="9" hidden="1"/>
    <cellStyle name="Gevolgde hyperlink" xfId="145" builtinId="9" hidden="1"/>
    <cellStyle name="Gevolgde hyperlink" xfId="154" builtinId="9" hidden="1"/>
    <cellStyle name="Gevolgde hyperlink" xfId="158" builtinId="9" hidden="1"/>
    <cellStyle name="Gevolgde hyperlink" xfId="162" builtinId="9" hidden="1"/>
    <cellStyle name="Gevolgde hyperlink" xfId="170" builtinId="9" hidden="1"/>
    <cellStyle name="Gevolgde hyperlink" xfId="166" builtinId="9" hidden="1"/>
    <cellStyle name="Gevolgde hyperlink" xfId="150" builtinId="9" hidden="1"/>
    <cellStyle name="Gevolgde hyperlink" xfId="133" builtinId="9" hidden="1"/>
    <cellStyle name="Gevolgde hyperlink" xfId="117" builtinId="9" hidden="1"/>
    <cellStyle name="Gevolgde hyperlink" xfId="101" builtinId="9" hidden="1"/>
    <cellStyle name="Gevolgde hyperlink" xfId="77" builtinId="9" hidden="1"/>
    <cellStyle name="Gevolgde hyperlink" xfId="81" builtinId="9" hidden="1"/>
    <cellStyle name="Gevolgde hyperlink" xfId="85" builtinId="9" hidden="1"/>
    <cellStyle name="Gevolgde hyperlink" xfId="89" builtinId="9" hidden="1"/>
    <cellStyle name="Gevolgde hyperlink" xfId="93" builtinId="9" hidden="1"/>
    <cellStyle name="Gevolgde hyperlink" xfId="65" builtinId="9" hidden="1"/>
    <cellStyle name="Gevolgde hyperlink" xfId="73" builtinId="9" hidden="1"/>
    <cellStyle name="Gevolgde hyperlink" xfId="69" builtinId="9" hidden="1"/>
    <cellStyle name="Gevolgde hyperlink" xfId="61" builtinId="9" hidden="1"/>
    <cellStyle name="Hyperlink" xfId="549" builtinId="8" hidden="1"/>
    <cellStyle name="Hyperlink" xfId="551" builtinId="8" hidden="1"/>
    <cellStyle name="Hyperlink" xfId="557" builtinId="8" hidden="1"/>
    <cellStyle name="Hyperlink" xfId="559" builtinId="8" hidden="1"/>
    <cellStyle name="Hyperlink" xfId="563" builtinId="8" hidden="1"/>
    <cellStyle name="Hyperlink" xfId="567" builtinId="8" hidden="1"/>
    <cellStyle name="Hyperlink" xfId="571" builtinId="8" hidden="1"/>
    <cellStyle name="Hyperlink" xfId="573" builtinId="8" hidden="1"/>
    <cellStyle name="Hyperlink" xfId="579" builtinId="8" hidden="1"/>
    <cellStyle name="Hyperlink" xfId="581" builtinId="8" hidden="1"/>
    <cellStyle name="Hyperlink" xfId="583" builtinId="8" hidden="1"/>
    <cellStyle name="Hyperlink" xfId="589" builtinId="8" hidden="1"/>
    <cellStyle name="Hyperlink" xfId="591" builtinId="8" hidden="1"/>
    <cellStyle name="Hyperlink" xfId="595" builtinId="8" hidden="1"/>
    <cellStyle name="Hyperlink" xfId="599" builtinId="8" hidden="1"/>
    <cellStyle name="Hyperlink" xfId="603" builtinId="8" hidden="1"/>
    <cellStyle name="Hyperlink" xfId="605" builtinId="8" hidden="1"/>
    <cellStyle name="Hyperlink" xfId="611" builtinId="8" hidden="1"/>
    <cellStyle name="Hyperlink" xfId="613" builtinId="8" hidden="1"/>
    <cellStyle name="Hyperlink" xfId="615" builtinId="8" hidden="1"/>
    <cellStyle name="Hyperlink" xfId="621" builtinId="8" hidden="1"/>
    <cellStyle name="Hyperlink" xfId="623" builtinId="8" hidden="1"/>
    <cellStyle name="Hyperlink" xfId="627" builtinId="8" hidden="1"/>
    <cellStyle name="Hyperlink" xfId="631" builtinId="8" hidden="1"/>
    <cellStyle name="Hyperlink" xfId="635" builtinId="8" hidden="1"/>
    <cellStyle name="Hyperlink" xfId="637" builtinId="8" hidden="1"/>
    <cellStyle name="Hyperlink" xfId="643" builtinId="8" hidden="1"/>
    <cellStyle name="Hyperlink" xfId="645" builtinId="8" hidden="1"/>
    <cellStyle name="Hyperlink" xfId="641" builtinId="8" hidden="1"/>
    <cellStyle name="Hyperlink" xfId="625" builtinId="8" hidden="1"/>
    <cellStyle name="Hyperlink" xfId="617" builtinId="8" hidden="1"/>
    <cellStyle name="Hyperlink" xfId="609" builtinId="8" hidden="1"/>
    <cellStyle name="Hyperlink" xfId="593" builtinId="8" hidden="1"/>
    <cellStyle name="Hyperlink" xfId="585" builtinId="8" hidden="1"/>
    <cellStyle name="Hyperlink" xfId="577" builtinId="8" hidden="1"/>
    <cellStyle name="Hyperlink" xfId="561" builtinId="8" hidden="1"/>
    <cellStyle name="Hyperlink" xfId="553" builtinId="8" hidden="1"/>
    <cellStyle name="Hyperlink" xfId="545" builtinId="8" hidden="1"/>
    <cellStyle name="Hyperlink" xfId="529" builtinId="8" hidden="1"/>
    <cellStyle name="Hyperlink" xfId="521" builtinId="8" hidden="1"/>
    <cellStyle name="Hyperlink" xfId="513" builtinId="8" hidden="1"/>
    <cellStyle name="Hyperlink" xfId="497" builtinId="8" hidden="1"/>
    <cellStyle name="Hyperlink" xfId="489" builtinId="8" hidden="1"/>
    <cellStyle name="Hyperlink" xfId="481" builtinId="8" hidden="1"/>
    <cellStyle name="Hyperlink" xfId="465" builtinId="8" hidden="1"/>
    <cellStyle name="Hyperlink" xfId="457" builtinId="8" hidden="1"/>
    <cellStyle name="Hyperlink" xfId="449" builtinId="8" hidden="1"/>
    <cellStyle name="Hyperlink" xfId="433" builtinId="8" hidden="1"/>
    <cellStyle name="Hyperlink" xfId="425" builtinId="8" hidden="1"/>
    <cellStyle name="Hyperlink" xfId="417" builtinId="8" hidden="1"/>
    <cellStyle name="Hyperlink" xfId="401" builtinId="8" hidden="1"/>
    <cellStyle name="Hyperlink" xfId="393" builtinId="8" hidden="1"/>
    <cellStyle name="Hyperlink" xfId="385" builtinId="8" hidden="1"/>
    <cellStyle name="Hyperlink" xfId="369" builtinId="8" hidden="1"/>
    <cellStyle name="Hyperlink" xfId="361" builtinId="8" hidden="1"/>
    <cellStyle name="Hyperlink" xfId="353" builtinId="8" hidden="1"/>
    <cellStyle name="Hyperlink" xfId="337" builtinId="8" hidden="1"/>
    <cellStyle name="Hyperlink" xfId="329" builtinId="8" hidden="1"/>
    <cellStyle name="Hyperlink" xfId="321" builtinId="8" hidden="1"/>
    <cellStyle name="Hyperlink" xfId="305" builtinId="8" hidden="1"/>
    <cellStyle name="Hyperlink" xfId="297" builtinId="8" hidden="1"/>
    <cellStyle name="Hyperlink" xfId="289" builtinId="8" hidden="1"/>
    <cellStyle name="Hyperlink" xfId="273" builtinId="8" hidden="1"/>
    <cellStyle name="Hyperlink" xfId="265" builtinId="8" hidden="1"/>
    <cellStyle name="Hyperlink" xfId="257" builtinId="8" hidden="1"/>
    <cellStyle name="Hyperlink" xfId="241" builtinId="8" hidden="1"/>
    <cellStyle name="Hyperlink" xfId="102" builtinId="8" hidden="1"/>
    <cellStyle name="Hyperlink" xfId="104" builtinId="8" hidden="1"/>
    <cellStyle name="Hyperlink" xfId="108" builtinId="8" hidden="1"/>
    <cellStyle name="Hyperlink" xfId="110" builtinId="8" hidden="1"/>
    <cellStyle name="Hyperlink" xfId="114" builtinId="8" hidden="1"/>
    <cellStyle name="Hyperlink" xfId="118" builtinId="8" hidden="1"/>
    <cellStyle name="Hyperlink" xfId="120" builtinId="8" hidden="1"/>
    <cellStyle name="Hyperlink" xfId="122" builtinId="8" hidden="1"/>
    <cellStyle name="Hyperlink" xfId="126" builtinId="8" hidden="1"/>
    <cellStyle name="Hyperlink" xfId="130" builtinId="8" hidden="1"/>
    <cellStyle name="Hyperlink" xfId="132" builtinId="8" hidden="1"/>
    <cellStyle name="Hyperlink" xfId="136" builtinId="8" hidden="1"/>
    <cellStyle name="Hyperlink" xfId="138" builtinId="8" hidden="1"/>
    <cellStyle name="Hyperlink" xfId="140" builtinId="8" hidden="1"/>
    <cellStyle name="Hyperlink" xfId="146" builtinId="8" hidden="1"/>
    <cellStyle name="Hyperlink" xfId="149" builtinId="8" hidden="1"/>
    <cellStyle name="Hyperlink" xfId="151" builtinId="8" hidden="1"/>
    <cellStyle name="Hyperlink" xfId="155" builtinId="8" hidden="1"/>
    <cellStyle name="Hyperlink" xfId="157" builtinId="8" hidden="1"/>
    <cellStyle name="Hyperlink" xfId="159" builtinId="8" hidden="1"/>
    <cellStyle name="Hyperlink" xfId="165" builtinId="8" hidden="1"/>
    <cellStyle name="Hyperlink" xfId="167" builtinId="8" hidden="1"/>
    <cellStyle name="Hyperlink" xfId="169" builtinId="8" hidden="1"/>
    <cellStyle name="Hyperlink" xfId="173" builtinId="8" hidden="1"/>
    <cellStyle name="Hyperlink" xfId="175" builtinId="8" hidden="1"/>
    <cellStyle name="Hyperlink" xfId="179" builtinId="8" hidden="1"/>
    <cellStyle name="Hyperlink" xfId="183" builtinId="8" hidden="1"/>
    <cellStyle name="Hyperlink" xfId="185" builtinId="8" hidden="1"/>
    <cellStyle name="Hyperlink" xfId="187" builtinId="8" hidden="1"/>
    <cellStyle name="Hyperlink" xfId="191" builtinId="8" hidden="1"/>
    <cellStyle name="Hyperlink" xfId="195" builtinId="8" hidden="1"/>
    <cellStyle name="Hyperlink" xfId="197" builtinId="8" hidden="1"/>
    <cellStyle name="Hyperlink" xfId="201" builtinId="8" hidden="1"/>
    <cellStyle name="Hyperlink" xfId="203" builtinId="8" hidden="1"/>
    <cellStyle name="Hyperlink" xfId="205" builtinId="8" hidden="1"/>
    <cellStyle name="Hyperlink" xfId="211" builtinId="8" hidden="1"/>
    <cellStyle name="Hyperlink" xfId="213" builtinId="8" hidden="1"/>
    <cellStyle name="Hyperlink" xfId="215" builtinId="8" hidden="1"/>
    <cellStyle name="Hyperlink" xfId="219" builtinId="8" hidden="1"/>
    <cellStyle name="Hyperlink" xfId="221" builtinId="8" hidden="1"/>
    <cellStyle name="Hyperlink" xfId="223" builtinId="8" hidden="1"/>
    <cellStyle name="Hyperlink" xfId="229" builtinId="8" hidden="1"/>
    <cellStyle name="Hyperlink" xfId="231" builtinId="8" hidden="1"/>
    <cellStyle name="Hyperlink" xfId="233" builtinId="8" hidden="1"/>
    <cellStyle name="Hyperlink" xfId="225" builtinId="8" hidden="1"/>
    <cellStyle name="Hyperlink" xfId="209" builtinId="8" hidden="1"/>
    <cellStyle name="Hyperlink" xfId="193" builtinId="8" hidden="1"/>
    <cellStyle name="Hyperlink" xfId="161" builtinId="8" hidden="1"/>
    <cellStyle name="Hyperlink" xfId="144" builtinId="8" hidden="1"/>
    <cellStyle name="Hyperlink" xfId="128" builtinId="8" hidden="1"/>
    <cellStyle name="Hyperlink" xfId="48" builtinId="8" hidden="1"/>
    <cellStyle name="Hyperlink" xfId="50" builtinId="8" hidden="1"/>
    <cellStyle name="Hyperlink" xfId="52" builtinId="8" hidden="1"/>
    <cellStyle name="Hyperlink" xfId="56" builtinId="8" hidden="1"/>
    <cellStyle name="Hyperlink" xfId="58" builtinId="8" hidden="1"/>
    <cellStyle name="Hyperlink" xfId="60" builtinId="8" hidden="1"/>
    <cellStyle name="Hyperlink" xfId="66" builtinId="8" hidden="1"/>
    <cellStyle name="Hyperlink" xfId="68" builtinId="8" hidden="1"/>
    <cellStyle name="Hyperlink" xfId="70" builtinId="8" hidden="1"/>
    <cellStyle name="Hyperlink" xfId="74" builtinId="8" hidden="1"/>
    <cellStyle name="Hyperlink" xfId="76" builtinId="8" hidden="1"/>
    <cellStyle name="Hyperlink" xfId="78" builtinId="8" hidden="1"/>
    <cellStyle name="Hyperlink" xfId="82" builtinId="8" hidden="1"/>
    <cellStyle name="Hyperlink" xfId="84" builtinId="8" hidden="1"/>
    <cellStyle name="Hyperlink" xfId="86" builtinId="8" hidden="1"/>
    <cellStyle name="Hyperlink" xfId="90" builtinId="8" hidden="1"/>
    <cellStyle name="Hyperlink" xfId="92" builtinId="8" hidden="1"/>
    <cellStyle name="Hyperlink" xfId="94" builtinId="8" hidden="1"/>
    <cellStyle name="Hyperlink" xfId="100" builtinId="8" hidden="1"/>
    <cellStyle name="Hyperlink" xfId="96" builtinId="8" hidden="1"/>
    <cellStyle name="Hyperlink" xfId="64" builtinId="8" hidden="1"/>
    <cellStyle name="Hyperlink" xfId="26" builtinId="8" hidden="1"/>
    <cellStyle name="Hyperlink" xfId="28" builtinId="8" hidden="1"/>
    <cellStyle name="Hyperlink" xfId="30" builtinId="8" hidden="1"/>
    <cellStyle name="Hyperlink" xfId="34" builtinId="8" hidden="1"/>
    <cellStyle name="Hyperlink" xfId="36" builtinId="8" hidden="1"/>
    <cellStyle name="Hyperlink" xfId="38" builtinId="8" hidden="1"/>
    <cellStyle name="Hyperlink" xfId="42" builtinId="8" hidden="1"/>
    <cellStyle name="Hyperlink" xfId="44" builtinId="8" hidden="1"/>
    <cellStyle name="Hyperlink" xfId="46" builtinId="8" hidden="1"/>
    <cellStyle name="Hyperlink" xfId="14" builtinId="8" hidden="1"/>
    <cellStyle name="Hyperlink" xfId="16" builtinId="8" hidden="1"/>
    <cellStyle name="Hyperlink" xfId="18" builtinId="8" hidden="1"/>
    <cellStyle name="Hyperlink" xfId="22" builtinId="8" hidden="1"/>
    <cellStyle name="Hyperlink" xfId="6" builtinId="8" hidden="1"/>
    <cellStyle name="Hyperlink" xfId="8" builtinId="8" hidden="1"/>
    <cellStyle name="Hyperlink" xfId="4" builtinId="8" hidden="1"/>
    <cellStyle name="Hyperlink" xfId="2" builtinId="8" hidden="1"/>
    <cellStyle name="Hyperlink" xfId="10" builtinId="8" hidden="1"/>
    <cellStyle name="Hyperlink" xfId="20" builtinId="8" hidden="1"/>
    <cellStyle name="Hyperlink" xfId="12" builtinId="8" hidden="1"/>
    <cellStyle name="Hyperlink" xfId="40" builtinId="8" hidden="1"/>
    <cellStyle name="Hyperlink" xfId="32" builtinId="8" hidden="1"/>
    <cellStyle name="Hyperlink" xfId="24" builtinId="8" hidden="1"/>
    <cellStyle name="Hyperlink" xfId="98" builtinId="8" hidden="1"/>
    <cellStyle name="Hyperlink" xfId="88" builtinId="8" hidden="1"/>
    <cellStyle name="Hyperlink" xfId="80" builtinId="8" hidden="1"/>
    <cellStyle name="Hyperlink" xfId="72" builtinId="8" hidden="1"/>
    <cellStyle name="Hyperlink" xfId="62" builtinId="8" hidden="1"/>
    <cellStyle name="Hyperlink" xfId="54" builtinId="8" hidden="1"/>
    <cellStyle name="Hyperlink" xfId="112" builtinId="8" hidden="1"/>
    <cellStyle name="Hyperlink" xfId="177" builtinId="8" hidden="1"/>
    <cellStyle name="Hyperlink" xfId="235" builtinId="8" hidden="1"/>
    <cellStyle name="Hyperlink" xfId="227" builtinId="8" hidden="1"/>
    <cellStyle name="Hyperlink" xfId="217" builtinId="8" hidden="1"/>
    <cellStyle name="Hyperlink" xfId="207" builtinId="8" hidden="1"/>
    <cellStyle name="Hyperlink" xfId="199" builtinId="8" hidden="1"/>
    <cellStyle name="Hyperlink" xfId="189" builtinId="8" hidden="1"/>
    <cellStyle name="Hyperlink" xfId="181" builtinId="8" hidden="1"/>
    <cellStyle name="Hyperlink" xfId="171" builtinId="8" hidden="1"/>
    <cellStyle name="Hyperlink" xfId="163" builtinId="8" hidden="1"/>
    <cellStyle name="Hyperlink" xfId="153" builtinId="8" hidden="1"/>
    <cellStyle name="Hyperlink" xfId="142" builtinId="8" hidden="1"/>
    <cellStyle name="Hyperlink" xfId="134" builtinId="8" hidden="1"/>
    <cellStyle name="Hyperlink" xfId="124" builtinId="8" hidden="1"/>
    <cellStyle name="Hyperlink" xfId="116" builtinId="8" hidden="1"/>
    <cellStyle name="Hyperlink" xfId="106" builtinId="8" hidden="1"/>
    <cellStyle name="Hyperlink" xfId="249" builtinId="8" hidden="1"/>
    <cellStyle name="Hyperlink" xfId="281" builtinId="8" hidden="1"/>
    <cellStyle name="Hyperlink" xfId="313" builtinId="8" hidden="1"/>
    <cellStyle name="Hyperlink" xfId="345" builtinId="8" hidden="1"/>
    <cellStyle name="Hyperlink" xfId="377" builtinId="8" hidden="1"/>
    <cellStyle name="Hyperlink" xfId="409" builtinId="8" hidden="1"/>
    <cellStyle name="Hyperlink" xfId="441" builtinId="8" hidden="1"/>
    <cellStyle name="Hyperlink" xfId="473" builtinId="8" hidden="1"/>
    <cellStyle name="Hyperlink" xfId="505" builtinId="8" hidden="1"/>
    <cellStyle name="Hyperlink" xfId="537" builtinId="8" hidden="1"/>
    <cellStyle name="Hyperlink" xfId="569" builtinId="8" hidden="1"/>
    <cellStyle name="Hyperlink" xfId="601" builtinId="8" hidden="1"/>
    <cellStyle name="Hyperlink" xfId="633" builtinId="8" hidden="1"/>
    <cellStyle name="Hyperlink" xfId="639" builtinId="8" hidden="1"/>
    <cellStyle name="Hyperlink" xfId="629" builtinId="8" hidden="1"/>
    <cellStyle name="Hyperlink" xfId="619" builtinId="8" hidden="1"/>
    <cellStyle name="Hyperlink" xfId="607" builtinId="8" hidden="1"/>
    <cellStyle name="Hyperlink" xfId="597" builtinId="8" hidden="1"/>
    <cellStyle name="Hyperlink" xfId="587" builtinId="8" hidden="1"/>
    <cellStyle name="Hyperlink" xfId="575" builtinId="8" hidden="1"/>
    <cellStyle name="Hyperlink" xfId="565" builtinId="8" hidden="1"/>
    <cellStyle name="Hyperlink" xfId="555" builtinId="8" hidden="1"/>
    <cellStyle name="Hyperlink" xfId="371" builtinId="8" hidden="1"/>
    <cellStyle name="Hyperlink" xfId="373" builtinId="8" hidden="1"/>
    <cellStyle name="Hyperlink" xfId="375" builtinId="8" hidden="1"/>
    <cellStyle name="Hyperlink" xfId="379" builtinId="8" hidden="1"/>
    <cellStyle name="Hyperlink" xfId="381" builtinId="8" hidden="1"/>
    <cellStyle name="Hyperlink" xfId="387" builtinId="8" hidden="1"/>
    <cellStyle name="Hyperlink" xfId="389" builtinId="8" hidden="1"/>
    <cellStyle name="Hyperlink" xfId="391" builtinId="8" hidden="1"/>
    <cellStyle name="Hyperlink" xfId="395" builtinId="8" hidden="1"/>
    <cellStyle name="Hyperlink" xfId="397" builtinId="8" hidden="1"/>
    <cellStyle name="Hyperlink" xfId="399" builtinId="8" hidden="1"/>
    <cellStyle name="Hyperlink" xfId="403" builtinId="8" hidden="1"/>
    <cellStyle name="Hyperlink" xfId="407" builtinId="8" hidden="1"/>
    <cellStyle name="Hyperlink" xfId="411" builtinId="8" hidden="1"/>
    <cellStyle name="Hyperlink" xfId="413" builtinId="8" hidden="1"/>
    <cellStyle name="Hyperlink" xfId="415" builtinId="8" hidden="1"/>
    <cellStyle name="Hyperlink" xfId="419" builtinId="8" hidden="1"/>
    <cellStyle name="Hyperlink" xfId="421" builtinId="8" hidden="1"/>
    <cellStyle name="Hyperlink" xfId="423" builtinId="8" hidden="1"/>
    <cellStyle name="Hyperlink" xfId="429" builtinId="8" hidden="1"/>
    <cellStyle name="Hyperlink" xfId="431" builtinId="8" hidden="1"/>
    <cellStyle name="Hyperlink" xfId="435" builtinId="8" hidden="1"/>
    <cellStyle name="Hyperlink" xfId="437" builtinId="8" hidden="1"/>
    <cellStyle name="Hyperlink" xfId="439" builtinId="8" hidden="1"/>
    <cellStyle name="Hyperlink" xfId="443" builtinId="8" hidden="1"/>
    <cellStyle name="Hyperlink" xfId="445" builtinId="8" hidden="1"/>
    <cellStyle name="Hyperlink" xfId="451" builtinId="8" hidden="1"/>
    <cellStyle name="Hyperlink" xfId="453" builtinId="8" hidden="1"/>
    <cellStyle name="Hyperlink" xfId="455" builtinId="8" hidden="1"/>
    <cellStyle name="Hyperlink" xfId="459" builtinId="8" hidden="1"/>
    <cellStyle name="Hyperlink" xfId="461" builtinId="8" hidden="1"/>
    <cellStyle name="Hyperlink" xfId="463" builtinId="8" hidden="1"/>
    <cellStyle name="Hyperlink" xfId="467" builtinId="8" hidden="1"/>
    <cellStyle name="Hyperlink" xfId="471" builtinId="8" hidden="1"/>
    <cellStyle name="Hyperlink" xfId="475" builtinId="8" hidden="1"/>
    <cellStyle name="Hyperlink" xfId="477" builtinId="8" hidden="1"/>
    <cellStyle name="Hyperlink" xfId="479" builtinId="8" hidden="1"/>
    <cellStyle name="Hyperlink" xfId="483" builtinId="8" hidden="1"/>
    <cellStyle name="Hyperlink" xfId="485" builtinId="8" hidden="1"/>
    <cellStyle name="Hyperlink" xfId="487" builtinId="8" hidden="1"/>
    <cellStyle name="Hyperlink" xfId="493" builtinId="8" hidden="1"/>
    <cellStyle name="Hyperlink" xfId="495" builtinId="8" hidden="1"/>
    <cellStyle name="Hyperlink" xfId="499" builtinId="8" hidden="1"/>
    <cellStyle name="Hyperlink" xfId="501" builtinId="8" hidden="1"/>
    <cellStyle name="Hyperlink" xfId="503" builtinId="8" hidden="1"/>
    <cellStyle name="Hyperlink" xfId="507" builtinId="8" hidden="1"/>
    <cellStyle name="Hyperlink" xfId="509" builtinId="8" hidden="1"/>
    <cellStyle name="Hyperlink" xfId="515" builtinId="8" hidden="1"/>
    <cellStyle name="Hyperlink" xfId="517" builtinId="8" hidden="1"/>
    <cellStyle name="Hyperlink" xfId="519" builtinId="8" hidden="1"/>
    <cellStyle name="Hyperlink" xfId="523" builtinId="8" hidden="1"/>
    <cellStyle name="Hyperlink" xfId="525" builtinId="8" hidden="1"/>
    <cellStyle name="Hyperlink" xfId="527" builtinId="8" hidden="1"/>
    <cellStyle name="Hyperlink" xfId="531" builtinId="8" hidden="1"/>
    <cellStyle name="Hyperlink" xfId="535" builtinId="8" hidden="1"/>
    <cellStyle name="Hyperlink" xfId="539" builtinId="8" hidden="1"/>
    <cellStyle name="Hyperlink" xfId="541" builtinId="8" hidden="1"/>
    <cellStyle name="Hyperlink" xfId="543" builtinId="8" hidden="1"/>
    <cellStyle name="Hyperlink" xfId="547" builtinId="8" hidden="1"/>
    <cellStyle name="Hyperlink" xfId="533" builtinId="8" hidden="1"/>
    <cellStyle name="Hyperlink" xfId="511" builtinId="8" hidden="1"/>
    <cellStyle name="Hyperlink" xfId="491" builtinId="8" hidden="1"/>
    <cellStyle name="Hyperlink" xfId="469" builtinId="8" hidden="1"/>
    <cellStyle name="Hyperlink" xfId="447" builtinId="8" hidden="1"/>
    <cellStyle name="Hyperlink" xfId="427" builtinId="8" hidden="1"/>
    <cellStyle name="Hyperlink" xfId="405" builtinId="8" hidden="1"/>
    <cellStyle name="Hyperlink" xfId="383" builtinId="8" hidden="1"/>
    <cellStyle name="Hyperlink" xfId="299" builtinId="8" hidden="1"/>
    <cellStyle name="Hyperlink" xfId="301" builtinId="8" hidden="1"/>
    <cellStyle name="Hyperlink" xfId="303" builtinId="8" hidden="1"/>
    <cellStyle name="Hyperlink" xfId="307" builtinId="8" hidden="1"/>
    <cellStyle name="Hyperlink" xfId="309" builtinId="8" hidden="1"/>
    <cellStyle name="Hyperlink" xfId="311" builtinId="8" hidden="1"/>
    <cellStyle name="Hyperlink" xfId="315" builtinId="8" hidden="1"/>
    <cellStyle name="Hyperlink" xfId="317" builtinId="8" hidden="1"/>
    <cellStyle name="Hyperlink" xfId="323" builtinId="8" hidden="1"/>
    <cellStyle name="Hyperlink" xfId="325" builtinId="8" hidden="1"/>
    <cellStyle name="Hyperlink" xfId="327" builtinId="8" hidden="1"/>
    <cellStyle name="Hyperlink" xfId="331" builtinId="8" hidden="1"/>
    <cellStyle name="Hyperlink" xfId="333" builtinId="8" hidden="1"/>
    <cellStyle name="Hyperlink" xfId="335" builtinId="8" hidden="1"/>
    <cellStyle name="Hyperlink" xfId="339" builtinId="8" hidden="1"/>
    <cellStyle name="Hyperlink" xfId="341" builtinId="8" hidden="1"/>
    <cellStyle name="Hyperlink" xfId="343" builtinId="8" hidden="1"/>
    <cellStyle name="Hyperlink" xfId="347" builtinId="8" hidden="1"/>
    <cellStyle name="Hyperlink" xfId="349" builtinId="8" hidden="1"/>
    <cellStyle name="Hyperlink" xfId="351" builtinId="8" hidden="1"/>
    <cellStyle name="Hyperlink" xfId="355" builtinId="8" hidden="1"/>
    <cellStyle name="Hyperlink" xfId="357" builtinId="8" hidden="1"/>
    <cellStyle name="Hyperlink" xfId="359" builtinId="8" hidden="1"/>
    <cellStyle name="Hyperlink" xfId="365" builtinId="8" hidden="1"/>
    <cellStyle name="Hyperlink" xfId="367" builtinId="8" hidden="1"/>
    <cellStyle name="Hyperlink" xfId="363" builtinId="8" hidden="1"/>
    <cellStyle name="Hyperlink" xfId="319" builtinId="8" hidden="1"/>
    <cellStyle name="Hyperlink" xfId="267" builtinId="8" hidden="1"/>
    <cellStyle name="Hyperlink" xfId="269" builtinId="8" hidden="1"/>
    <cellStyle name="Hyperlink" xfId="271" builtinId="8" hidden="1"/>
    <cellStyle name="Hyperlink" xfId="275" builtinId="8" hidden="1"/>
    <cellStyle name="Hyperlink" xfId="277" builtinId="8" hidden="1"/>
    <cellStyle name="Hyperlink" xfId="279" builtinId="8" hidden="1"/>
    <cellStyle name="Hyperlink" xfId="283" builtinId="8" hidden="1"/>
    <cellStyle name="Hyperlink" xfId="285" builtinId="8" hidden="1"/>
    <cellStyle name="Hyperlink" xfId="287" builtinId="8" hidden="1"/>
    <cellStyle name="Hyperlink" xfId="291" builtinId="8" hidden="1"/>
    <cellStyle name="Hyperlink" xfId="293" builtinId="8" hidden="1"/>
    <cellStyle name="Hyperlink" xfId="295" builtinId="8" hidden="1"/>
    <cellStyle name="Hyperlink" xfId="251" builtinId="8" hidden="1"/>
    <cellStyle name="Hyperlink" xfId="253" builtinId="8" hidden="1"/>
    <cellStyle name="Hyperlink" xfId="255" builtinId="8" hidden="1"/>
    <cellStyle name="Hyperlink" xfId="259" builtinId="8" hidden="1"/>
    <cellStyle name="Hyperlink" xfId="261" builtinId="8" hidden="1"/>
    <cellStyle name="Hyperlink" xfId="263" builtinId="8" hidden="1"/>
    <cellStyle name="Hyperlink" xfId="243" builtinId="8" hidden="1"/>
    <cellStyle name="Hyperlink" xfId="245" builtinId="8" hidden="1"/>
    <cellStyle name="Hyperlink" xfId="247" builtinId="8" hidden="1"/>
    <cellStyle name="Hyperlink" xfId="239" builtinId="8" hidden="1"/>
    <cellStyle name="Hyperlink" xfId="237" builtinId="8" hidden="1"/>
    <cellStyle name="Invoer" xfId="148" builtinId="20"/>
    <cellStyle name="Standaard" xfId="0" builtinId="0" customBuiltin="1"/>
    <cellStyle name="Standaard 2" xfId="1" xr:uid="{00000000-0005-0000-0000-000086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27"/>
  <sheetViews>
    <sheetView zoomScale="137" zoomScaleNormal="137" zoomScalePageLayoutView="90" workbookViewId="0">
      <pane ySplit="8" topLeftCell="A9" activePane="bottomLeft" state="frozen"/>
      <selection pane="bottomLeft" activeCell="C23" sqref="C23"/>
    </sheetView>
  </sheetViews>
  <sheetFormatPr defaultColWidth="6.69921875" defaultRowHeight="15" x14ac:dyDescent="0.2"/>
  <cols>
    <col min="1" max="1" width="9.69921875" style="79" customWidth="1"/>
    <col min="2" max="2" width="114.5" style="79" customWidth="1"/>
    <col min="3" max="3" width="22.69921875" style="99" customWidth="1"/>
    <col min="4" max="8" width="6.69921875" style="47"/>
    <col min="9" max="12" width="13.09765625" style="47" bestFit="1" customWidth="1"/>
    <col min="13" max="38" width="6.69921875" style="47"/>
    <col min="39" max="16384" width="6.69921875" style="79"/>
  </cols>
  <sheetData>
    <row r="1" spans="1:38" x14ac:dyDescent="0.2">
      <c r="A1" s="240" t="s">
        <v>0</v>
      </c>
      <c r="B1" s="240"/>
      <c r="C1" s="78"/>
    </row>
    <row r="2" spans="1:38" x14ac:dyDescent="0.2">
      <c r="A2" s="240"/>
      <c r="B2" s="240"/>
      <c r="C2" s="78"/>
    </row>
    <row r="3" spans="1:38" ht="32.1" customHeight="1" x14ac:dyDescent="0.2">
      <c r="A3" s="46"/>
      <c r="B3" s="46"/>
      <c r="C3" s="78"/>
    </row>
    <row r="4" spans="1:38" s="82" customFormat="1" ht="18" x14ac:dyDescent="0.25">
      <c r="A4" s="239" t="s">
        <v>1</v>
      </c>
      <c r="B4" s="239"/>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row>
    <row r="5" spans="1:38" x14ac:dyDescent="0.2">
      <c r="A5" s="78"/>
      <c r="B5" s="47"/>
      <c r="C5" s="83"/>
      <c r="D5" s="84"/>
      <c r="E5" s="84"/>
      <c r="F5" s="84"/>
      <c r="G5" s="84"/>
      <c r="H5" s="84"/>
    </row>
    <row r="6" spans="1:38" s="87" customFormat="1" ht="55.5" customHeight="1" x14ac:dyDescent="0.2">
      <c r="A6" s="48" t="s">
        <v>2</v>
      </c>
      <c r="B6" s="250" t="s">
        <v>3</v>
      </c>
      <c r="C6" s="250"/>
      <c r="D6" s="250"/>
      <c r="E6" s="250"/>
      <c r="F6" s="250"/>
      <c r="G6" s="250"/>
      <c r="H6" s="85"/>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row>
    <row r="7" spans="1:38" x14ac:dyDescent="0.2">
      <c r="A7" s="47"/>
      <c r="B7" s="49" t="s">
        <v>4</v>
      </c>
      <c r="C7" s="83"/>
      <c r="D7" s="84"/>
      <c r="E7" s="84"/>
      <c r="F7" s="84"/>
      <c r="G7" s="84"/>
      <c r="H7" s="84"/>
    </row>
    <row r="8" spans="1:38" x14ac:dyDescent="0.2">
      <c r="A8" s="88" t="s">
        <v>5</v>
      </c>
      <c r="B8" s="251" t="s">
        <v>6</v>
      </c>
      <c r="C8" s="251"/>
      <c r="D8" s="251"/>
      <c r="E8" s="251"/>
      <c r="F8" s="251"/>
      <c r="G8" s="252"/>
      <c r="H8" s="78"/>
      <c r="I8" s="78"/>
      <c r="J8" s="78"/>
      <c r="K8" s="78"/>
    </row>
    <row r="9" spans="1:38" x14ac:dyDescent="0.2">
      <c r="A9" s="47"/>
      <c r="B9" s="47"/>
      <c r="C9" s="78"/>
    </row>
    <row r="10" spans="1:38" ht="60" customHeight="1" x14ac:dyDescent="0.2">
      <c r="A10" s="253" t="s">
        <v>7</v>
      </c>
      <c r="B10" s="254"/>
      <c r="C10" s="254"/>
      <c r="D10" s="254"/>
      <c r="E10" s="254"/>
      <c r="F10" s="254"/>
      <c r="G10" s="255"/>
    </row>
    <row r="11" spans="1:38" x14ac:dyDescent="0.2">
      <c r="A11" s="47"/>
      <c r="B11" s="47"/>
      <c r="C11" s="78"/>
    </row>
    <row r="12" spans="1:38" s="91" customFormat="1" ht="30" customHeight="1" x14ac:dyDescent="0.2">
      <c r="A12" s="52" t="s">
        <v>8</v>
      </c>
      <c r="B12" s="53"/>
      <c r="C12" s="75" t="s">
        <v>9</v>
      </c>
      <c r="D12" s="53"/>
      <c r="E12" s="53"/>
      <c r="F12" s="53"/>
      <c r="G12" s="89"/>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x14ac:dyDescent="0.2">
      <c r="A13" s="50"/>
      <c r="B13" s="54" t="s">
        <v>10</v>
      </c>
      <c r="C13" s="92"/>
      <c r="G13" s="93"/>
      <c r="I13" s="94"/>
    </row>
    <row r="14" spans="1:38" x14ac:dyDescent="0.2">
      <c r="A14" s="50"/>
      <c r="B14" s="54" t="s">
        <v>11</v>
      </c>
      <c r="C14" s="92"/>
      <c r="G14" s="93"/>
      <c r="I14" s="94"/>
    </row>
    <row r="15" spans="1:38" x14ac:dyDescent="0.2">
      <c r="A15" s="50"/>
      <c r="B15" s="54" t="s">
        <v>12</v>
      </c>
      <c r="C15" s="92"/>
      <c r="G15" s="93"/>
      <c r="I15" s="94"/>
    </row>
    <row r="16" spans="1:38" x14ac:dyDescent="0.2">
      <c r="A16" s="50"/>
      <c r="B16" s="54" t="s">
        <v>13</v>
      </c>
      <c r="C16" s="92"/>
      <c r="G16" s="93"/>
      <c r="I16" s="94"/>
    </row>
    <row r="17" spans="1:12" x14ac:dyDescent="0.2">
      <c r="A17" s="50"/>
      <c r="B17" s="54" t="s">
        <v>14</v>
      </c>
      <c r="C17" s="92"/>
      <c r="G17" s="93"/>
      <c r="I17" s="94"/>
    </row>
    <row r="18" spans="1:12" x14ac:dyDescent="0.2">
      <c r="A18" s="50"/>
      <c r="B18" s="54" t="s">
        <v>15</v>
      </c>
      <c r="C18" s="92"/>
      <c r="G18" s="93"/>
      <c r="I18" s="94"/>
    </row>
    <row r="19" spans="1:12" x14ac:dyDescent="0.2">
      <c r="A19" s="51"/>
      <c r="B19" s="54" t="s">
        <v>16</v>
      </c>
      <c r="C19" s="92"/>
      <c r="D19" s="95"/>
      <c r="E19" s="95"/>
      <c r="F19" s="95"/>
      <c r="G19" s="96"/>
      <c r="I19" s="94"/>
    </row>
    <row r="20" spans="1:12" s="47" customFormat="1" x14ac:dyDescent="0.2">
      <c r="C20" s="78"/>
    </row>
    <row r="21" spans="1:12" s="47" customFormat="1" ht="30" x14ac:dyDescent="0.2">
      <c r="A21" s="56" t="s">
        <v>17</v>
      </c>
      <c r="B21" s="97"/>
      <c r="C21" s="76" t="s">
        <v>9</v>
      </c>
      <c r="D21" s="97"/>
      <c r="E21" s="97"/>
      <c r="F21" s="97"/>
      <c r="G21" s="98"/>
    </row>
    <row r="22" spans="1:12" s="47" customFormat="1" x14ac:dyDescent="0.2">
      <c r="A22" s="232"/>
      <c r="C22" s="233"/>
      <c r="G22" s="93"/>
    </row>
    <row r="23" spans="1:12" ht="18" x14ac:dyDescent="0.25">
      <c r="A23" s="51"/>
      <c r="B23" s="55" t="s">
        <v>18</v>
      </c>
      <c r="C23" s="77">
        <f>Verzamelblad!C79</f>
        <v>0</v>
      </c>
      <c r="D23" s="95"/>
      <c r="E23" s="95"/>
      <c r="F23" s="95"/>
      <c r="G23" s="96"/>
      <c r="J23" s="190"/>
      <c r="L23" s="191"/>
    </row>
    <row r="24" spans="1:12" s="47" customFormat="1" x14ac:dyDescent="0.2">
      <c r="C24" s="78"/>
    </row>
    <row r="25" spans="1:12" ht="184.5" customHeight="1" x14ac:dyDescent="0.2">
      <c r="A25" s="247" t="s">
        <v>19</v>
      </c>
      <c r="B25" s="248"/>
      <c r="C25" s="248"/>
      <c r="D25" s="248"/>
      <c r="E25" s="248"/>
      <c r="F25" s="248"/>
      <c r="G25" s="249"/>
      <c r="H25" s="192"/>
    </row>
    <row r="26" spans="1:12" s="47" customFormat="1" x14ac:dyDescent="0.2">
      <c r="C26" s="78"/>
    </row>
    <row r="27" spans="1:12" s="47" customFormat="1" ht="15.75" thickBot="1" x14ac:dyDescent="0.25">
      <c r="C27" s="78"/>
    </row>
    <row r="28" spans="1:12" x14ac:dyDescent="0.2">
      <c r="A28" s="47"/>
      <c r="B28" s="241" t="s">
        <v>20</v>
      </c>
      <c r="C28" s="243"/>
      <c r="D28" s="243"/>
      <c r="E28" s="243"/>
      <c r="F28" s="243"/>
      <c r="G28" s="244"/>
    </row>
    <row r="29" spans="1:12" ht="15.75" thickBot="1" x14ac:dyDescent="0.25">
      <c r="A29" s="47"/>
      <c r="B29" s="242"/>
      <c r="C29" s="245"/>
      <c r="D29" s="245"/>
      <c r="E29" s="245"/>
      <c r="F29" s="245"/>
      <c r="G29" s="246"/>
    </row>
    <row r="30" spans="1:12" x14ac:dyDescent="0.2">
      <c r="A30" s="47"/>
      <c r="B30" s="241" t="s">
        <v>21</v>
      </c>
      <c r="C30" s="243"/>
      <c r="D30" s="243"/>
      <c r="E30" s="243"/>
      <c r="F30" s="243"/>
      <c r="G30" s="244"/>
    </row>
    <row r="31" spans="1:12" ht="15.75" thickBot="1" x14ac:dyDescent="0.25">
      <c r="A31" s="47"/>
      <c r="B31" s="242"/>
      <c r="C31" s="245"/>
      <c r="D31" s="245"/>
      <c r="E31" s="245"/>
      <c r="F31" s="245"/>
      <c r="G31" s="246"/>
    </row>
    <row r="32" spans="1:12" x14ac:dyDescent="0.2">
      <c r="A32" s="47"/>
      <c r="B32" s="241" t="s">
        <v>22</v>
      </c>
      <c r="C32" s="243"/>
      <c r="D32" s="243"/>
      <c r="E32" s="243"/>
      <c r="F32" s="243"/>
      <c r="G32" s="244"/>
    </row>
    <row r="33" spans="1:7" ht="15.75" thickBot="1" x14ac:dyDescent="0.25">
      <c r="A33" s="47"/>
      <c r="B33" s="242"/>
      <c r="C33" s="245"/>
      <c r="D33" s="245"/>
      <c r="E33" s="245"/>
      <c r="F33" s="245"/>
      <c r="G33" s="246"/>
    </row>
    <row r="34" spans="1:7" x14ac:dyDescent="0.2">
      <c r="A34" s="47"/>
      <c r="B34" s="241" t="s">
        <v>23</v>
      </c>
      <c r="C34" s="243"/>
      <c r="D34" s="243"/>
      <c r="E34" s="243"/>
      <c r="F34" s="243"/>
      <c r="G34" s="244"/>
    </row>
    <row r="35" spans="1:7" ht="15.75" thickBot="1" x14ac:dyDescent="0.25">
      <c r="A35" s="47"/>
      <c r="B35" s="242"/>
      <c r="C35" s="245"/>
      <c r="D35" s="245"/>
      <c r="E35" s="245"/>
      <c r="F35" s="245"/>
      <c r="G35" s="246"/>
    </row>
    <row r="36" spans="1:7" x14ac:dyDescent="0.2">
      <c r="A36" s="47"/>
      <c r="B36" s="241" t="s">
        <v>24</v>
      </c>
      <c r="C36" s="256"/>
      <c r="D36" s="243"/>
      <c r="E36" s="243"/>
      <c r="F36" s="243"/>
      <c r="G36" s="244"/>
    </row>
    <row r="37" spans="1:7" ht="15.75" thickBot="1" x14ac:dyDescent="0.25">
      <c r="A37" s="47"/>
      <c r="B37" s="242"/>
      <c r="C37" s="245"/>
      <c r="D37" s="245"/>
      <c r="E37" s="245"/>
      <c r="F37" s="245"/>
      <c r="G37" s="246"/>
    </row>
    <row r="38" spans="1:7" s="47" customFormat="1" x14ac:dyDescent="0.2">
      <c r="C38" s="78"/>
    </row>
    <row r="39" spans="1:7" s="47" customFormat="1" x14ac:dyDescent="0.2">
      <c r="C39" s="78"/>
    </row>
    <row r="40" spans="1:7" s="47" customFormat="1" x14ac:dyDescent="0.2">
      <c r="C40" s="78"/>
    </row>
    <row r="41" spans="1:7" ht="45" x14ac:dyDescent="0.2">
      <c r="A41" s="47"/>
      <c r="B41" s="193" t="s">
        <v>25</v>
      </c>
      <c r="C41" s="78"/>
    </row>
    <row r="42" spans="1:7" s="47" customFormat="1" x14ac:dyDescent="0.2">
      <c r="C42" s="78"/>
    </row>
    <row r="43" spans="1:7" s="47" customFormat="1" x14ac:dyDescent="0.2">
      <c r="C43" s="78"/>
    </row>
    <row r="44" spans="1:7" s="47" customFormat="1" x14ac:dyDescent="0.2">
      <c r="C44" s="78"/>
    </row>
    <row r="45" spans="1:7" s="47" customFormat="1" x14ac:dyDescent="0.2">
      <c r="C45" s="78"/>
    </row>
    <row r="46" spans="1:7" s="47" customFormat="1" x14ac:dyDescent="0.2">
      <c r="C46" s="78"/>
    </row>
    <row r="47" spans="1:7" s="47" customFormat="1" x14ac:dyDescent="0.2">
      <c r="C47" s="78"/>
    </row>
    <row r="48" spans="1:7" s="47" customFormat="1" x14ac:dyDescent="0.2">
      <c r="C48" s="78"/>
    </row>
    <row r="49" spans="3:3" s="47" customFormat="1" x14ac:dyDescent="0.2">
      <c r="C49" s="78"/>
    </row>
    <row r="50" spans="3:3" s="47" customFormat="1" x14ac:dyDescent="0.2">
      <c r="C50" s="78"/>
    </row>
    <row r="51" spans="3:3" s="47" customFormat="1" x14ac:dyDescent="0.2">
      <c r="C51" s="78"/>
    </row>
    <row r="52" spans="3:3" s="47" customFormat="1" x14ac:dyDescent="0.2">
      <c r="C52" s="78"/>
    </row>
    <row r="53" spans="3:3" s="47" customFormat="1" x14ac:dyDescent="0.2">
      <c r="C53" s="78"/>
    </row>
    <row r="54" spans="3:3" s="47" customFormat="1" x14ac:dyDescent="0.2">
      <c r="C54" s="78"/>
    </row>
    <row r="55" spans="3:3" s="47" customFormat="1" x14ac:dyDescent="0.2">
      <c r="C55" s="78"/>
    </row>
    <row r="56" spans="3:3" s="47" customFormat="1" x14ac:dyDescent="0.2">
      <c r="C56" s="78"/>
    </row>
    <row r="57" spans="3:3" s="47" customFormat="1" x14ac:dyDescent="0.2">
      <c r="C57" s="78"/>
    </row>
    <row r="58" spans="3:3" s="47" customFormat="1" x14ac:dyDescent="0.2">
      <c r="C58" s="78"/>
    </row>
    <row r="59" spans="3:3" s="47" customFormat="1" x14ac:dyDescent="0.2">
      <c r="C59" s="78"/>
    </row>
    <row r="60" spans="3:3" s="47" customFormat="1" x14ac:dyDescent="0.2">
      <c r="C60" s="78"/>
    </row>
    <row r="61" spans="3:3" s="47" customFormat="1" x14ac:dyDescent="0.2">
      <c r="C61" s="78"/>
    </row>
    <row r="62" spans="3:3" s="47" customFormat="1" x14ac:dyDescent="0.2">
      <c r="C62" s="78"/>
    </row>
    <row r="63" spans="3:3" s="47" customFormat="1" x14ac:dyDescent="0.2">
      <c r="C63" s="78"/>
    </row>
    <row r="64" spans="3:3" s="47" customFormat="1" x14ac:dyDescent="0.2">
      <c r="C64" s="78"/>
    </row>
    <row r="65" spans="3:3" s="47" customFormat="1" x14ac:dyDescent="0.2">
      <c r="C65" s="78"/>
    </row>
    <row r="66" spans="3:3" s="47" customFormat="1" x14ac:dyDescent="0.2">
      <c r="C66" s="78"/>
    </row>
    <row r="67" spans="3:3" s="47" customFormat="1" x14ac:dyDescent="0.2">
      <c r="C67" s="78"/>
    </row>
    <row r="68" spans="3:3" s="47" customFormat="1" x14ac:dyDescent="0.2">
      <c r="C68" s="78"/>
    </row>
    <row r="69" spans="3:3" s="47" customFormat="1" x14ac:dyDescent="0.2">
      <c r="C69" s="78"/>
    </row>
    <row r="70" spans="3:3" s="47" customFormat="1" x14ac:dyDescent="0.2">
      <c r="C70" s="78"/>
    </row>
    <row r="71" spans="3:3" s="47" customFormat="1" x14ac:dyDescent="0.2">
      <c r="C71" s="78"/>
    </row>
    <row r="72" spans="3:3" s="47" customFormat="1" x14ac:dyDescent="0.2">
      <c r="C72" s="78"/>
    </row>
    <row r="73" spans="3:3" s="47" customFormat="1" x14ac:dyDescent="0.2">
      <c r="C73" s="78"/>
    </row>
    <row r="74" spans="3:3" s="47" customFormat="1" x14ac:dyDescent="0.2">
      <c r="C74" s="78"/>
    </row>
    <row r="75" spans="3:3" s="47" customFormat="1" x14ac:dyDescent="0.2">
      <c r="C75" s="78"/>
    </row>
    <row r="76" spans="3:3" s="47" customFormat="1" x14ac:dyDescent="0.2">
      <c r="C76" s="78"/>
    </row>
    <row r="77" spans="3:3" s="47" customFormat="1" x14ac:dyDescent="0.2">
      <c r="C77" s="78"/>
    </row>
    <row r="78" spans="3:3" s="47" customFormat="1" x14ac:dyDescent="0.2">
      <c r="C78" s="78"/>
    </row>
    <row r="79" spans="3:3" s="47" customFormat="1" x14ac:dyDescent="0.2">
      <c r="C79" s="78"/>
    </row>
    <row r="80" spans="3:3" s="47" customFormat="1" x14ac:dyDescent="0.2">
      <c r="C80" s="78"/>
    </row>
    <row r="81" spans="3:3" s="47" customFormat="1" x14ac:dyDescent="0.2">
      <c r="C81" s="78"/>
    </row>
    <row r="82" spans="3:3" s="47" customFormat="1" x14ac:dyDescent="0.2">
      <c r="C82" s="78"/>
    </row>
    <row r="83" spans="3:3" s="47" customFormat="1" x14ac:dyDescent="0.2">
      <c r="C83" s="78"/>
    </row>
    <row r="84" spans="3:3" s="47" customFormat="1" x14ac:dyDescent="0.2">
      <c r="C84" s="78"/>
    </row>
    <row r="85" spans="3:3" s="47" customFormat="1" x14ac:dyDescent="0.2">
      <c r="C85" s="78"/>
    </row>
    <row r="86" spans="3:3" s="47" customFormat="1" x14ac:dyDescent="0.2">
      <c r="C86" s="78"/>
    </row>
    <row r="87" spans="3:3" s="47" customFormat="1" x14ac:dyDescent="0.2">
      <c r="C87" s="78"/>
    </row>
    <row r="88" spans="3:3" s="47" customFormat="1" x14ac:dyDescent="0.2">
      <c r="C88" s="78"/>
    </row>
    <row r="89" spans="3:3" s="47" customFormat="1" x14ac:dyDescent="0.2">
      <c r="C89" s="78"/>
    </row>
    <row r="90" spans="3:3" s="47" customFormat="1" x14ac:dyDescent="0.2">
      <c r="C90" s="78"/>
    </row>
    <row r="91" spans="3:3" s="47" customFormat="1" x14ac:dyDescent="0.2">
      <c r="C91" s="78"/>
    </row>
    <row r="92" spans="3:3" s="47" customFormat="1" x14ac:dyDescent="0.2">
      <c r="C92" s="78"/>
    </row>
    <row r="93" spans="3:3" s="47" customFormat="1" x14ac:dyDescent="0.2">
      <c r="C93" s="78"/>
    </row>
    <row r="94" spans="3:3" s="47" customFormat="1" x14ac:dyDescent="0.2">
      <c r="C94" s="78"/>
    </row>
    <row r="95" spans="3:3" s="47" customFormat="1" x14ac:dyDescent="0.2">
      <c r="C95" s="78"/>
    </row>
    <row r="96" spans="3:3" s="47" customFormat="1" x14ac:dyDescent="0.2">
      <c r="C96" s="78"/>
    </row>
    <row r="97" spans="3:3" s="47" customFormat="1" x14ac:dyDescent="0.2">
      <c r="C97" s="78"/>
    </row>
    <row r="98" spans="3:3" s="47" customFormat="1" x14ac:dyDescent="0.2">
      <c r="C98" s="78"/>
    </row>
    <row r="99" spans="3:3" s="47" customFormat="1" x14ac:dyDescent="0.2">
      <c r="C99" s="78"/>
    </row>
    <row r="100" spans="3:3" s="47" customFormat="1" x14ac:dyDescent="0.2">
      <c r="C100" s="78"/>
    </row>
    <row r="101" spans="3:3" s="47" customFormat="1" x14ac:dyDescent="0.2">
      <c r="C101" s="78"/>
    </row>
    <row r="102" spans="3:3" s="47" customFormat="1" x14ac:dyDescent="0.2">
      <c r="C102" s="78"/>
    </row>
    <row r="103" spans="3:3" s="47" customFormat="1" x14ac:dyDescent="0.2">
      <c r="C103" s="78"/>
    </row>
    <row r="104" spans="3:3" s="47" customFormat="1" x14ac:dyDescent="0.2">
      <c r="C104" s="78"/>
    </row>
    <row r="105" spans="3:3" s="47" customFormat="1" x14ac:dyDescent="0.2">
      <c r="C105" s="78"/>
    </row>
    <row r="106" spans="3:3" s="47" customFormat="1" x14ac:dyDescent="0.2">
      <c r="C106" s="78"/>
    </row>
    <row r="107" spans="3:3" s="47" customFormat="1" x14ac:dyDescent="0.2">
      <c r="C107" s="78"/>
    </row>
    <row r="108" spans="3:3" s="47" customFormat="1" x14ac:dyDescent="0.2">
      <c r="C108" s="78"/>
    </row>
    <row r="109" spans="3:3" s="47" customFormat="1" x14ac:dyDescent="0.2">
      <c r="C109" s="78"/>
    </row>
    <row r="110" spans="3:3" s="47" customFormat="1" x14ac:dyDescent="0.2">
      <c r="C110" s="78"/>
    </row>
    <row r="111" spans="3:3" s="47" customFormat="1" x14ac:dyDescent="0.2">
      <c r="C111" s="78"/>
    </row>
    <row r="112" spans="3:3" s="47" customFormat="1" x14ac:dyDescent="0.2">
      <c r="C112" s="78"/>
    </row>
    <row r="113" spans="3:3" s="47" customFormat="1" x14ac:dyDescent="0.2">
      <c r="C113" s="78"/>
    </row>
    <row r="114" spans="3:3" s="47" customFormat="1" x14ac:dyDescent="0.2">
      <c r="C114" s="78"/>
    </row>
    <row r="115" spans="3:3" s="47" customFormat="1" x14ac:dyDescent="0.2">
      <c r="C115" s="78"/>
    </row>
    <row r="116" spans="3:3" s="47" customFormat="1" x14ac:dyDescent="0.2">
      <c r="C116" s="78"/>
    </row>
    <row r="117" spans="3:3" s="47" customFormat="1" x14ac:dyDescent="0.2">
      <c r="C117" s="78"/>
    </row>
    <row r="118" spans="3:3" s="47" customFormat="1" x14ac:dyDescent="0.2">
      <c r="C118" s="78"/>
    </row>
    <row r="119" spans="3:3" s="47" customFormat="1" x14ac:dyDescent="0.2">
      <c r="C119" s="78"/>
    </row>
    <row r="120" spans="3:3" s="47" customFormat="1" x14ac:dyDescent="0.2">
      <c r="C120" s="78"/>
    </row>
    <row r="121" spans="3:3" s="47" customFormat="1" x14ac:dyDescent="0.2">
      <c r="C121" s="78"/>
    </row>
    <row r="122" spans="3:3" s="47" customFormat="1" x14ac:dyDescent="0.2">
      <c r="C122" s="78"/>
    </row>
    <row r="123" spans="3:3" s="47" customFormat="1" x14ac:dyDescent="0.2">
      <c r="C123" s="78"/>
    </row>
    <row r="124" spans="3:3" s="47" customFormat="1" x14ac:dyDescent="0.2">
      <c r="C124" s="78"/>
    </row>
    <row r="125" spans="3:3" s="47" customFormat="1" x14ac:dyDescent="0.2">
      <c r="C125" s="78"/>
    </row>
    <row r="126" spans="3:3" s="47" customFormat="1" x14ac:dyDescent="0.2">
      <c r="C126" s="78"/>
    </row>
    <row r="127" spans="3:3" s="47" customFormat="1" x14ac:dyDescent="0.2">
      <c r="C127" s="78"/>
    </row>
    <row r="128" spans="3:3" s="47" customFormat="1" x14ac:dyDescent="0.2">
      <c r="C128" s="78"/>
    </row>
    <row r="129" spans="3:3" s="47" customFormat="1" x14ac:dyDescent="0.2">
      <c r="C129" s="78"/>
    </row>
    <row r="130" spans="3:3" s="47" customFormat="1" x14ac:dyDescent="0.2">
      <c r="C130" s="78"/>
    </row>
    <row r="131" spans="3:3" s="47" customFormat="1" x14ac:dyDescent="0.2">
      <c r="C131" s="78"/>
    </row>
    <row r="132" spans="3:3" s="47" customFormat="1" x14ac:dyDescent="0.2">
      <c r="C132" s="78"/>
    </row>
    <row r="133" spans="3:3" s="47" customFormat="1" x14ac:dyDescent="0.2">
      <c r="C133" s="78"/>
    </row>
    <row r="134" spans="3:3" s="47" customFormat="1" x14ac:dyDescent="0.2">
      <c r="C134" s="78"/>
    </row>
    <row r="135" spans="3:3" s="47" customFormat="1" x14ac:dyDescent="0.2">
      <c r="C135" s="78"/>
    </row>
    <row r="136" spans="3:3" s="47" customFormat="1" x14ac:dyDescent="0.2">
      <c r="C136" s="78"/>
    </row>
    <row r="137" spans="3:3" s="47" customFormat="1" x14ac:dyDescent="0.2">
      <c r="C137" s="78"/>
    </row>
    <row r="138" spans="3:3" s="47" customFormat="1" x14ac:dyDescent="0.2">
      <c r="C138" s="78"/>
    </row>
    <row r="139" spans="3:3" s="47" customFormat="1" x14ac:dyDescent="0.2">
      <c r="C139" s="78"/>
    </row>
    <row r="140" spans="3:3" s="47" customFormat="1" x14ac:dyDescent="0.2">
      <c r="C140" s="78"/>
    </row>
    <row r="141" spans="3:3" s="47" customFormat="1" x14ac:dyDescent="0.2">
      <c r="C141" s="78"/>
    </row>
    <row r="142" spans="3:3" s="47" customFormat="1" x14ac:dyDescent="0.2">
      <c r="C142" s="78"/>
    </row>
    <row r="143" spans="3:3" s="47" customFormat="1" x14ac:dyDescent="0.2">
      <c r="C143" s="78"/>
    </row>
    <row r="144" spans="3:3" s="47" customFormat="1" x14ac:dyDescent="0.2">
      <c r="C144" s="78"/>
    </row>
    <row r="145" spans="3:3" s="47" customFormat="1" x14ac:dyDescent="0.2">
      <c r="C145" s="78"/>
    </row>
    <row r="146" spans="3:3" s="47" customFormat="1" x14ac:dyDescent="0.2">
      <c r="C146" s="78"/>
    </row>
    <row r="147" spans="3:3" s="47" customFormat="1" x14ac:dyDescent="0.2">
      <c r="C147" s="78"/>
    </row>
    <row r="148" spans="3:3" s="47" customFormat="1" x14ac:dyDescent="0.2">
      <c r="C148" s="78"/>
    </row>
    <row r="149" spans="3:3" s="47" customFormat="1" x14ac:dyDescent="0.2">
      <c r="C149" s="78"/>
    </row>
    <row r="150" spans="3:3" s="47" customFormat="1" x14ac:dyDescent="0.2">
      <c r="C150" s="78"/>
    </row>
    <row r="151" spans="3:3" s="47" customFormat="1" x14ac:dyDescent="0.2">
      <c r="C151" s="78"/>
    </row>
    <row r="152" spans="3:3" s="47" customFormat="1" x14ac:dyDescent="0.2">
      <c r="C152" s="78"/>
    </row>
    <row r="153" spans="3:3" s="47" customFormat="1" x14ac:dyDescent="0.2">
      <c r="C153" s="78"/>
    </row>
    <row r="154" spans="3:3" s="47" customFormat="1" x14ac:dyDescent="0.2">
      <c r="C154" s="78"/>
    </row>
    <row r="155" spans="3:3" s="47" customFormat="1" x14ac:dyDescent="0.2">
      <c r="C155" s="78"/>
    </row>
    <row r="156" spans="3:3" s="47" customFormat="1" x14ac:dyDescent="0.2">
      <c r="C156" s="78"/>
    </row>
    <row r="157" spans="3:3" s="47" customFormat="1" x14ac:dyDescent="0.2">
      <c r="C157" s="78"/>
    </row>
    <row r="158" spans="3:3" s="47" customFormat="1" x14ac:dyDescent="0.2">
      <c r="C158" s="78"/>
    </row>
    <row r="159" spans="3:3" s="47" customFormat="1" x14ac:dyDescent="0.2">
      <c r="C159" s="78"/>
    </row>
    <row r="160" spans="3:3" s="47" customFormat="1" x14ac:dyDescent="0.2">
      <c r="C160" s="78"/>
    </row>
    <row r="161" spans="3:3" s="47" customFormat="1" x14ac:dyDescent="0.2">
      <c r="C161" s="78"/>
    </row>
    <row r="162" spans="3:3" s="47" customFormat="1" x14ac:dyDescent="0.2">
      <c r="C162" s="78"/>
    </row>
    <row r="163" spans="3:3" s="47" customFormat="1" x14ac:dyDescent="0.2">
      <c r="C163" s="78"/>
    </row>
    <row r="164" spans="3:3" s="47" customFormat="1" x14ac:dyDescent="0.2">
      <c r="C164" s="78"/>
    </row>
    <row r="165" spans="3:3" s="47" customFormat="1" x14ac:dyDescent="0.2">
      <c r="C165" s="78"/>
    </row>
    <row r="166" spans="3:3" s="47" customFormat="1" x14ac:dyDescent="0.2">
      <c r="C166" s="78"/>
    </row>
    <row r="167" spans="3:3" s="47" customFormat="1" x14ac:dyDescent="0.2">
      <c r="C167" s="78"/>
    </row>
    <row r="168" spans="3:3" s="47" customFormat="1" x14ac:dyDescent="0.2">
      <c r="C168" s="78"/>
    </row>
    <row r="169" spans="3:3" s="47" customFormat="1" x14ac:dyDescent="0.2">
      <c r="C169" s="78"/>
    </row>
    <row r="170" spans="3:3" s="47" customFormat="1" x14ac:dyDescent="0.2">
      <c r="C170" s="78"/>
    </row>
    <row r="171" spans="3:3" s="47" customFormat="1" x14ac:dyDescent="0.2">
      <c r="C171" s="78"/>
    </row>
    <row r="172" spans="3:3" s="47" customFormat="1" x14ac:dyDescent="0.2">
      <c r="C172" s="78"/>
    </row>
    <row r="173" spans="3:3" s="47" customFormat="1" x14ac:dyDescent="0.2">
      <c r="C173" s="78"/>
    </row>
    <row r="174" spans="3:3" s="47" customFormat="1" x14ac:dyDescent="0.2">
      <c r="C174" s="78"/>
    </row>
    <row r="175" spans="3:3" s="47" customFormat="1" x14ac:dyDescent="0.2">
      <c r="C175" s="78"/>
    </row>
    <row r="176" spans="3:3" s="47" customFormat="1" x14ac:dyDescent="0.2">
      <c r="C176" s="78"/>
    </row>
    <row r="177" spans="3:3" s="47" customFormat="1" x14ac:dyDescent="0.2">
      <c r="C177" s="78"/>
    </row>
    <row r="178" spans="3:3" s="47" customFormat="1" x14ac:dyDescent="0.2">
      <c r="C178" s="78"/>
    </row>
    <row r="179" spans="3:3" s="47" customFormat="1" x14ac:dyDescent="0.2">
      <c r="C179" s="78"/>
    </row>
    <row r="180" spans="3:3" s="47" customFormat="1" x14ac:dyDescent="0.2">
      <c r="C180" s="78"/>
    </row>
    <row r="181" spans="3:3" s="47" customFormat="1" x14ac:dyDescent="0.2">
      <c r="C181" s="78"/>
    </row>
    <row r="182" spans="3:3" s="47" customFormat="1" x14ac:dyDescent="0.2">
      <c r="C182" s="78"/>
    </row>
    <row r="183" spans="3:3" s="47" customFormat="1" x14ac:dyDescent="0.2">
      <c r="C183" s="78"/>
    </row>
    <row r="184" spans="3:3" s="47" customFormat="1" x14ac:dyDescent="0.2">
      <c r="C184" s="78"/>
    </row>
    <row r="185" spans="3:3" s="47" customFormat="1" x14ac:dyDescent="0.2">
      <c r="C185" s="78"/>
    </row>
    <row r="186" spans="3:3" s="47" customFormat="1" x14ac:dyDescent="0.2">
      <c r="C186" s="78"/>
    </row>
    <row r="187" spans="3:3" s="47" customFormat="1" x14ac:dyDescent="0.2">
      <c r="C187" s="78"/>
    </row>
    <row r="188" spans="3:3" s="47" customFormat="1" x14ac:dyDescent="0.2">
      <c r="C188" s="78"/>
    </row>
    <row r="189" spans="3:3" s="47" customFormat="1" x14ac:dyDescent="0.2">
      <c r="C189" s="78"/>
    </row>
    <row r="190" spans="3:3" s="47" customFormat="1" x14ac:dyDescent="0.2">
      <c r="C190" s="78"/>
    </row>
    <row r="191" spans="3:3" s="47" customFormat="1" x14ac:dyDescent="0.2">
      <c r="C191" s="78"/>
    </row>
    <row r="192" spans="3:3" s="47" customFormat="1" x14ac:dyDescent="0.2">
      <c r="C192" s="78"/>
    </row>
    <row r="193" spans="3:3" s="47" customFormat="1" x14ac:dyDescent="0.2">
      <c r="C193" s="78"/>
    </row>
    <row r="194" spans="3:3" s="47" customFormat="1" x14ac:dyDescent="0.2">
      <c r="C194" s="78"/>
    </row>
    <row r="195" spans="3:3" s="47" customFormat="1" x14ac:dyDescent="0.2">
      <c r="C195" s="78"/>
    </row>
    <row r="196" spans="3:3" s="47" customFormat="1" x14ac:dyDescent="0.2">
      <c r="C196" s="78"/>
    </row>
    <row r="197" spans="3:3" s="47" customFormat="1" x14ac:dyDescent="0.2">
      <c r="C197" s="78"/>
    </row>
    <row r="198" spans="3:3" s="47" customFormat="1" x14ac:dyDescent="0.2">
      <c r="C198" s="78"/>
    </row>
    <row r="199" spans="3:3" s="47" customFormat="1" x14ac:dyDescent="0.2">
      <c r="C199" s="78"/>
    </row>
    <row r="200" spans="3:3" s="47" customFormat="1" x14ac:dyDescent="0.2">
      <c r="C200" s="78"/>
    </row>
    <row r="201" spans="3:3" s="47" customFormat="1" x14ac:dyDescent="0.2">
      <c r="C201" s="78"/>
    </row>
    <row r="202" spans="3:3" s="47" customFormat="1" x14ac:dyDescent="0.2">
      <c r="C202" s="78"/>
    </row>
    <row r="203" spans="3:3" s="47" customFormat="1" x14ac:dyDescent="0.2">
      <c r="C203" s="78"/>
    </row>
    <row r="204" spans="3:3" s="47" customFormat="1" x14ac:dyDescent="0.2">
      <c r="C204" s="78"/>
    </row>
    <row r="205" spans="3:3" s="47" customFormat="1" x14ac:dyDescent="0.2">
      <c r="C205" s="78"/>
    </row>
    <row r="206" spans="3:3" s="47" customFormat="1" x14ac:dyDescent="0.2">
      <c r="C206" s="78"/>
    </row>
    <row r="207" spans="3:3" s="47" customFormat="1" x14ac:dyDescent="0.2">
      <c r="C207" s="78"/>
    </row>
    <row r="208" spans="3:3" s="47" customFormat="1" x14ac:dyDescent="0.2">
      <c r="C208" s="78"/>
    </row>
    <row r="209" spans="1:3" s="47" customFormat="1" x14ac:dyDescent="0.2">
      <c r="C209" s="78"/>
    </row>
    <row r="210" spans="1:3" s="47" customFormat="1" x14ac:dyDescent="0.2">
      <c r="C210" s="78"/>
    </row>
    <row r="211" spans="1:3" s="47" customFormat="1" x14ac:dyDescent="0.2">
      <c r="C211" s="78"/>
    </row>
    <row r="212" spans="1:3" s="47" customFormat="1" x14ac:dyDescent="0.2">
      <c r="C212" s="78"/>
    </row>
    <row r="213" spans="1:3" s="47" customFormat="1" x14ac:dyDescent="0.2">
      <c r="C213" s="78"/>
    </row>
    <row r="214" spans="1:3" s="47" customFormat="1" x14ac:dyDescent="0.2">
      <c r="C214" s="78"/>
    </row>
    <row r="215" spans="1:3" s="47" customFormat="1" x14ac:dyDescent="0.2">
      <c r="C215" s="78"/>
    </row>
    <row r="216" spans="1:3" s="47" customFormat="1" x14ac:dyDescent="0.2">
      <c r="C216" s="78"/>
    </row>
    <row r="217" spans="1:3" s="47" customFormat="1" x14ac:dyDescent="0.2">
      <c r="C217" s="78"/>
    </row>
    <row r="218" spans="1:3" s="47" customFormat="1" x14ac:dyDescent="0.2">
      <c r="C218" s="78"/>
    </row>
    <row r="219" spans="1:3" s="47" customFormat="1" x14ac:dyDescent="0.2">
      <c r="C219" s="78"/>
    </row>
    <row r="220" spans="1:3" s="47" customFormat="1" x14ac:dyDescent="0.2">
      <c r="C220" s="78"/>
    </row>
    <row r="221" spans="1:3" s="47" customFormat="1" x14ac:dyDescent="0.2">
      <c r="C221" s="78"/>
    </row>
    <row r="222" spans="1:3" s="47" customFormat="1" x14ac:dyDescent="0.2">
      <c r="C222" s="78"/>
    </row>
    <row r="223" spans="1:3" s="47" customFormat="1" x14ac:dyDescent="0.2">
      <c r="C223" s="78"/>
    </row>
    <row r="224" spans="1:3" x14ac:dyDescent="0.2">
      <c r="A224" s="47"/>
    </row>
    <row r="225" spans="1:1" x14ac:dyDescent="0.2">
      <c r="A225" s="47"/>
    </row>
    <row r="226" spans="1:1" x14ac:dyDescent="0.2">
      <c r="A226" s="47"/>
    </row>
    <row r="227" spans="1:1" x14ac:dyDescent="0.2">
      <c r="A227" s="47"/>
    </row>
  </sheetData>
  <sheetProtection algorithmName="SHA-512" hashValue="f2Klp4hrJCOEyD+5x0BgJNWLi1of3LUxwQBC52JLXtTpgB2uXTyrfl40PFqVRP7ecS4xms2v6zWfA+3fyOy9mw==" saltValue="UUDPDs6E4Qy7sEV2UGkAHg==" spinCount="100000" sheet="1" objects="1" scenarios="1"/>
  <mergeCells count="17">
    <mergeCell ref="B36:B37"/>
    <mergeCell ref="C36:G37"/>
    <mergeCell ref="B28:B29"/>
    <mergeCell ref="C28:G29"/>
    <mergeCell ref="B30:B31"/>
    <mergeCell ref="C30:G31"/>
    <mergeCell ref="B32:B33"/>
    <mergeCell ref="C32:G33"/>
    <mergeCell ref="A4:B4"/>
    <mergeCell ref="A1:B1"/>
    <mergeCell ref="A2:B2"/>
    <mergeCell ref="B34:B35"/>
    <mergeCell ref="C34:G35"/>
    <mergeCell ref="A25:G25"/>
    <mergeCell ref="B6:G6"/>
    <mergeCell ref="B8:G8"/>
    <mergeCell ref="A10:G10"/>
  </mergeCells>
  <pageMargins left="0.75" right="0.75" top="1" bottom="1" header="0.5" footer="0.5"/>
  <pageSetup paperSize="9" orientation="portrait" horizontalDpi="4294967292" verticalDpi="429496729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9F4E-9B3B-9F4E-9F37-3DB84A5A6F57}">
  <dimension ref="A1:AL202"/>
  <sheetViews>
    <sheetView workbookViewId="0"/>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75" x14ac:dyDescent="0.25">
      <c r="A1" s="49" t="s">
        <v>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105</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111</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119</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 t="shared" ref="G11:G17" si="0">(E11-(E11*F11/100))*A11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si="0"/>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x14ac:dyDescent="0.2">
      <c r="A13" s="207"/>
      <c r="B13" s="210"/>
      <c r="C13" s="209"/>
      <c r="D13" s="210"/>
      <c r="E13" s="211"/>
      <c r="F13" s="217"/>
      <c r="G13" s="219">
        <f t="shared" si="0"/>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x14ac:dyDescent="0.2">
      <c r="A14" s="207"/>
      <c r="B14" s="210"/>
      <c r="C14" s="209"/>
      <c r="D14" s="210"/>
      <c r="E14" s="211"/>
      <c r="F14" s="217"/>
      <c r="G14" s="219">
        <f t="shared" si="0"/>
        <v>0</v>
      </c>
      <c r="H14" s="22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s="206" customFormat="1" x14ac:dyDescent="0.2">
      <c r="A15" s="207"/>
      <c r="B15" s="210"/>
      <c r="C15" s="209"/>
      <c r="D15" s="210"/>
      <c r="E15" s="211"/>
      <c r="F15" s="217"/>
      <c r="G15" s="219">
        <f t="shared" si="0"/>
        <v>0</v>
      </c>
      <c r="H15" s="22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row>
    <row r="16" spans="1:38" s="206" customFormat="1" ht="30" x14ac:dyDescent="0.2">
      <c r="A16" s="207"/>
      <c r="B16" s="208" t="s">
        <v>108</v>
      </c>
      <c r="C16" s="209"/>
      <c r="D16" s="210"/>
      <c r="E16" s="211"/>
      <c r="F16" s="217"/>
      <c r="G16" s="219">
        <f t="shared" si="0"/>
        <v>0</v>
      </c>
      <c r="H16" s="22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row>
    <row r="17" spans="1:34" s="206" customFormat="1" ht="15.75" thickBot="1" x14ac:dyDescent="0.25">
      <c r="A17" s="212"/>
      <c r="B17" s="213"/>
      <c r="C17" s="214"/>
      <c r="D17" s="213"/>
      <c r="E17" s="215"/>
      <c r="F17" s="218"/>
      <c r="G17" s="220">
        <f t="shared" si="0"/>
        <v>0</v>
      </c>
      <c r="H17" s="224">
        <f>SUM(G10:G17)</f>
        <v>0</v>
      </c>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row>
    <row r="18" spans="1:34" ht="18" customHeight="1" thickBot="1" x14ac:dyDescent="0.25">
      <c r="A18" s="265"/>
      <c r="B18" s="265"/>
      <c r="C18" s="265"/>
      <c r="D18" s="265"/>
      <c r="E18" s="265"/>
      <c r="F18" s="265"/>
      <c r="G18" s="265"/>
      <c r="H18" s="265"/>
    </row>
    <row r="19" spans="1:34" ht="18" customHeight="1" thickBot="1" x14ac:dyDescent="0.25">
      <c r="A19" s="260"/>
      <c r="B19" s="260"/>
      <c r="C19" s="260"/>
      <c r="D19" s="260"/>
      <c r="E19" s="260"/>
      <c r="F19" s="260"/>
      <c r="G19" s="260"/>
      <c r="H19" s="260"/>
    </row>
    <row r="20" spans="1:34" s="30" customFormat="1" ht="15.75" thickBot="1" x14ac:dyDescent="0.25">
      <c r="A20" s="139"/>
      <c r="B20" s="140" t="s">
        <v>91</v>
      </c>
      <c r="C20" s="141"/>
      <c r="D20" s="142"/>
      <c r="E20" s="143"/>
      <c r="F20" s="144"/>
      <c r="G20" s="143"/>
      <c r="H20" s="226">
        <f>SUM(H9:H18)</f>
        <v>0</v>
      </c>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row>
    <row r="21" spans="1:34" s="30" customFormat="1" ht="15.75" thickBot="1" x14ac:dyDescent="0.25">
      <c r="A21" s="194"/>
      <c r="B21" s="195"/>
      <c r="C21" s="196"/>
      <c r="D21" s="197"/>
      <c r="E21" s="198"/>
      <c r="F21" s="199"/>
      <c r="G21" s="198"/>
      <c r="H21" s="227"/>
    </row>
    <row r="22" spans="1:34" s="30" customFormat="1" ht="30.75" thickBot="1" x14ac:dyDescent="0.25">
      <c r="A22" s="200"/>
      <c r="B22" s="201" t="s">
        <v>92</v>
      </c>
      <c r="C22" s="202"/>
      <c r="D22" s="203"/>
      <c r="E22" s="204"/>
      <c r="F22" s="205"/>
      <c r="G22" s="204"/>
      <c r="H22" s="228"/>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row>
    <row r="23" spans="1:34" ht="18" customHeight="1" x14ac:dyDescent="0.2">
      <c r="A23" s="135"/>
      <c r="B23" s="147"/>
      <c r="C23" s="130" t="s">
        <v>81</v>
      </c>
      <c r="D23" s="136"/>
      <c r="E23" s="137"/>
      <c r="F23" s="138"/>
      <c r="G23" s="137"/>
      <c r="H23" s="225"/>
    </row>
    <row r="24" spans="1:34" x14ac:dyDescent="0.2">
      <c r="A24" s="148"/>
      <c r="B24" s="21"/>
      <c r="C24" s="38"/>
      <c r="D24" s="10" t="s">
        <v>93</v>
      </c>
      <c r="E24" s="39"/>
      <c r="F24" s="40"/>
      <c r="G24" s="26">
        <f>(E24-(E24*F24/100))*C24</f>
        <v>0</v>
      </c>
      <c r="H24" s="229"/>
    </row>
    <row r="25" spans="1:34" x14ac:dyDescent="0.2">
      <c r="A25" s="148"/>
      <c r="B25" s="21"/>
      <c r="C25" s="38"/>
      <c r="D25" s="10" t="s">
        <v>94</v>
      </c>
      <c r="E25" s="39"/>
      <c r="F25" s="40"/>
      <c r="G25" s="26">
        <f>(E25-(E25*F25/100))*C25</f>
        <v>0</v>
      </c>
      <c r="H25" s="229"/>
      <c r="I25" s="261"/>
      <c r="J25" s="261"/>
      <c r="K25" s="261"/>
    </row>
    <row r="26" spans="1:34" x14ac:dyDescent="0.2">
      <c r="A26" s="148"/>
      <c r="B26" s="21"/>
      <c r="C26" s="38"/>
      <c r="D26" s="10" t="s">
        <v>95</v>
      </c>
      <c r="E26" s="39"/>
      <c r="F26" s="40"/>
      <c r="G26" s="26">
        <f>(E26-(E26*F26/100))*C26</f>
        <v>0</v>
      </c>
      <c r="H26" s="229"/>
      <c r="I26" s="261"/>
      <c r="J26" s="261"/>
      <c r="K26" s="261"/>
    </row>
    <row r="27" spans="1:34" ht="30" x14ac:dyDescent="0.2">
      <c r="A27" s="148"/>
      <c r="B27" s="21"/>
      <c r="C27" s="38"/>
      <c r="D27" s="8" t="s">
        <v>96</v>
      </c>
      <c r="E27" s="9" t="s">
        <v>97</v>
      </c>
      <c r="F27" s="23"/>
      <c r="G27" s="26"/>
      <c r="H27" s="229"/>
      <c r="I27" s="261"/>
      <c r="J27" s="261"/>
      <c r="K27" s="261"/>
    </row>
    <row r="28" spans="1:34" x14ac:dyDescent="0.2">
      <c r="A28" s="148"/>
      <c r="B28" s="21"/>
      <c r="C28" s="38"/>
      <c r="D28" s="10" t="s">
        <v>98</v>
      </c>
      <c r="E28" s="26">
        <f>'Staat van eenheidsprijzen'!C13</f>
        <v>0</v>
      </c>
      <c r="F28" s="23"/>
      <c r="G28" s="26">
        <f>C28*E28</f>
        <v>0</v>
      </c>
      <c r="H28" s="229"/>
      <c r="I28" s="261"/>
      <c r="J28" s="261"/>
      <c r="K28" s="261"/>
    </row>
    <row r="29" spans="1:34" x14ac:dyDescent="0.2">
      <c r="A29" s="148"/>
      <c r="B29" s="21"/>
      <c r="C29" s="38"/>
      <c r="D29" s="10" t="s">
        <v>99</v>
      </c>
      <c r="E29" s="26">
        <f>'Staat van eenheidsprijzen'!C14</f>
        <v>0</v>
      </c>
      <c r="F29" s="23"/>
      <c r="G29" s="26">
        <f t="shared" ref="G29" si="1">C29*E29</f>
        <v>0</v>
      </c>
      <c r="H29" s="229"/>
      <c r="I29" s="261"/>
      <c r="J29" s="261"/>
      <c r="K29" s="261"/>
    </row>
    <row r="30" spans="1:34" ht="18" customHeight="1" x14ac:dyDescent="0.2">
      <c r="A30" s="148"/>
      <c r="B30" s="21"/>
      <c r="C30" s="18"/>
      <c r="D30" s="14"/>
      <c r="E30" s="22"/>
      <c r="F30" s="23"/>
      <c r="G30" s="22"/>
      <c r="H30" s="229"/>
      <c r="I30" s="261"/>
      <c r="J30" s="261"/>
      <c r="K30" s="261"/>
    </row>
    <row r="31" spans="1:34" ht="36.950000000000003" customHeight="1" x14ac:dyDescent="0.2">
      <c r="A31" s="148"/>
      <c r="B31" s="21"/>
      <c r="C31" s="18"/>
      <c r="D31" s="15" t="s">
        <v>100</v>
      </c>
      <c r="E31" s="24"/>
      <c r="F31" s="25"/>
      <c r="G31" s="221">
        <f>SUM(G10:G17)</f>
        <v>0</v>
      </c>
      <c r="H31" s="229"/>
      <c r="I31" s="261"/>
      <c r="J31" s="261"/>
      <c r="K31" s="261"/>
    </row>
    <row r="32" spans="1:34" ht="18" customHeight="1" x14ac:dyDescent="0.2">
      <c r="A32" s="148"/>
      <c r="B32" s="21"/>
      <c r="C32" s="18"/>
      <c r="D32" s="15" t="s">
        <v>101</v>
      </c>
      <c r="E32" s="24"/>
      <c r="F32" s="25"/>
      <c r="G32" s="221">
        <f>SUM(G24:G29)</f>
        <v>0</v>
      </c>
      <c r="H32" s="229"/>
      <c r="I32" s="261"/>
      <c r="J32" s="261"/>
      <c r="K32" s="261"/>
    </row>
    <row r="33" spans="1:34" x14ac:dyDescent="0.2">
      <c r="A33" s="148"/>
      <c r="B33" s="21"/>
      <c r="C33" s="18"/>
      <c r="D33" s="14"/>
      <c r="E33" s="24"/>
      <c r="F33" s="25"/>
      <c r="G33" s="24"/>
      <c r="H33" s="229"/>
    </row>
    <row r="34" spans="1:34" s="13" customFormat="1" ht="18" customHeight="1" x14ac:dyDescent="0.2">
      <c r="A34" s="149"/>
      <c r="B34" s="11"/>
      <c r="C34" s="12"/>
      <c r="D34" s="8" t="s">
        <v>102</v>
      </c>
      <c r="E34" s="16"/>
      <c r="F34" s="17"/>
      <c r="G34" s="222">
        <f>SUM(G31:G32)</f>
        <v>0</v>
      </c>
      <c r="H34" s="23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row>
    <row r="35" spans="1:34" ht="18.95" customHeight="1" thickBot="1" x14ac:dyDescent="0.25">
      <c r="A35" s="150"/>
      <c r="B35" s="151"/>
      <c r="C35" s="152"/>
      <c r="D35" s="153" t="s">
        <v>103</v>
      </c>
      <c r="E35" s="154"/>
      <c r="F35" s="155"/>
      <c r="G35" s="154"/>
      <c r="H35" s="231"/>
    </row>
    <row r="36" spans="1:34" s="120" customFormat="1" x14ac:dyDescent="0.2">
      <c r="D36" s="44"/>
      <c r="E36" s="122"/>
      <c r="F36" s="123"/>
      <c r="G36" s="122"/>
      <c r="H36" s="145"/>
    </row>
    <row r="37" spans="1:34" s="120" customFormat="1" ht="15.75" thickBot="1" x14ac:dyDescent="0.25">
      <c r="D37" s="44"/>
      <c r="E37" s="122"/>
      <c r="F37" s="123"/>
      <c r="G37" s="122"/>
      <c r="H37" s="145"/>
    </row>
    <row r="38" spans="1:34" s="120" customFormat="1" ht="105" customHeight="1" thickBot="1" x14ac:dyDescent="0.25">
      <c r="A38" s="262" t="s">
        <v>109</v>
      </c>
      <c r="B38" s="263"/>
      <c r="C38" s="263"/>
      <c r="D38" s="263"/>
      <c r="E38" s="263"/>
      <c r="F38" s="263"/>
      <c r="G38" s="263"/>
      <c r="H38" s="264"/>
    </row>
    <row r="39" spans="1:34" s="120" customFormat="1" x14ac:dyDescent="0.2">
      <c r="E39" s="122"/>
      <c r="F39" s="123"/>
      <c r="G39" s="122"/>
      <c r="H39" s="145"/>
    </row>
    <row r="40" spans="1:34" s="120" customFormat="1" x14ac:dyDescent="0.2">
      <c r="D40" s="44"/>
      <c r="E40" s="122"/>
      <c r="F40" s="123"/>
      <c r="G40" s="122"/>
      <c r="H40" s="145"/>
    </row>
    <row r="41" spans="1:34" s="120" customFormat="1" x14ac:dyDescent="0.2">
      <c r="D41" s="44"/>
      <c r="E41" s="122"/>
      <c r="F41" s="123"/>
      <c r="G41" s="122"/>
      <c r="H41" s="145"/>
    </row>
    <row r="42" spans="1:34" s="120" customFormat="1" x14ac:dyDescent="0.2">
      <c r="E42" s="122"/>
      <c r="F42" s="123"/>
      <c r="G42" s="122"/>
      <c r="H42" s="145"/>
    </row>
    <row r="43" spans="1:34" s="120" customFormat="1" x14ac:dyDescent="0.2">
      <c r="D43" s="44"/>
      <c r="E43" s="122"/>
      <c r="F43" s="123"/>
      <c r="G43" s="122"/>
      <c r="H43" s="145"/>
    </row>
    <row r="44" spans="1:34" s="120" customFormat="1" x14ac:dyDescent="0.2">
      <c r="D44" s="44"/>
      <c r="E44" s="122"/>
      <c r="F44" s="123"/>
      <c r="G44" s="122"/>
      <c r="H44" s="145"/>
    </row>
    <row r="45" spans="1:34" s="120" customFormat="1" x14ac:dyDescent="0.2">
      <c r="D45" s="44"/>
      <c r="E45" s="122"/>
      <c r="F45" s="123"/>
      <c r="G45" s="122"/>
      <c r="H45" s="145"/>
    </row>
    <row r="46" spans="1:34" s="120" customFormat="1" x14ac:dyDescent="0.2">
      <c r="D46" s="44"/>
      <c r="E46" s="122"/>
      <c r="F46" s="123"/>
      <c r="G46" s="122"/>
      <c r="H46" s="145"/>
    </row>
    <row r="47" spans="1:34" s="120" customFormat="1" x14ac:dyDescent="0.2">
      <c r="D47" s="44"/>
      <c r="E47" s="122"/>
      <c r="F47" s="123"/>
      <c r="G47" s="122"/>
      <c r="H47" s="145"/>
    </row>
    <row r="48" spans="1:34"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row r="185" spans="4:8" s="120" customFormat="1" x14ac:dyDescent="0.2">
      <c r="D185" s="44"/>
      <c r="E185" s="122"/>
      <c r="F185" s="123"/>
      <c r="G185" s="122"/>
      <c r="H185" s="145"/>
    </row>
    <row r="186" spans="4:8" s="120" customFormat="1" x14ac:dyDescent="0.2">
      <c r="D186" s="44"/>
      <c r="E186" s="122"/>
      <c r="F186" s="123"/>
      <c r="G186" s="122"/>
      <c r="H186" s="145"/>
    </row>
    <row r="187" spans="4:8" s="120" customFormat="1" x14ac:dyDescent="0.2">
      <c r="D187" s="44"/>
      <c r="E187" s="122"/>
      <c r="F187" s="123"/>
      <c r="G187" s="122"/>
      <c r="H187" s="145"/>
    </row>
    <row r="188" spans="4:8" s="120" customFormat="1" x14ac:dyDescent="0.2">
      <c r="D188" s="44"/>
      <c r="E188" s="122"/>
      <c r="F188" s="123"/>
      <c r="G188" s="122"/>
      <c r="H188" s="145"/>
    </row>
    <row r="189" spans="4:8" s="120" customFormat="1" x14ac:dyDescent="0.2">
      <c r="D189" s="44"/>
      <c r="E189" s="122"/>
      <c r="F189" s="123"/>
      <c r="G189" s="122"/>
      <c r="H189" s="145"/>
    </row>
    <row r="190" spans="4:8" s="120" customFormat="1" x14ac:dyDescent="0.2">
      <c r="D190" s="44"/>
      <c r="E190" s="122"/>
      <c r="F190" s="123"/>
      <c r="G190" s="122"/>
      <c r="H190" s="145"/>
    </row>
    <row r="191" spans="4:8" s="120" customFormat="1" x14ac:dyDescent="0.2">
      <c r="D191" s="44"/>
      <c r="E191" s="122"/>
      <c r="F191" s="123"/>
      <c r="G191" s="122"/>
      <c r="H191" s="145"/>
    </row>
    <row r="192" spans="4:8" s="120" customFormat="1" x14ac:dyDescent="0.2">
      <c r="D192" s="44"/>
      <c r="E192" s="122"/>
      <c r="F192" s="123"/>
      <c r="G192" s="122"/>
      <c r="H192" s="145"/>
    </row>
    <row r="193" spans="4:8" s="120" customFormat="1" x14ac:dyDescent="0.2">
      <c r="D193" s="44"/>
      <c r="E193" s="122"/>
      <c r="F193" s="123"/>
      <c r="G193" s="122"/>
      <c r="H193" s="145"/>
    </row>
    <row r="194" spans="4:8" s="120" customFormat="1" x14ac:dyDescent="0.2">
      <c r="D194" s="44"/>
      <c r="E194" s="122"/>
      <c r="F194" s="123"/>
      <c r="G194" s="122"/>
      <c r="H194" s="145"/>
    </row>
    <row r="195" spans="4:8" s="120" customFormat="1" x14ac:dyDescent="0.2">
      <c r="D195" s="44"/>
      <c r="E195" s="122"/>
      <c r="F195" s="123"/>
      <c r="G195" s="122"/>
      <c r="H195" s="145"/>
    </row>
    <row r="196" spans="4:8" s="120" customFormat="1" x14ac:dyDescent="0.2">
      <c r="D196" s="44"/>
      <c r="E196" s="122"/>
      <c r="F196" s="123"/>
      <c r="G196" s="122"/>
      <c r="H196" s="145"/>
    </row>
    <row r="197" spans="4:8" s="120" customFormat="1" x14ac:dyDescent="0.2">
      <c r="D197" s="44"/>
      <c r="E197" s="122"/>
      <c r="F197" s="123"/>
      <c r="G197" s="122"/>
      <c r="H197" s="145"/>
    </row>
    <row r="198" spans="4:8" s="120" customFormat="1" x14ac:dyDescent="0.2">
      <c r="D198" s="44"/>
      <c r="E198" s="122"/>
      <c r="F198" s="123"/>
      <c r="G198" s="122"/>
      <c r="H198" s="145"/>
    </row>
    <row r="199" spans="4:8" s="120" customFormat="1" x14ac:dyDescent="0.2">
      <c r="D199" s="44"/>
      <c r="E199" s="122"/>
      <c r="F199" s="123"/>
      <c r="G199" s="122"/>
      <c r="H199" s="145"/>
    </row>
    <row r="200" spans="4:8" s="120" customFormat="1" x14ac:dyDescent="0.2">
      <c r="D200" s="44"/>
      <c r="E200" s="122"/>
      <c r="F200" s="123"/>
      <c r="G200" s="122"/>
      <c r="H200" s="145"/>
    </row>
    <row r="201" spans="4:8" s="120" customFormat="1" x14ac:dyDescent="0.2">
      <c r="D201" s="44"/>
      <c r="E201" s="122"/>
      <c r="F201" s="123"/>
      <c r="G201" s="122"/>
      <c r="H201" s="145"/>
    </row>
    <row r="202" spans="4:8" s="120" customFormat="1" x14ac:dyDescent="0.2">
      <c r="D202" s="44"/>
      <c r="E202" s="122"/>
      <c r="F202" s="123"/>
      <c r="G202" s="122"/>
      <c r="H202" s="145"/>
    </row>
  </sheetData>
  <sheetProtection algorithmName="SHA-512" hashValue="kQXsEUV56WdZ4pS2VGKGN2MmYN5Y8ejZxF/NUvYBXWflnBMBQr0zh3ebqiystZhpuyagoyW1Pe6+WKLXnx+TvA==" saltValue="2+qFvQ3yRSM7P5DtQ1yAZQ==" spinCount="100000" sheet="1" objects="1" scenarios="1"/>
  <mergeCells count="7">
    <mergeCell ref="I25:K32"/>
    <mergeCell ref="A38:H38"/>
    <mergeCell ref="A2:B2"/>
    <mergeCell ref="B6:H6"/>
    <mergeCell ref="A9:H9"/>
    <mergeCell ref="A18:H18"/>
    <mergeCell ref="A19:H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9C90-9F2A-364D-945C-D0CF680CC3FE}">
  <dimension ref="A1:AL202"/>
  <sheetViews>
    <sheetView workbookViewId="0">
      <selection activeCell="C29" sqref="C29"/>
    </sheetView>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75" x14ac:dyDescent="0.25">
      <c r="A1" s="49" t="s">
        <v>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105</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111</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120</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 t="shared" ref="G11:G17" si="0">(E11-(E11*F11/100))*A11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si="0"/>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x14ac:dyDescent="0.2">
      <c r="A13" s="207"/>
      <c r="B13" s="210"/>
      <c r="C13" s="209"/>
      <c r="D13" s="210"/>
      <c r="E13" s="211"/>
      <c r="F13" s="217"/>
      <c r="G13" s="219">
        <f t="shared" si="0"/>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x14ac:dyDescent="0.2">
      <c r="A14" s="207"/>
      <c r="B14" s="210"/>
      <c r="C14" s="209"/>
      <c r="D14" s="210"/>
      <c r="E14" s="211"/>
      <c r="F14" s="217"/>
      <c r="G14" s="219">
        <f t="shared" si="0"/>
        <v>0</v>
      </c>
      <c r="H14" s="22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s="206" customFormat="1" x14ac:dyDescent="0.2">
      <c r="A15" s="207"/>
      <c r="B15" s="210"/>
      <c r="C15" s="209"/>
      <c r="D15" s="210"/>
      <c r="E15" s="211"/>
      <c r="F15" s="217"/>
      <c r="G15" s="219">
        <f t="shared" si="0"/>
        <v>0</v>
      </c>
      <c r="H15" s="22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row>
    <row r="16" spans="1:38" s="206" customFormat="1" ht="30" x14ac:dyDescent="0.2">
      <c r="A16" s="207"/>
      <c r="B16" s="208" t="s">
        <v>108</v>
      </c>
      <c r="C16" s="209"/>
      <c r="D16" s="210"/>
      <c r="E16" s="211"/>
      <c r="F16" s="217"/>
      <c r="G16" s="219">
        <f t="shared" si="0"/>
        <v>0</v>
      </c>
      <c r="H16" s="22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row>
    <row r="17" spans="1:34" s="206" customFormat="1" ht="15.75" thickBot="1" x14ac:dyDescent="0.25">
      <c r="A17" s="212"/>
      <c r="B17" s="213"/>
      <c r="C17" s="214"/>
      <c r="D17" s="213"/>
      <c r="E17" s="215"/>
      <c r="F17" s="218"/>
      <c r="G17" s="220">
        <f t="shared" si="0"/>
        <v>0</v>
      </c>
      <c r="H17" s="224">
        <f>SUM(G10:G17)</f>
        <v>0</v>
      </c>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row>
    <row r="18" spans="1:34" ht="18" customHeight="1" thickBot="1" x14ac:dyDescent="0.25">
      <c r="A18" s="265"/>
      <c r="B18" s="265"/>
      <c r="C18" s="265"/>
      <c r="D18" s="265"/>
      <c r="E18" s="265"/>
      <c r="F18" s="265"/>
      <c r="G18" s="265"/>
      <c r="H18" s="265"/>
    </row>
    <row r="19" spans="1:34" ht="18" customHeight="1" thickBot="1" x14ac:dyDescent="0.25">
      <c r="A19" s="260"/>
      <c r="B19" s="260"/>
      <c r="C19" s="260"/>
      <c r="D19" s="260"/>
      <c r="E19" s="260"/>
      <c r="F19" s="260"/>
      <c r="G19" s="260"/>
      <c r="H19" s="260"/>
    </row>
    <row r="20" spans="1:34" s="30" customFormat="1" ht="15.75" thickBot="1" x14ac:dyDescent="0.25">
      <c r="A20" s="139"/>
      <c r="B20" s="140" t="s">
        <v>91</v>
      </c>
      <c r="C20" s="141"/>
      <c r="D20" s="142"/>
      <c r="E20" s="143"/>
      <c r="F20" s="144"/>
      <c r="G20" s="143"/>
      <c r="H20" s="226">
        <f>SUM(H9:H18)</f>
        <v>0</v>
      </c>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row>
    <row r="21" spans="1:34" s="30" customFormat="1" ht="15.75" thickBot="1" x14ac:dyDescent="0.25">
      <c r="A21" s="194"/>
      <c r="B21" s="195"/>
      <c r="C21" s="196"/>
      <c r="D21" s="197"/>
      <c r="E21" s="198"/>
      <c r="F21" s="199"/>
      <c r="G21" s="198"/>
      <c r="H21" s="227"/>
    </row>
    <row r="22" spans="1:34" s="30" customFormat="1" ht="30.75" thickBot="1" x14ac:dyDescent="0.25">
      <c r="A22" s="200"/>
      <c r="B22" s="201" t="s">
        <v>92</v>
      </c>
      <c r="C22" s="202"/>
      <c r="D22" s="203"/>
      <c r="E22" s="204"/>
      <c r="F22" s="205"/>
      <c r="G22" s="204"/>
      <c r="H22" s="228"/>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row>
    <row r="23" spans="1:34" ht="18" customHeight="1" x14ac:dyDescent="0.2">
      <c r="A23" s="135"/>
      <c r="B23" s="147"/>
      <c r="C23" s="130" t="s">
        <v>81</v>
      </c>
      <c r="D23" s="136"/>
      <c r="E23" s="137"/>
      <c r="F23" s="138"/>
      <c r="G23" s="137"/>
      <c r="H23" s="225"/>
    </row>
    <row r="24" spans="1:34" x14ac:dyDescent="0.2">
      <c r="A24" s="148"/>
      <c r="B24" s="21"/>
      <c r="C24" s="38"/>
      <c r="D24" s="10" t="s">
        <v>93</v>
      </c>
      <c r="E24" s="39"/>
      <c r="F24" s="40"/>
      <c r="G24" s="26">
        <f>(E24-(E24*F24/100))*C24</f>
        <v>0</v>
      </c>
      <c r="H24" s="229"/>
    </row>
    <row r="25" spans="1:34" x14ac:dyDescent="0.2">
      <c r="A25" s="148"/>
      <c r="B25" s="21"/>
      <c r="C25" s="38"/>
      <c r="D25" s="10" t="s">
        <v>94</v>
      </c>
      <c r="E25" s="39"/>
      <c r="F25" s="40"/>
      <c r="G25" s="26">
        <f>(E25-(E25*F25/100))*C25</f>
        <v>0</v>
      </c>
      <c r="H25" s="229"/>
      <c r="I25" s="261"/>
      <c r="J25" s="261"/>
      <c r="K25" s="261"/>
    </row>
    <row r="26" spans="1:34" x14ac:dyDescent="0.2">
      <c r="A26" s="148"/>
      <c r="B26" s="21"/>
      <c r="C26" s="38"/>
      <c r="D26" s="10" t="s">
        <v>95</v>
      </c>
      <c r="E26" s="39"/>
      <c r="F26" s="40"/>
      <c r="G26" s="26">
        <f>(E26-(E26*F26/100))*C26</f>
        <v>0</v>
      </c>
      <c r="H26" s="229"/>
      <c r="I26" s="261"/>
      <c r="J26" s="261"/>
      <c r="K26" s="261"/>
    </row>
    <row r="27" spans="1:34" ht="30" x14ac:dyDescent="0.2">
      <c r="A27" s="148"/>
      <c r="B27" s="21"/>
      <c r="C27" s="38"/>
      <c r="D27" s="8" t="s">
        <v>96</v>
      </c>
      <c r="E27" s="9" t="s">
        <v>97</v>
      </c>
      <c r="F27" s="23"/>
      <c r="G27" s="26"/>
      <c r="H27" s="229"/>
      <c r="I27" s="261"/>
      <c r="J27" s="261"/>
      <c r="K27" s="261"/>
    </row>
    <row r="28" spans="1:34" x14ac:dyDescent="0.2">
      <c r="A28" s="148"/>
      <c r="B28" s="21"/>
      <c r="C28" s="38"/>
      <c r="D28" s="10" t="s">
        <v>98</v>
      </c>
      <c r="E28" s="26">
        <f>'Staat van eenheidsprijzen'!C13</f>
        <v>0</v>
      </c>
      <c r="F28" s="23"/>
      <c r="G28" s="26">
        <f>C28*E28</f>
        <v>0</v>
      </c>
      <c r="H28" s="229"/>
      <c r="I28" s="261"/>
      <c r="J28" s="261"/>
      <c r="K28" s="261"/>
    </row>
    <row r="29" spans="1:34" x14ac:dyDescent="0.2">
      <c r="A29" s="148"/>
      <c r="B29" s="21"/>
      <c r="C29" s="38"/>
      <c r="D29" s="10" t="s">
        <v>99</v>
      </c>
      <c r="E29" s="26">
        <f>'Staat van eenheidsprijzen'!C14</f>
        <v>0</v>
      </c>
      <c r="F29" s="23"/>
      <c r="G29" s="26">
        <f t="shared" ref="G29" si="1">C29*E29</f>
        <v>0</v>
      </c>
      <c r="H29" s="229"/>
      <c r="I29" s="261"/>
      <c r="J29" s="261"/>
      <c r="K29" s="261"/>
    </row>
    <row r="30" spans="1:34" ht="18" customHeight="1" x14ac:dyDescent="0.2">
      <c r="A30" s="148"/>
      <c r="B30" s="21"/>
      <c r="C30" s="18"/>
      <c r="D30" s="14"/>
      <c r="E30" s="22"/>
      <c r="F30" s="23"/>
      <c r="G30" s="22"/>
      <c r="H30" s="229"/>
      <c r="I30" s="261"/>
      <c r="J30" s="261"/>
      <c r="K30" s="261"/>
    </row>
    <row r="31" spans="1:34" ht="36.950000000000003" customHeight="1" x14ac:dyDescent="0.2">
      <c r="A31" s="148"/>
      <c r="B31" s="21"/>
      <c r="C31" s="18"/>
      <c r="D31" s="15" t="s">
        <v>100</v>
      </c>
      <c r="E31" s="24"/>
      <c r="F31" s="25"/>
      <c r="G31" s="221">
        <f>SUM(G10:G17)</f>
        <v>0</v>
      </c>
      <c r="H31" s="229"/>
      <c r="I31" s="261"/>
      <c r="J31" s="261"/>
      <c r="K31" s="261"/>
    </row>
    <row r="32" spans="1:34" ht="18" customHeight="1" x14ac:dyDescent="0.2">
      <c r="A32" s="148"/>
      <c r="B32" s="21"/>
      <c r="C32" s="18"/>
      <c r="D32" s="15" t="s">
        <v>101</v>
      </c>
      <c r="E32" s="24"/>
      <c r="F32" s="25"/>
      <c r="G32" s="221">
        <f>SUM(G24:G29)</f>
        <v>0</v>
      </c>
      <c r="H32" s="229"/>
      <c r="I32" s="261"/>
      <c r="J32" s="261"/>
      <c r="K32" s="261"/>
    </row>
    <row r="33" spans="1:34" x14ac:dyDescent="0.2">
      <c r="A33" s="148"/>
      <c r="B33" s="21"/>
      <c r="C33" s="18"/>
      <c r="D33" s="14"/>
      <c r="E33" s="24"/>
      <c r="F33" s="25"/>
      <c r="G33" s="24"/>
      <c r="H33" s="229"/>
    </row>
    <row r="34" spans="1:34" s="13" customFormat="1" ht="18" customHeight="1" x14ac:dyDescent="0.2">
      <c r="A34" s="149"/>
      <c r="B34" s="11"/>
      <c r="C34" s="12"/>
      <c r="D34" s="8" t="s">
        <v>102</v>
      </c>
      <c r="E34" s="16"/>
      <c r="F34" s="17"/>
      <c r="G34" s="222">
        <f>SUM(G31:G32)</f>
        <v>0</v>
      </c>
      <c r="H34" s="23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row>
    <row r="35" spans="1:34" ht="18.95" customHeight="1" thickBot="1" x14ac:dyDescent="0.25">
      <c r="A35" s="150"/>
      <c r="B35" s="151"/>
      <c r="C35" s="152"/>
      <c r="D35" s="153" t="s">
        <v>103</v>
      </c>
      <c r="E35" s="154"/>
      <c r="F35" s="155"/>
      <c r="G35" s="154"/>
      <c r="H35" s="231"/>
    </row>
    <row r="36" spans="1:34" s="120" customFormat="1" x14ac:dyDescent="0.2">
      <c r="D36" s="44"/>
      <c r="E36" s="122"/>
      <c r="F36" s="123"/>
      <c r="G36" s="122"/>
      <c r="H36" s="145"/>
    </row>
    <row r="37" spans="1:34" s="120" customFormat="1" ht="15.75" thickBot="1" x14ac:dyDescent="0.25">
      <c r="D37" s="44"/>
      <c r="E37" s="122"/>
      <c r="F37" s="123"/>
      <c r="G37" s="122"/>
      <c r="H37" s="145"/>
    </row>
    <row r="38" spans="1:34" s="120" customFormat="1" ht="105" customHeight="1" thickBot="1" x14ac:dyDescent="0.25">
      <c r="A38" s="262" t="s">
        <v>109</v>
      </c>
      <c r="B38" s="263"/>
      <c r="C38" s="263"/>
      <c r="D38" s="263"/>
      <c r="E38" s="263"/>
      <c r="F38" s="263"/>
      <c r="G38" s="263"/>
      <c r="H38" s="264"/>
    </row>
    <row r="39" spans="1:34" s="120" customFormat="1" x14ac:dyDescent="0.2">
      <c r="E39" s="122"/>
      <c r="F39" s="123"/>
      <c r="G39" s="122"/>
      <c r="H39" s="145"/>
    </row>
    <row r="40" spans="1:34" s="120" customFormat="1" x14ac:dyDescent="0.2">
      <c r="D40" s="44"/>
      <c r="E40" s="122"/>
      <c r="F40" s="123"/>
      <c r="G40" s="122"/>
      <c r="H40" s="145"/>
    </row>
    <row r="41" spans="1:34" s="120" customFormat="1" x14ac:dyDescent="0.2">
      <c r="D41" s="44"/>
      <c r="E41" s="122"/>
      <c r="F41" s="123"/>
      <c r="G41" s="122"/>
      <c r="H41" s="145"/>
    </row>
    <row r="42" spans="1:34" s="120" customFormat="1" x14ac:dyDescent="0.2">
      <c r="E42" s="122"/>
      <c r="F42" s="123"/>
      <c r="G42" s="122"/>
      <c r="H42" s="145"/>
    </row>
    <row r="43" spans="1:34" s="120" customFormat="1" x14ac:dyDescent="0.2">
      <c r="D43" s="44"/>
      <c r="E43" s="122"/>
      <c r="F43" s="123"/>
      <c r="G43" s="122"/>
      <c r="H43" s="145"/>
    </row>
    <row r="44" spans="1:34" s="120" customFormat="1" x14ac:dyDescent="0.2">
      <c r="D44" s="44"/>
      <c r="E44" s="122"/>
      <c r="F44" s="123"/>
      <c r="G44" s="122"/>
      <c r="H44" s="145"/>
    </row>
    <row r="45" spans="1:34" s="120" customFormat="1" x14ac:dyDescent="0.2">
      <c r="D45" s="44"/>
      <c r="E45" s="122"/>
      <c r="F45" s="123"/>
      <c r="G45" s="122"/>
      <c r="H45" s="145"/>
    </row>
    <row r="46" spans="1:34" s="120" customFormat="1" x14ac:dyDescent="0.2">
      <c r="D46" s="44"/>
      <c r="E46" s="122"/>
      <c r="F46" s="123"/>
      <c r="G46" s="122"/>
      <c r="H46" s="145"/>
    </row>
    <row r="47" spans="1:34" s="120" customFormat="1" x14ac:dyDescent="0.2">
      <c r="D47" s="44"/>
      <c r="E47" s="122"/>
      <c r="F47" s="123"/>
      <c r="G47" s="122"/>
      <c r="H47" s="145"/>
    </row>
    <row r="48" spans="1:34"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row r="185" spans="4:8" s="120" customFormat="1" x14ac:dyDescent="0.2">
      <c r="D185" s="44"/>
      <c r="E185" s="122"/>
      <c r="F185" s="123"/>
      <c r="G185" s="122"/>
      <c r="H185" s="145"/>
    </row>
    <row r="186" spans="4:8" s="120" customFormat="1" x14ac:dyDescent="0.2">
      <c r="D186" s="44"/>
      <c r="E186" s="122"/>
      <c r="F186" s="123"/>
      <c r="G186" s="122"/>
      <c r="H186" s="145"/>
    </row>
    <row r="187" spans="4:8" s="120" customFormat="1" x14ac:dyDescent="0.2">
      <c r="D187" s="44"/>
      <c r="E187" s="122"/>
      <c r="F187" s="123"/>
      <c r="G187" s="122"/>
      <c r="H187" s="145"/>
    </row>
    <row r="188" spans="4:8" s="120" customFormat="1" x14ac:dyDescent="0.2">
      <c r="D188" s="44"/>
      <c r="E188" s="122"/>
      <c r="F188" s="123"/>
      <c r="G188" s="122"/>
      <c r="H188" s="145"/>
    </row>
    <row r="189" spans="4:8" s="120" customFormat="1" x14ac:dyDescent="0.2">
      <c r="D189" s="44"/>
      <c r="E189" s="122"/>
      <c r="F189" s="123"/>
      <c r="G189" s="122"/>
      <c r="H189" s="145"/>
    </row>
    <row r="190" spans="4:8" s="120" customFormat="1" x14ac:dyDescent="0.2">
      <c r="D190" s="44"/>
      <c r="E190" s="122"/>
      <c r="F190" s="123"/>
      <c r="G190" s="122"/>
      <c r="H190" s="145"/>
    </row>
    <row r="191" spans="4:8" s="120" customFormat="1" x14ac:dyDescent="0.2">
      <c r="D191" s="44"/>
      <c r="E191" s="122"/>
      <c r="F191" s="123"/>
      <c r="G191" s="122"/>
      <c r="H191" s="145"/>
    </row>
    <row r="192" spans="4:8" s="120" customFormat="1" x14ac:dyDescent="0.2">
      <c r="D192" s="44"/>
      <c r="E192" s="122"/>
      <c r="F192" s="123"/>
      <c r="G192" s="122"/>
      <c r="H192" s="145"/>
    </row>
    <row r="193" spans="4:8" s="120" customFormat="1" x14ac:dyDescent="0.2">
      <c r="D193" s="44"/>
      <c r="E193" s="122"/>
      <c r="F193" s="123"/>
      <c r="G193" s="122"/>
      <c r="H193" s="145"/>
    </row>
    <row r="194" spans="4:8" s="120" customFormat="1" x14ac:dyDescent="0.2">
      <c r="D194" s="44"/>
      <c r="E194" s="122"/>
      <c r="F194" s="123"/>
      <c r="G194" s="122"/>
      <c r="H194" s="145"/>
    </row>
    <row r="195" spans="4:8" s="120" customFormat="1" x14ac:dyDescent="0.2">
      <c r="D195" s="44"/>
      <c r="E195" s="122"/>
      <c r="F195" s="123"/>
      <c r="G195" s="122"/>
      <c r="H195" s="145"/>
    </row>
    <row r="196" spans="4:8" s="120" customFormat="1" x14ac:dyDescent="0.2">
      <c r="D196" s="44"/>
      <c r="E196" s="122"/>
      <c r="F196" s="123"/>
      <c r="G196" s="122"/>
      <c r="H196" s="145"/>
    </row>
    <row r="197" spans="4:8" s="120" customFormat="1" x14ac:dyDescent="0.2">
      <c r="D197" s="44"/>
      <c r="E197" s="122"/>
      <c r="F197" s="123"/>
      <c r="G197" s="122"/>
      <c r="H197" s="145"/>
    </row>
    <row r="198" spans="4:8" s="120" customFormat="1" x14ac:dyDescent="0.2">
      <c r="D198" s="44"/>
      <c r="E198" s="122"/>
      <c r="F198" s="123"/>
      <c r="G198" s="122"/>
      <c r="H198" s="145"/>
    </row>
    <row r="199" spans="4:8" s="120" customFormat="1" x14ac:dyDescent="0.2">
      <c r="D199" s="44"/>
      <c r="E199" s="122"/>
      <c r="F199" s="123"/>
      <c r="G199" s="122"/>
      <c r="H199" s="145"/>
    </row>
    <row r="200" spans="4:8" s="120" customFormat="1" x14ac:dyDescent="0.2">
      <c r="D200" s="44"/>
      <c r="E200" s="122"/>
      <c r="F200" s="123"/>
      <c r="G200" s="122"/>
      <c r="H200" s="145"/>
    </row>
    <row r="201" spans="4:8" s="120" customFormat="1" x14ac:dyDescent="0.2">
      <c r="D201" s="44"/>
      <c r="E201" s="122"/>
      <c r="F201" s="123"/>
      <c r="G201" s="122"/>
      <c r="H201" s="145"/>
    </row>
    <row r="202" spans="4:8" s="120" customFormat="1" x14ac:dyDescent="0.2">
      <c r="D202" s="44"/>
      <c r="E202" s="122"/>
      <c r="F202" s="123"/>
      <c r="G202" s="122"/>
      <c r="H202" s="145"/>
    </row>
  </sheetData>
  <sheetProtection algorithmName="SHA-512" hashValue="mV3Gt1tm/4QKy/WXxl6j8oP1p224+DeRKIYNz0qs7VYmsbjfww14imuGoC3UPXsfIiEiW0MQo6F/Pj7wSbuyIg==" saltValue="xWSzh/F6OWQyg25eJFCiVQ==" spinCount="100000" sheet="1" objects="1" scenarios="1"/>
  <mergeCells count="7">
    <mergeCell ref="I25:K32"/>
    <mergeCell ref="A38:H38"/>
    <mergeCell ref="A2:B2"/>
    <mergeCell ref="B6:H6"/>
    <mergeCell ref="A9:H9"/>
    <mergeCell ref="A18:H18"/>
    <mergeCell ref="A19:H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4800-5DF3-E348-B8E7-2EC36EC26768}">
  <dimension ref="A1:AL184"/>
  <sheetViews>
    <sheetView workbookViewId="0">
      <selection activeCell="A10" sqref="A10:F10"/>
    </sheetView>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75" x14ac:dyDescent="0.25">
      <c r="A1" s="49" t="s">
        <v>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121</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122</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123</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 t="shared" ref="G11:G14" si="0">(E11-(E11*F11/100))*A11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si="0"/>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ht="75" x14ac:dyDescent="0.2">
      <c r="A13" s="207"/>
      <c r="B13" s="208" t="s">
        <v>124</v>
      </c>
      <c r="C13" s="209"/>
      <c r="D13" s="210"/>
      <c r="E13" s="211"/>
      <c r="F13" s="217"/>
      <c r="G13" s="219">
        <f t="shared" si="0"/>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ht="15.75" thickBot="1" x14ac:dyDescent="0.25">
      <c r="A14" s="212"/>
      <c r="B14" s="213"/>
      <c r="C14" s="214"/>
      <c r="D14" s="213"/>
      <c r="E14" s="215"/>
      <c r="F14" s="218"/>
      <c r="G14" s="220">
        <f t="shared" si="0"/>
        <v>0</v>
      </c>
      <c r="H14" s="224">
        <f>SUM(G10:G14)</f>
        <v>0</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ht="18" customHeight="1" thickBot="1" x14ac:dyDescent="0.25">
      <c r="A15" s="265"/>
      <c r="B15" s="265"/>
      <c r="C15" s="265"/>
      <c r="D15" s="265"/>
      <c r="E15" s="265"/>
      <c r="F15" s="265"/>
      <c r="G15" s="265"/>
      <c r="H15" s="265"/>
    </row>
    <row r="16" spans="1:38" ht="18" customHeight="1" thickBot="1" x14ac:dyDescent="0.25">
      <c r="A16" s="260"/>
      <c r="B16" s="260"/>
      <c r="C16" s="260"/>
      <c r="D16" s="260"/>
      <c r="E16" s="260"/>
      <c r="F16" s="260"/>
      <c r="G16" s="260"/>
      <c r="H16" s="260"/>
    </row>
    <row r="17" spans="1:34" s="30" customFormat="1" ht="30.75" thickBot="1" x14ac:dyDescent="0.25">
      <c r="A17" s="139"/>
      <c r="B17" s="140" t="s">
        <v>125</v>
      </c>
      <c r="C17" s="141"/>
      <c r="D17" s="142"/>
      <c r="E17" s="143"/>
      <c r="F17" s="144"/>
      <c r="G17" s="143"/>
      <c r="H17" s="237">
        <f>SUM(H10:H14)</f>
        <v>0</v>
      </c>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row>
    <row r="18" spans="1:34" s="120" customFormat="1" x14ac:dyDescent="0.2">
      <c r="D18" s="44"/>
      <c r="E18" s="122"/>
      <c r="F18" s="123"/>
      <c r="G18" s="122"/>
      <c r="H18" s="145"/>
    </row>
    <row r="19" spans="1:34" s="120" customFormat="1" ht="15.75" thickBot="1" x14ac:dyDescent="0.25">
      <c r="D19" s="44"/>
      <c r="E19" s="122"/>
      <c r="F19" s="123"/>
      <c r="G19" s="122"/>
      <c r="H19" s="145"/>
    </row>
    <row r="20" spans="1:34" s="120" customFormat="1" ht="105" customHeight="1" thickBot="1" x14ac:dyDescent="0.25">
      <c r="A20" s="262" t="s">
        <v>126</v>
      </c>
      <c r="B20" s="263"/>
      <c r="C20" s="263"/>
      <c r="D20" s="263"/>
      <c r="E20" s="263"/>
      <c r="F20" s="263"/>
      <c r="G20" s="263"/>
      <c r="H20" s="264"/>
    </row>
    <row r="21" spans="1:34" s="120" customFormat="1" x14ac:dyDescent="0.2">
      <c r="E21" s="122"/>
      <c r="F21" s="123"/>
      <c r="G21" s="122"/>
      <c r="H21" s="145"/>
    </row>
    <row r="22" spans="1:34" s="120" customFormat="1" x14ac:dyDescent="0.2">
      <c r="D22" s="44"/>
      <c r="E22" s="122"/>
      <c r="F22" s="123"/>
      <c r="G22" s="122"/>
      <c r="H22" s="145"/>
    </row>
    <row r="23" spans="1:34" s="120" customFormat="1" x14ac:dyDescent="0.2">
      <c r="D23" s="44"/>
      <c r="E23" s="122"/>
      <c r="F23" s="123"/>
      <c r="G23" s="122"/>
      <c r="H23" s="145"/>
    </row>
    <row r="24" spans="1:34" s="120" customFormat="1" x14ac:dyDescent="0.2">
      <c r="E24" s="122"/>
      <c r="F24" s="123"/>
      <c r="G24" s="122"/>
      <c r="H24" s="145"/>
    </row>
    <row r="25" spans="1:34" s="120" customFormat="1" x14ac:dyDescent="0.2">
      <c r="D25" s="44"/>
      <c r="E25" s="122"/>
      <c r="F25" s="123"/>
      <c r="G25" s="122"/>
      <c r="H25" s="145"/>
    </row>
    <row r="26" spans="1:34" s="120" customFormat="1" x14ac:dyDescent="0.2">
      <c r="D26" s="44"/>
      <c r="E26" s="122"/>
      <c r="F26" s="123"/>
      <c r="G26" s="122"/>
      <c r="H26" s="145"/>
    </row>
    <row r="27" spans="1:34" s="120" customFormat="1" x14ac:dyDescent="0.2">
      <c r="D27" s="44"/>
      <c r="E27" s="122"/>
      <c r="F27" s="123"/>
      <c r="G27" s="122"/>
      <c r="H27" s="145"/>
    </row>
    <row r="28" spans="1:34" s="120" customFormat="1" x14ac:dyDescent="0.2">
      <c r="D28" s="44"/>
      <c r="E28" s="122"/>
      <c r="F28" s="123"/>
      <c r="G28" s="122"/>
      <c r="H28" s="145"/>
    </row>
    <row r="29" spans="1:34" s="120" customFormat="1" x14ac:dyDescent="0.2">
      <c r="D29" s="44"/>
      <c r="E29" s="122"/>
      <c r="F29" s="123"/>
      <c r="G29" s="122"/>
      <c r="H29" s="145"/>
    </row>
    <row r="30" spans="1:34" s="120" customFormat="1" x14ac:dyDescent="0.2">
      <c r="D30" s="44"/>
      <c r="E30" s="122"/>
      <c r="F30" s="123"/>
      <c r="G30" s="122"/>
      <c r="H30" s="145"/>
    </row>
    <row r="31" spans="1:34" s="120" customFormat="1" x14ac:dyDescent="0.2">
      <c r="D31" s="44"/>
      <c r="E31" s="122"/>
      <c r="F31" s="123"/>
      <c r="G31" s="122"/>
      <c r="H31" s="145"/>
    </row>
    <row r="32" spans="1:34" s="120" customFormat="1" x14ac:dyDescent="0.2">
      <c r="D32" s="44"/>
      <c r="E32" s="122"/>
      <c r="F32" s="123"/>
      <c r="G32" s="122"/>
      <c r="H32" s="145"/>
    </row>
    <row r="33" spans="4:8" s="120" customFormat="1" x14ac:dyDescent="0.2">
      <c r="D33" s="44"/>
      <c r="E33" s="122"/>
      <c r="F33" s="123"/>
      <c r="G33" s="122"/>
      <c r="H33" s="145"/>
    </row>
    <row r="34" spans="4:8" s="120" customFormat="1" x14ac:dyDescent="0.2">
      <c r="D34" s="44"/>
      <c r="E34" s="122"/>
      <c r="F34" s="123"/>
      <c r="G34" s="122"/>
      <c r="H34" s="145"/>
    </row>
    <row r="35" spans="4:8" s="120" customFormat="1" x14ac:dyDescent="0.2">
      <c r="D35" s="44"/>
      <c r="E35" s="122"/>
      <c r="F35" s="123"/>
      <c r="G35" s="122"/>
      <c r="H35" s="145"/>
    </row>
    <row r="36" spans="4:8" s="120" customFormat="1" x14ac:dyDescent="0.2">
      <c r="D36" s="44"/>
      <c r="E36" s="122"/>
      <c r="F36" s="123"/>
      <c r="G36" s="122"/>
      <c r="H36" s="145"/>
    </row>
    <row r="37" spans="4:8" s="120" customFormat="1" x14ac:dyDescent="0.2">
      <c r="D37" s="44"/>
      <c r="E37" s="122"/>
      <c r="F37" s="123"/>
      <c r="G37" s="122"/>
      <c r="H37" s="145"/>
    </row>
    <row r="38" spans="4:8" s="120" customFormat="1" x14ac:dyDescent="0.2">
      <c r="D38" s="44"/>
      <c r="E38" s="122"/>
      <c r="F38" s="123"/>
      <c r="G38" s="122"/>
      <c r="H38" s="145"/>
    </row>
    <row r="39" spans="4:8" s="120" customFormat="1" x14ac:dyDescent="0.2">
      <c r="D39" s="44"/>
      <c r="E39" s="122"/>
      <c r="F39" s="123"/>
      <c r="G39" s="122"/>
      <c r="H39" s="145"/>
    </row>
    <row r="40" spans="4:8" s="120" customFormat="1" x14ac:dyDescent="0.2">
      <c r="D40" s="44"/>
      <c r="E40" s="122"/>
      <c r="F40" s="123"/>
      <c r="G40" s="122"/>
      <c r="H40" s="145"/>
    </row>
    <row r="41" spans="4:8" s="120" customFormat="1" x14ac:dyDescent="0.2">
      <c r="D41" s="44"/>
      <c r="E41" s="122"/>
      <c r="F41" s="123"/>
      <c r="G41" s="122"/>
      <c r="H41" s="145"/>
    </row>
    <row r="42" spans="4:8" s="120" customFormat="1" x14ac:dyDescent="0.2">
      <c r="D42" s="44"/>
      <c r="E42" s="122"/>
      <c r="F42" s="123"/>
      <c r="G42" s="122"/>
      <c r="H42" s="145"/>
    </row>
    <row r="43" spans="4:8" s="120" customFormat="1" x14ac:dyDescent="0.2">
      <c r="D43" s="44"/>
      <c r="E43" s="122"/>
      <c r="F43" s="123"/>
      <c r="G43" s="122"/>
      <c r="H43" s="145"/>
    </row>
    <row r="44" spans="4:8" s="120" customFormat="1" x14ac:dyDescent="0.2">
      <c r="D44" s="44"/>
      <c r="E44" s="122"/>
      <c r="F44" s="123"/>
      <c r="G44" s="122"/>
      <c r="H44" s="145"/>
    </row>
    <row r="45" spans="4:8" s="120" customFormat="1" x14ac:dyDescent="0.2">
      <c r="D45" s="44"/>
      <c r="E45" s="122"/>
      <c r="F45" s="123"/>
      <c r="G45" s="122"/>
      <c r="H45" s="145"/>
    </row>
    <row r="46" spans="4:8" s="120" customFormat="1" x14ac:dyDescent="0.2">
      <c r="D46" s="44"/>
      <c r="E46" s="122"/>
      <c r="F46" s="123"/>
      <c r="G46" s="122"/>
      <c r="H46" s="145"/>
    </row>
    <row r="47" spans="4:8" s="120" customFormat="1" x14ac:dyDescent="0.2">
      <c r="D47" s="44"/>
      <c r="E47" s="122"/>
      <c r="F47" s="123"/>
      <c r="G47" s="122"/>
      <c r="H47" s="145"/>
    </row>
    <row r="48" spans="4:8"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sheetData>
  <sheetProtection algorithmName="SHA-512" hashValue="30Qh0wSFgfydiVPjfhitVivGaIMMdEN5Y2uqcDti/Skh79dMK26odQM+qBZBM93QVqrFhIxycvt12cRg50w+pQ==" saltValue="89MBgbdPv9HD2n4LCbwVPQ==" spinCount="100000" sheet="1" objects="1" scenarios="1"/>
  <mergeCells count="6">
    <mergeCell ref="A20:H20"/>
    <mergeCell ref="A2:B2"/>
    <mergeCell ref="B6:H6"/>
    <mergeCell ref="A9:H9"/>
    <mergeCell ref="A15:H15"/>
    <mergeCell ref="A16:H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4565-2C05-C548-ABE4-FF10AA1AFE82}">
  <dimension ref="A1:AL197"/>
  <sheetViews>
    <sheetView tabSelected="1" workbookViewId="0">
      <selection activeCell="B13" sqref="B13"/>
    </sheetView>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75" x14ac:dyDescent="0.25">
      <c r="A1" s="49" t="s">
        <v>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127</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128</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129</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 t="shared" ref="G11:G14" si="0">(E11-(E11*F11/100))*A11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si="0"/>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ht="105" x14ac:dyDescent="0.2">
      <c r="A13" s="207"/>
      <c r="B13" s="208" t="s">
        <v>130</v>
      </c>
      <c r="C13" s="209"/>
      <c r="D13" s="210"/>
      <c r="E13" s="211"/>
      <c r="F13" s="217"/>
      <c r="G13" s="219">
        <f t="shared" si="0"/>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ht="15.75" thickBot="1" x14ac:dyDescent="0.25">
      <c r="A14" s="212"/>
      <c r="B14" s="213"/>
      <c r="C14" s="214"/>
      <c r="D14" s="213"/>
      <c r="E14" s="215"/>
      <c r="F14" s="218"/>
      <c r="G14" s="220">
        <f t="shared" si="0"/>
        <v>0</v>
      </c>
      <c r="H14" s="224">
        <f>SUM(G10:G14)</f>
        <v>0</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ht="18" customHeight="1" thickBot="1" x14ac:dyDescent="0.25">
      <c r="A15" s="265"/>
      <c r="B15" s="265"/>
      <c r="C15" s="265"/>
      <c r="D15" s="265"/>
      <c r="E15" s="265"/>
      <c r="F15" s="265"/>
      <c r="G15" s="265"/>
      <c r="H15" s="265"/>
    </row>
    <row r="16" spans="1:38" ht="18" customHeight="1" thickBot="1" x14ac:dyDescent="0.25">
      <c r="A16" s="260"/>
      <c r="B16" s="260"/>
      <c r="C16" s="260"/>
      <c r="D16" s="260"/>
      <c r="E16" s="260"/>
      <c r="F16" s="260"/>
      <c r="G16" s="260"/>
      <c r="H16" s="260"/>
    </row>
    <row r="17" spans="1:34" s="30" customFormat="1" ht="15.75" thickBot="1" x14ac:dyDescent="0.25">
      <c r="A17" s="139"/>
      <c r="B17" s="140" t="s">
        <v>131</v>
      </c>
      <c r="C17" s="141"/>
      <c r="D17" s="142"/>
      <c r="E17" s="143"/>
      <c r="F17" s="144"/>
      <c r="G17" s="143"/>
      <c r="H17" s="238">
        <f>SUM(H9:H15)</f>
        <v>0</v>
      </c>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row>
    <row r="18" spans="1:34" s="30" customFormat="1" ht="15.75" thickBot="1" x14ac:dyDescent="0.25">
      <c r="A18" s="194"/>
      <c r="B18" s="195"/>
      <c r="C18" s="196"/>
      <c r="D18" s="197"/>
      <c r="E18" s="198"/>
      <c r="F18" s="199"/>
      <c r="G18" s="198"/>
      <c r="H18" s="227"/>
    </row>
    <row r="19" spans="1:34" s="30" customFormat="1" ht="30.75" thickBot="1" x14ac:dyDescent="0.25">
      <c r="A19" s="200"/>
      <c r="B19" s="201" t="s">
        <v>132</v>
      </c>
      <c r="C19" s="202"/>
      <c r="D19" s="203"/>
      <c r="E19" s="204"/>
      <c r="F19" s="205"/>
      <c r="G19" s="204"/>
      <c r="H19" s="228"/>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row>
    <row r="20" spans="1:34" ht="18" customHeight="1" x14ac:dyDescent="0.2">
      <c r="A20" s="135"/>
      <c r="B20" s="147"/>
      <c r="C20" s="130" t="s">
        <v>81</v>
      </c>
      <c r="D20" s="136"/>
      <c r="E20" s="137"/>
      <c r="F20" s="138"/>
      <c r="G20" s="137"/>
      <c r="H20" s="225"/>
    </row>
    <row r="21" spans="1:34" ht="30" x14ac:dyDescent="0.2">
      <c r="A21" s="148"/>
      <c r="B21" s="21"/>
      <c r="C21" s="21"/>
      <c r="D21" s="8" t="s">
        <v>96</v>
      </c>
      <c r="E21" s="9" t="s">
        <v>97</v>
      </c>
      <c r="F21" s="23"/>
      <c r="G21" s="26"/>
      <c r="H21" s="229"/>
      <c r="I21" s="261"/>
      <c r="J21" s="261"/>
      <c r="K21" s="261"/>
    </row>
    <row r="22" spans="1:34" x14ac:dyDescent="0.2">
      <c r="A22" s="148"/>
      <c r="B22" s="21"/>
      <c r="C22" s="38"/>
      <c r="D22" s="10" t="s">
        <v>98</v>
      </c>
      <c r="E22" s="26">
        <f>'Staat van eenheidsprijzen'!C13</f>
        <v>0</v>
      </c>
      <c r="F22" s="23"/>
      <c r="G22" s="26">
        <f>C22*E22</f>
        <v>0</v>
      </c>
      <c r="H22" s="229"/>
      <c r="I22" s="261"/>
      <c r="J22" s="261"/>
      <c r="K22" s="261"/>
    </row>
    <row r="23" spans="1:34" x14ac:dyDescent="0.2">
      <c r="A23" s="148"/>
      <c r="B23" s="21"/>
      <c r="C23" s="38"/>
      <c r="D23" s="10" t="s">
        <v>133</v>
      </c>
      <c r="E23" s="26">
        <f>'Staat van eenheidsprijzen'!C15</f>
        <v>0</v>
      </c>
      <c r="F23" s="23"/>
      <c r="G23" s="26">
        <f t="shared" ref="G23" si="1">C23*E23</f>
        <v>0</v>
      </c>
      <c r="H23" s="229"/>
      <c r="I23" s="261"/>
      <c r="J23" s="261"/>
      <c r="K23" s="261"/>
    </row>
    <row r="24" spans="1:34" ht="30" x14ac:dyDescent="0.2">
      <c r="A24" s="148"/>
      <c r="B24" s="21"/>
      <c r="C24" s="38"/>
      <c r="D24" s="10" t="s">
        <v>134</v>
      </c>
      <c r="E24" s="26">
        <f>'Staat van eenheidsprijzen'!C16</f>
        <v>0</v>
      </c>
      <c r="F24" s="23"/>
      <c r="G24" s="26">
        <f t="shared" ref="G24" si="2">C24*E24</f>
        <v>0</v>
      </c>
      <c r="H24" s="229"/>
      <c r="I24" s="261"/>
      <c r="J24" s="261"/>
      <c r="K24" s="261"/>
    </row>
    <row r="25" spans="1:34" ht="18" customHeight="1" x14ac:dyDescent="0.2">
      <c r="A25" s="148"/>
      <c r="B25" s="21"/>
      <c r="C25" s="18"/>
      <c r="D25" s="14"/>
      <c r="E25" s="22"/>
      <c r="F25" s="23"/>
      <c r="G25" s="22"/>
      <c r="H25" s="229"/>
      <c r="I25" s="261"/>
      <c r="J25" s="261"/>
      <c r="K25" s="261"/>
    </row>
    <row r="26" spans="1:34" ht="45" x14ac:dyDescent="0.2">
      <c r="A26" s="148"/>
      <c r="B26" s="21"/>
      <c r="C26" s="18"/>
      <c r="D26" s="15" t="s">
        <v>135</v>
      </c>
      <c r="E26" s="24"/>
      <c r="F26" s="25"/>
      <c r="G26" s="221">
        <f>SUM(G10:G14)</f>
        <v>0</v>
      </c>
      <c r="H26" s="229"/>
      <c r="I26" s="261"/>
      <c r="J26" s="261"/>
      <c r="K26" s="261"/>
    </row>
    <row r="27" spans="1:34" ht="30" x14ac:dyDescent="0.2">
      <c r="A27" s="148"/>
      <c r="B27" s="21"/>
      <c r="C27" s="18"/>
      <c r="D27" s="15" t="s">
        <v>136</v>
      </c>
      <c r="E27" s="24"/>
      <c r="F27" s="25"/>
      <c r="G27" s="221">
        <f>SUM(G21:G24)</f>
        <v>0</v>
      </c>
      <c r="H27" s="229"/>
      <c r="I27" s="261"/>
      <c r="J27" s="261"/>
      <c r="K27" s="261"/>
    </row>
    <row r="28" spans="1:34" x14ac:dyDescent="0.2">
      <c r="A28" s="148"/>
      <c r="B28" s="21"/>
      <c r="C28" s="18"/>
      <c r="D28" s="14"/>
      <c r="E28" s="24"/>
      <c r="F28" s="25"/>
      <c r="G28" s="24"/>
      <c r="H28" s="229"/>
    </row>
    <row r="29" spans="1:34" s="13" customFormat="1" ht="18" customHeight="1" x14ac:dyDescent="0.2">
      <c r="A29" s="149"/>
      <c r="B29" s="11"/>
      <c r="C29" s="12"/>
      <c r="D29" s="8" t="s">
        <v>102</v>
      </c>
      <c r="E29" s="16"/>
      <c r="F29" s="17"/>
      <c r="G29" s="222">
        <f>SUM(G26:G27)</f>
        <v>0</v>
      </c>
      <c r="H29" s="230"/>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row>
    <row r="30" spans="1:34" ht="18.95" customHeight="1" thickBot="1" x14ac:dyDescent="0.25">
      <c r="A30" s="150"/>
      <c r="B30" s="151"/>
      <c r="C30" s="152"/>
      <c r="D30" s="153" t="s">
        <v>103</v>
      </c>
      <c r="E30" s="154"/>
      <c r="F30" s="155"/>
      <c r="G30" s="154"/>
      <c r="H30" s="231"/>
    </row>
    <row r="31" spans="1:34" s="120" customFormat="1" x14ac:dyDescent="0.2">
      <c r="D31" s="44"/>
      <c r="E31" s="122"/>
      <c r="F31" s="123"/>
      <c r="G31" s="122"/>
      <c r="H31" s="145"/>
    </row>
    <row r="32" spans="1:34" s="120" customFormat="1" ht="15.75" thickBot="1" x14ac:dyDescent="0.25">
      <c r="D32" s="44"/>
      <c r="E32" s="122"/>
      <c r="F32" s="123"/>
      <c r="G32" s="122"/>
      <c r="H32" s="145"/>
    </row>
    <row r="33" spans="1:8" s="120" customFormat="1" ht="105" customHeight="1" thickBot="1" x14ac:dyDescent="0.25">
      <c r="A33" s="262" t="s">
        <v>137</v>
      </c>
      <c r="B33" s="263"/>
      <c r="C33" s="263"/>
      <c r="D33" s="263"/>
      <c r="E33" s="263"/>
      <c r="F33" s="263"/>
      <c r="G33" s="263"/>
      <c r="H33" s="264"/>
    </row>
    <row r="34" spans="1:8" s="120" customFormat="1" x14ac:dyDescent="0.2">
      <c r="E34" s="122"/>
      <c r="F34" s="123"/>
      <c r="G34" s="122"/>
      <c r="H34" s="145"/>
    </row>
    <row r="35" spans="1:8" s="120" customFormat="1" x14ac:dyDescent="0.2">
      <c r="D35" s="44"/>
      <c r="E35" s="122"/>
      <c r="F35" s="123"/>
      <c r="G35" s="122"/>
      <c r="H35" s="145"/>
    </row>
    <row r="36" spans="1:8" s="120" customFormat="1" x14ac:dyDescent="0.2">
      <c r="D36" s="44"/>
      <c r="E36" s="122"/>
      <c r="F36" s="123"/>
      <c r="G36" s="122"/>
      <c r="H36" s="145"/>
    </row>
    <row r="37" spans="1:8" s="120" customFormat="1" x14ac:dyDescent="0.2">
      <c r="E37" s="122"/>
      <c r="F37" s="123"/>
      <c r="G37" s="122"/>
      <c r="H37" s="145"/>
    </row>
    <row r="38" spans="1:8" s="120" customFormat="1" x14ac:dyDescent="0.2">
      <c r="D38" s="44"/>
      <c r="E38" s="122"/>
      <c r="F38" s="123"/>
      <c r="G38" s="122"/>
      <c r="H38" s="145"/>
    </row>
    <row r="39" spans="1:8" s="120" customFormat="1" x14ac:dyDescent="0.2">
      <c r="D39" s="44"/>
      <c r="E39" s="122"/>
      <c r="F39" s="123"/>
      <c r="G39" s="122"/>
      <c r="H39" s="145"/>
    </row>
    <row r="40" spans="1:8" s="120" customFormat="1" x14ac:dyDescent="0.2">
      <c r="D40" s="44"/>
      <c r="E40" s="122"/>
      <c r="F40" s="123"/>
      <c r="G40" s="122"/>
      <c r="H40" s="145"/>
    </row>
    <row r="41" spans="1:8" s="120" customFormat="1" x14ac:dyDescent="0.2">
      <c r="D41" s="44"/>
      <c r="E41" s="122"/>
      <c r="F41" s="123"/>
      <c r="G41" s="122"/>
      <c r="H41" s="145"/>
    </row>
    <row r="42" spans="1:8" s="120" customFormat="1" x14ac:dyDescent="0.2">
      <c r="D42" s="44"/>
      <c r="E42" s="122"/>
      <c r="F42" s="123"/>
      <c r="G42" s="122"/>
      <c r="H42" s="145"/>
    </row>
    <row r="43" spans="1:8" s="120" customFormat="1" x14ac:dyDescent="0.2">
      <c r="D43" s="44"/>
      <c r="E43" s="122"/>
      <c r="F43" s="123"/>
      <c r="G43" s="122"/>
      <c r="H43" s="145"/>
    </row>
    <row r="44" spans="1:8" s="120" customFormat="1" x14ac:dyDescent="0.2">
      <c r="D44" s="44"/>
      <c r="E44" s="122"/>
      <c r="F44" s="123"/>
      <c r="G44" s="122"/>
      <c r="H44" s="145"/>
    </row>
    <row r="45" spans="1:8" s="120" customFormat="1" x14ac:dyDescent="0.2">
      <c r="D45" s="44"/>
      <c r="E45" s="122"/>
      <c r="F45" s="123"/>
      <c r="G45" s="122"/>
      <c r="H45" s="145"/>
    </row>
    <row r="46" spans="1:8" s="120" customFormat="1" x14ac:dyDescent="0.2">
      <c r="D46" s="44"/>
      <c r="E46" s="122"/>
      <c r="F46" s="123"/>
      <c r="G46" s="122"/>
      <c r="H46" s="145"/>
    </row>
    <row r="47" spans="1:8" s="120" customFormat="1" x14ac:dyDescent="0.2">
      <c r="D47" s="44"/>
      <c r="E47" s="122"/>
      <c r="F47" s="123"/>
      <c r="G47" s="122"/>
      <c r="H47" s="145"/>
    </row>
    <row r="48" spans="1:8"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row r="185" spans="4:8" s="120" customFormat="1" x14ac:dyDescent="0.2">
      <c r="D185" s="44"/>
      <c r="E185" s="122"/>
      <c r="F185" s="123"/>
      <c r="G185" s="122"/>
      <c r="H185" s="145"/>
    </row>
    <row r="186" spans="4:8" s="120" customFormat="1" x14ac:dyDescent="0.2">
      <c r="D186" s="44"/>
      <c r="E186" s="122"/>
      <c r="F186" s="123"/>
      <c r="G186" s="122"/>
      <c r="H186" s="145"/>
    </row>
    <row r="187" spans="4:8" s="120" customFormat="1" x14ac:dyDescent="0.2">
      <c r="D187" s="44"/>
      <c r="E187" s="122"/>
      <c r="F187" s="123"/>
      <c r="G187" s="122"/>
      <c r="H187" s="145"/>
    </row>
    <row r="188" spans="4:8" s="120" customFormat="1" x14ac:dyDescent="0.2">
      <c r="D188" s="44"/>
      <c r="E188" s="122"/>
      <c r="F188" s="123"/>
      <c r="G188" s="122"/>
      <c r="H188" s="145"/>
    </row>
    <row r="189" spans="4:8" s="120" customFormat="1" x14ac:dyDescent="0.2">
      <c r="D189" s="44"/>
      <c r="E189" s="122"/>
      <c r="F189" s="123"/>
      <c r="G189" s="122"/>
      <c r="H189" s="145"/>
    </row>
    <row r="190" spans="4:8" s="120" customFormat="1" x14ac:dyDescent="0.2">
      <c r="D190" s="44"/>
      <c r="E190" s="122"/>
      <c r="F190" s="123"/>
      <c r="G190" s="122"/>
      <c r="H190" s="145"/>
    </row>
    <row r="191" spans="4:8" s="120" customFormat="1" x14ac:dyDescent="0.2">
      <c r="D191" s="44"/>
      <c r="E191" s="122"/>
      <c r="F191" s="123"/>
      <c r="G191" s="122"/>
      <c r="H191" s="145"/>
    </row>
    <row r="192" spans="4:8" s="120" customFormat="1" x14ac:dyDescent="0.2">
      <c r="D192" s="44"/>
      <c r="E192" s="122"/>
      <c r="F192" s="123"/>
      <c r="G192" s="122"/>
      <c r="H192" s="145"/>
    </row>
    <row r="193" spans="4:8" s="120" customFormat="1" x14ac:dyDescent="0.2">
      <c r="D193" s="44"/>
      <c r="E193" s="122"/>
      <c r="F193" s="123"/>
      <c r="G193" s="122"/>
      <c r="H193" s="145"/>
    </row>
    <row r="194" spans="4:8" s="120" customFormat="1" x14ac:dyDescent="0.2">
      <c r="D194" s="44"/>
      <c r="E194" s="122"/>
      <c r="F194" s="123"/>
      <c r="G194" s="122"/>
      <c r="H194" s="145"/>
    </row>
    <row r="195" spans="4:8" s="120" customFormat="1" x14ac:dyDescent="0.2">
      <c r="D195" s="44"/>
      <c r="E195" s="122"/>
      <c r="F195" s="123"/>
      <c r="G195" s="122"/>
      <c r="H195" s="145"/>
    </row>
    <row r="196" spans="4:8" s="120" customFormat="1" x14ac:dyDescent="0.2">
      <c r="D196" s="44"/>
      <c r="E196" s="122"/>
      <c r="F196" s="123"/>
      <c r="G196" s="122"/>
      <c r="H196" s="145"/>
    </row>
    <row r="197" spans="4:8" s="120" customFormat="1" x14ac:dyDescent="0.2">
      <c r="D197" s="44"/>
      <c r="E197" s="122"/>
      <c r="F197" s="123"/>
      <c r="G197" s="122"/>
      <c r="H197" s="145"/>
    </row>
  </sheetData>
  <sheetProtection algorithmName="SHA-512" hashValue="bLygf2FCtY4akvfZD3c9g30YjZxB3MYnZ4yTBHkZrTBZWWY2dEddGyaIiR3W5/0TMT892LhgM8Yc3lKkFY8HRg==" saltValue="yTx+ApLZqTEuAT3rX8toqA==" spinCount="100000" sheet="1" objects="1" scenarios="1"/>
  <mergeCells count="7">
    <mergeCell ref="I21:K27"/>
    <mergeCell ref="A33:H33"/>
    <mergeCell ref="A2:B2"/>
    <mergeCell ref="B6:H6"/>
    <mergeCell ref="A9:H9"/>
    <mergeCell ref="A15:H15"/>
    <mergeCell ref="A16:H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6395A-827A-8A4A-84F5-AB9258641CC0}">
  <dimension ref="A1:AL197"/>
  <sheetViews>
    <sheetView workbookViewId="0">
      <selection activeCell="A29" sqref="A29:XFD29"/>
    </sheetView>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75" x14ac:dyDescent="0.25">
      <c r="A1" s="49" t="s">
        <v>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138</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128</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129</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 t="shared" ref="G11:G14" si="0">(E11-(E11*F11/100))*A11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si="0"/>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ht="105" x14ac:dyDescent="0.2">
      <c r="A13" s="207"/>
      <c r="B13" s="208" t="s">
        <v>130</v>
      </c>
      <c r="C13" s="209"/>
      <c r="D13" s="210"/>
      <c r="E13" s="211"/>
      <c r="F13" s="217"/>
      <c r="G13" s="219">
        <f t="shared" si="0"/>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ht="15.75" thickBot="1" x14ac:dyDescent="0.25">
      <c r="A14" s="212"/>
      <c r="B14" s="213"/>
      <c r="C14" s="214"/>
      <c r="D14" s="213"/>
      <c r="E14" s="215"/>
      <c r="F14" s="218"/>
      <c r="G14" s="220">
        <f t="shared" si="0"/>
        <v>0</v>
      </c>
      <c r="H14" s="224">
        <f>SUM(G10:G14)</f>
        <v>0</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ht="18" customHeight="1" thickBot="1" x14ac:dyDescent="0.25">
      <c r="A15" s="265"/>
      <c r="B15" s="265"/>
      <c r="C15" s="265"/>
      <c r="D15" s="265"/>
      <c r="E15" s="265"/>
      <c r="F15" s="265"/>
      <c r="G15" s="265"/>
      <c r="H15" s="265"/>
    </row>
    <row r="16" spans="1:38" ht="18" customHeight="1" thickBot="1" x14ac:dyDescent="0.25">
      <c r="A16" s="260"/>
      <c r="B16" s="260"/>
      <c r="C16" s="260"/>
      <c r="D16" s="260"/>
      <c r="E16" s="260"/>
      <c r="F16" s="260"/>
      <c r="G16" s="260"/>
      <c r="H16" s="260"/>
    </row>
    <row r="17" spans="1:34" s="30" customFormat="1" ht="15.75" thickBot="1" x14ac:dyDescent="0.25">
      <c r="A17" s="139"/>
      <c r="B17" s="140" t="s">
        <v>131</v>
      </c>
      <c r="C17" s="141"/>
      <c r="D17" s="142"/>
      <c r="E17" s="143"/>
      <c r="F17" s="144"/>
      <c r="G17" s="143"/>
      <c r="H17" s="226">
        <f>SUM(H9:H15)</f>
        <v>0</v>
      </c>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row>
    <row r="18" spans="1:34" s="30" customFormat="1" ht="15.75" thickBot="1" x14ac:dyDescent="0.25">
      <c r="A18" s="194"/>
      <c r="B18" s="195"/>
      <c r="C18" s="196"/>
      <c r="D18" s="197"/>
      <c r="E18" s="198"/>
      <c r="F18" s="199"/>
      <c r="G18" s="198"/>
      <c r="H18" s="227"/>
    </row>
    <row r="19" spans="1:34" s="30" customFormat="1" ht="30.75" thickBot="1" x14ac:dyDescent="0.25">
      <c r="A19" s="200"/>
      <c r="B19" s="201" t="s">
        <v>132</v>
      </c>
      <c r="C19" s="202"/>
      <c r="D19" s="203"/>
      <c r="E19" s="204"/>
      <c r="F19" s="205"/>
      <c r="G19" s="204"/>
      <c r="H19" s="228"/>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row>
    <row r="20" spans="1:34" ht="18" customHeight="1" x14ac:dyDescent="0.2">
      <c r="A20" s="135"/>
      <c r="B20" s="147"/>
      <c r="C20" s="130" t="s">
        <v>81</v>
      </c>
      <c r="D20" s="136"/>
      <c r="E20" s="137"/>
      <c r="F20" s="138"/>
      <c r="G20" s="137"/>
      <c r="H20" s="225"/>
    </row>
    <row r="21" spans="1:34" ht="30" x14ac:dyDescent="0.2">
      <c r="A21" s="148"/>
      <c r="B21" s="21"/>
      <c r="C21" s="21"/>
      <c r="D21" s="8" t="s">
        <v>96</v>
      </c>
      <c r="E21" s="9" t="s">
        <v>97</v>
      </c>
      <c r="F21" s="23"/>
      <c r="G21" s="26"/>
      <c r="H21" s="229"/>
      <c r="I21" s="261"/>
      <c r="J21" s="261"/>
      <c r="K21" s="261"/>
    </row>
    <row r="22" spans="1:34" x14ac:dyDescent="0.2">
      <c r="A22" s="148"/>
      <c r="B22" s="21"/>
      <c r="C22" s="38"/>
      <c r="D22" s="10" t="s">
        <v>98</v>
      </c>
      <c r="E22" s="26">
        <f>'Staat van eenheidsprijzen'!C13</f>
        <v>0</v>
      </c>
      <c r="F22" s="23"/>
      <c r="G22" s="26">
        <f>C22*E22</f>
        <v>0</v>
      </c>
      <c r="H22" s="229"/>
      <c r="I22" s="261"/>
      <c r="J22" s="261"/>
      <c r="K22" s="261"/>
    </row>
    <row r="23" spans="1:34" x14ac:dyDescent="0.2">
      <c r="A23" s="148"/>
      <c r="B23" s="21"/>
      <c r="C23" s="38"/>
      <c r="D23" s="10" t="s">
        <v>133</v>
      </c>
      <c r="E23" s="26">
        <f>'Staat van eenheidsprijzen'!C15</f>
        <v>0</v>
      </c>
      <c r="F23" s="23"/>
      <c r="G23" s="26">
        <f t="shared" ref="G23" si="1">C23*E23</f>
        <v>0</v>
      </c>
      <c r="H23" s="229"/>
      <c r="I23" s="261"/>
      <c r="J23" s="261"/>
      <c r="K23" s="261"/>
    </row>
    <row r="24" spans="1:34" ht="30" x14ac:dyDescent="0.2">
      <c r="A24" s="148"/>
      <c r="B24" s="21"/>
      <c r="C24" s="38"/>
      <c r="D24" s="10" t="s">
        <v>134</v>
      </c>
      <c r="E24" s="26">
        <f>'Staat van eenheidsprijzen'!C16</f>
        <v>0</v>
      </c>
      <c r="F24" s="23"/>
      <c r="G24" s="26">
        <f t="shared" ref="G24" si="2">C24*E24</f>
        <v>0</v>
      </c>
      <c r="H24" s="229"/>
      <c r="I24" s="261"/>
      <c r="J24" s="261"/>
      <c r="K24" s="261"/>
    </row>
    <row r="25" spans="1:34" ht="18" customHeight="1" x14ac:dyDescent="0.2">
      <c r="A25" s="148"/>
      <c r="B25" s="21"/>
      <c r="C25" s="18"/>
      <c r="D25" s="14"/>
      <c r="E25" s="22"/>
      <c r="F25" s="23"/>
      <c r="G25" s="22"/>
      <c r="H25" s="229"/>
      <c r="I25" s="261"/>
      <c r="J25" s="261"/>
      <c r="K25" s="261"/>
    </row>
    <row r="26" spans="1:34" ht="45" x14ac:dyDescent="0.2">
      <c r="A26" s="148"/>
      <c r="B26" s="21"/>
      <c r="C26" s="18"/>
      <c r="D26" s="15" t="s">
        <v>135</v>
      </c>
      <c r="E26" s="24"/>
      <c r="F26" s="25"/>
      <c r="G26" s="221">
        <f>SUM(G10:G14)</f>
        <v>0</v>
      </c>
      <c r="H26" s="229"/>
      <c r="I26" s="261"/>
      <c r="J26" s="261"/>
      <c r="K26" s="261"/>
    </row>
    <row r="27" spans="1:34" ht="30" x14ac:dyDescent="0.2">
      <c r="A27" s="148"/>
      <c r="B27" s="21"/>
      <c r="C27" s="18"/>
      <c r="D27" s="15" t="s">
        <v>136</v>
      </c>
      <c r="E27" s="24"/>
      <c r="F27" s="25"/>
      <c r="G27" s="221">
        <f>SUM(G21:G24)</f>
        <v>0</v>
      </c>
      <c r="H27" s="229"/>
      <c r="I27" s="261"/>
      <c r="J27" s="261"/>
      <c r="K27" s="261"/>
    </row>
    <row r="28" spans="1:34" x14ac:dyDescent="0.2">
      <c r="A28" s="148"/>
      <c r="B28" s="21"/>
      <c r="C28" s="18"/>
      <c r="D28" s="14"/>
      <c r="E28" s="24"/>
      <c r="F28" s="25"/>
      <c r="G28" s="24"/>
      <c r="H28" s="229"/>
    </row>
    <row r="29" spans="1:34" s="13" customFormat="1" ht="18" customHeight="1" x14ac:dyDescent="0.2">
      <c r="A29" s="149"/>
      <c r="B29" s="11"/>
      <c r="C29" s="12"/>
      <c r="D29" s="8" t="s">
        <v>102</v>
      </c>
      <c r="E29" s="16"/>
      <c r="F29" s="17"/>
      <c r="G29" s="222">
        <f>SUM(G26:G27)</f>
        <v>0</v>
      </c>
      <c r="H29" s="230"/>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row>
    <row r="30" spans="1:34" ht="18.95" customHeight="1" thickBot="1" x14ac:dyDescent="0.25">
      <c r="A30" s="150"/>
      <c r="B30" s="151"/>
      <c r="C30" s="152"/>
      <c r="D30" s="153" t="s">
        <v>103</v>
      </c>
      <c r="E30" s="154"/>
      <c r="F30" s="155"/>
      <c r="G30" s="154"/>
      <c r="H30" s="231"/>
    </row>
    <row r="31" spans="1:34" s="120" customFormat="1" x14ac:dyDescent="0.2">
      <c r="D31" s="44"/>
      <c r="E31" s="122"/>
      <c r="F31" s="123"/>
      <c r="G31" s="122"/>
      <c r="H31" s="145"/>
    </row>
    <row r="32" spans="1:34" s="120" customFormat="1" ht="15.75" thickBot="1" x14ac:dyDescent="0.25">
      <c r="D32" s="44"/>
      <c r="E32" s="122"/>
      <c r="F32" s="123"/>
      <c r="G32" s="122"/>
      <c r="H32" s="145"/>
    </row>
    <row r="33" spans="1:8" s="120" customFormat="1" ht="105" customHeight="1" thickBot="1" x14ac:dyDescent="0.25">
      <c r="A33" s="270" t="s">
        <v>139</v>
      </c>
      <c r="B33" s="263"/>
      <c r="C33" s="263"/>
      <c r="D33" s="263"/>
      <c r="E33" s="263"/>
      <c r="F33" s="263"/>
      <c r="G33" s="263"/>
      <c r="H33" s="264"/>
    </row>
    <row r="34" spans="1:8" s="120" customFormat="1" x14ac:dyDescent="0.2">
      <c r="E34" s="122"/>
      <c r="F34" s="123"/>
      <c r="G34" s="122"/>
      <c r="H34" s="145"/>
    </row>
    <row r="35" spans="1:8" s="120" customFormat="1" x14ac:dyDescent="0.2">
      <c r="D35" s="44"/>
      <c r="E35" s="122"/>
      <c r="F35" s="123"/>
      <c r="G35" s="122"/>
      <c r="H35" s="145"/>
    </row>
    <row r="36" spans="1:8" s="120" customFormat="1" x14ac:dyDescent="0.2">
      <c r="D36" s="44"/>
      <c r="E36" s="122"/>
      <c r="F36" s="123"/>
      <c r="G36" s="122"/>
      <c r="H36" s="145"/>
    </row>
    <row r="37" spans="1:8" s="120" customFormat="1" x14ac:dyDescent="0.2">
      <c r="E37" s="122"/>
      <c r="F37" s="123"/>
      <c r="G37" s="122"/>
      <c r="H37" s="145"/>
    </row>
    <row r="38" spans="1:8" s="120" customFormat="1" x14ac:dyDescent="0.2">
      <c r="D38" s="44"/>
      <c r="E38" s="122"/>
      <c r="F38" s="123"/>
      <c r="G38" s="122"/>
      <c r="H38" s="145"/>
    </row>
    <row r="39" spans="1:8" s="120" customFormat="1" x14ac:dyDescent="0.2">
      <c r="D39" s="44"/>
      <c r="E39" s="122"/>
      <c r="F39" s="123"/>
      <c r="G39" s="122"/>
      <c r="H39" s="145"/>
    </row>
    <row r="40" spans="1:8" s="120" customFormat="1" x14ac:dyDescent="0.2">
      <c r="D40" s="44"/>
      <c r="E40" s="122"/>
      <c r="F40" s="123"/>
      <c r="G40" s="122"/>
      <c r="H40" s="145"/>
    </row>
    <row r="41" spans="1:8" s="120" customFormat="1" x14ac:dyDescent="0.2">
      <c r="D41" s="44"/>
      <c r="E41" s="122"/>
      <c r="F41" s="123"/>
      <c r="G41" s="122"/>
      <c r="H41" s="145"/>
    </row>
    <row r="42" spans="1:8" s="120" customFormat="1" x14ac:dyDescent="0.2">
      <c r="D42" s="44"/>
      <c r="E42" s="122"/>
      <c r="F42" s="123"/>
      <c r="G42" s="122"/>
      <c r="H42" s="145"/>
    </row>
    <row r="43" spans="1:8" s="120" customFormat="1" x14ac:dyDescent="0.2">
      <c r="D43" s="44"/>
      <c r="E43" s="122"/>
      <c r="F43" s="123"/>
      <c r="G43" s="122"/>
      <c r="H43" s="145"/>
    </row>
    <row r="44" spans="1:8" s="120" customFormat="1" x14ac:dyDescent="0.2">
      <c r="D44" s="44"/>
      <c r="E44" s="122"/>
      <c r="F44" s="123"/>
      <c r="G44" s="122"/>
      <c r="H44" s="145"/>
    </row>
    <row r="45" spans="1:8" s="120" customFormat="1" x14ac:dyDescent="0.2">
      <c r="D45" s="44"/>
      <c r="E45" s="122"/>
      <c r="F45" s="123"/>
      <c r="G45" s="122"/>
      <c r="H45" s="145"/>
    </row>
    <row r="46" spans="1:8" s="120" customFormat="1" x14ac:dyDescent="0.2">
      <c r="D46" s="44"/>
      <c r="E46" s="122"/>
      <c r="F46" s="123"/>
      <c r="G46" s="122"/>
      <c r="H46" s="145"/>
    </row>
    <row r="47" spans="1:8" s="120" customFormat="1" x14ac:dyDescent="0.2">
      <c r="D47" s="44"/>
      <c r="E47" s="122"/>
      <c r="F47" s="123"/>
      <c r="G47" s="122"/>
      <c r="H47" s="145"/>
    </row>
    <row r="48" spans="1:8"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row r="185" spans="4:8" s="120" customFormat="1" x14ac:dyDescent="0.2">
      <c r="D185" s="44"/>
      <c r="E185" s="122"/>
      <c r="F185" s="123"/>
      <c r="G185" s="122"/>
      <c r="H185" s="145"/>
    </row>
    <row r="186" spans="4:8" s="120" customFormat="1" x14ac:dyDescent="0.2">
      <c r="D186" s="44"/>
      <c r="E186" s="122"/>
      <c r="F186" s="123"/>
      <c r="G186" s="122"/>
      <c r="H186" s="145"/>
    </row>
    <row r="187" spans="4:8" s="120" customFormat="1" x14ac:dyDescent="0.2">
      <c r="D187" s="44"/>
      <c r="E187" s="122"/>
      <c r="F187" s="123"/>
      <c r="G187" s="122"/>
      <c r="H187" s="145"/>
    </row>
    <row r="188" spans="4:8" s="120" customFormat="1" x14ac:dyDescent="0.2">
      <c r="D188" s="44"/>
      <c r="E188" s="122"/>
      <c r="F188" s="123"/>
      <c r="G188" s="122"/>
      <c r="H188" s="145"/>
    </row>
    <row r="189" spans="4:8" s="120" customFormat="1" x14ac:dyDescent="0.2">
      <c r="D189" s="44"/>
      <c r="E189" s="122"/>
      <c r="F189" s="123"/>
      <c r="G189" s="122"/>
      <c r="H189" s="145"/>
    </row>
    <row r="190" spans="4:8" s="120" customFormat="1" x14ac:dyDescent="0.2">
      <c r="D190" s="44"/>
      <c r="E190" s="122"/>
      <c r="F190" s="123"/>
      <c r="G190" s="122"/>
      <c r="H190" s="145"/>
    </row>
    <row r="191" spans="4:8" s="120" customFormat="1" x14ac:dyDescent="0.2">
      <c r="D191" s="44"/>
      <c r="E191" s="122"/>
      <c r="F191" s="123"/>
      <c r="G191" s="122"/>
      <c r="H191" s="145"/>
    </row>
    <row r="192" spans="4:8" s="120" customFormat="1" x14ac:dyDescent="0.2">
      <c r="D192" s="44"/>
      <c r="E192" s="122"/>
      <c r="F192" s="123"/>
      <c r="G192" s="122"/>
      <c r="H192" s="145"/>
    </row>
    <row r="193" spans="4:8" s="120" customFormat="1" x14ac:dyDescent="0.2">
      <c r="D193" s="44"/>
      <c r="E193" s="122"/>
      <c r="F193" s="123"/>
      <c r="G193" s="122"/>
      <c r="H193" s="145"/>
    </row>
    <row r="194" spans="4:8" s="120" customFormat="1" x14ac:dyDescent="0.2">
      <c r="D194" s="44"/>
      <c r="E194" s="122"/>
      <c r="F194" s="123"/>
      <c r="G194" s="122"/>
      <c r="H194" s="145"/>
    </row>
    <row r="195" spans="4:8" s="120" customFormat="1" x14ac:dyDescent="0.2">
      <c r="D195" s="44"/>
      <c r="E195" s="122"/>
      <c r="F195" s="123"/>
      <c r="G195" s="122"/>
      <c r="H195" s="145"/>
    </row>
    <row r="196" spans="4:8" s="120" customFormat="1" x14ac:dyDescent="0.2">
      <c r="D196" s="44"/>
      <c r="E196" s="122"/>
      <c r="F196" s="123"/>
      <c r="G196" s="122"/>
      <c r="H196" s="145"/>
    </row>
    <row r="197" spans="4:8" s="120" customFormat="1" x14ac:dyDescent="0.2">
      <c r="D197" s="44"/>
      <c r="E197" s="122"/>
      <c r="F197" s="123"/>
      <c r="G197" s="122"/>
      <c r="H197" s="145"/>
    </row>
  </sheetData>
  <sheetProtection algorithmName="SHA-512" hashValue="BgtlVvOHR0a3ODupymglW5+uXyZdw3DxF+eKIuxeD80lsOn0J7sacmsPBhGJCIvsv4PAahhqsVrLut1rAFT4NQ==" saltValue="3IiZwcUcnwk+sgkFpAk7mg==" spinCount="100000" sheet="1" objects="1" scenarios="1"/>
  <mergeCells count="7">
    <mergeCell ref="I21:K27"/>
    <mergeCell ref="A33:H33"/>
    <mergeCell ref="A2:B2"/>
    <mergeCell ref="B6:H6"/>
    <mergeCell ref="A9:H9"/>
    <mergeCell ref="A15:H15"/>
    <mergeCell ref="A16:H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A5B20-87FF-864E-A2AE-F29BBF09798A}">
  <dimension ref="A1:AB76"/>
  <sheetViews>
    <sheetView zoomScale="120" zoomScaleNormal="120" workbookViewId="0">
      <selection activeCell="D10" sqref="D10"/>
    </sheetView>
  </sheetViews>
  <sheetFormatPr defaultColWidth="8.59765625" defaultRowHeight="15" x14ac:dyDescent="0.2"/>
  <cols>
    <col min="1" max="1" width="54.3984375" style="37" customWidth="1"/>
    <col min="2" max="2" width="20.3984375" style="37" customWidth="1"/>
    <col min="3" max="3" width="23.19921875" style="37" customWidth="1"/>
    <col min="4" max="4" width="22" style="33" customWidth="1"/>
    <col min="5" max="5" width="33.19921875" style="158" customWidth="1"/>
    <col min="6" max="6" width="16.5" style="158" customWidth="1"/>
    <col min="7" max="28" width="8.59765625" style="158"/>
    <col min="29" max="253" width="8.59765625" style="33"/>
    <col min="254" max="254" width="6.8984375" style="33" customWidth="1"/>
    <col min="255" max="255" width="19.3984375" style="33" customWidth="1"/>
    <col min="256" max="256" width="39.19921875" style="33" bestFit="1" customWidth="1"/>
    <col min="257" max="257" width="5.09765625" style="33" customWidth="1"/>
    <col min="258" max="258" width="9.09765625" style="33" customWidth="1"/>
    <col min="259" max="259" width="8.8984375" style="33" bestFit="1" customWidth="1"/>
    <col min="260" max="260" width="6.8984375" style="33" customWidth="1"/>
    <col min="261" max="509" width="8.59765625" style="33"/>
    <col min="510" max="510" width="6.8984375" style="33" customWidth="1"/>
    <col min="511" max="511" width="19.3984375" style="33" customWidth="1"/>
    <col min="512" max="512" width="39.19921875" style="33" bestFit="1" customWidth="1"/>
    <col min="513" max="513" width="5.09765625" style="33" customWidth="1"/>
    <col min="514" max="514" width="9.09765625" style="33" customWidth="1"/>
    <col min="515" max="515" width="8.8984375" style="33" bestFit="1" customWidth="1"/>
    <col min="516" max="516" width="6.8984375" style="33" customWidth="1"/>
    <col min="517" max="765" width="8.59765625" style="33"/>
    <col min="766" max="766" width="6.8984375" style="33" customWidth="1"/>
    <col min="767" max="767" width="19.3984375" style="33" customWidth="1"/>
    <col min="768" max="768" width="39.19921875" style="33" bestFit="1" customWidth="1"/>
    <col min="769" max="769" width="5.09765625" style="33" customWidth="1"/>
    <col min="770" max="770" width="9.09765625" style="33" customWidth="1"/>
    <col min="771" max="771" width="8.8984375" style="33" bestFit="1" customWidth="1"/>
    <col min="772" max="772" width="6.8984375" style="33" customWidth="1"/>
    <col min="773" max="1021" width="8.59765625" style="33"/>
    <col min="1022" max="1022" width="6.8984375" style="33" customWidth="1"/>
    <col min="1023" max="1023" width="19.3984375" style="33" customWidth="1"/>
    <col min="1024" max="1024" width="39.19921875" style="33" bestFit="1" customWidth="1"/>
    <col min="1025" max="1025" width="5.09765625" style="33" customWidth="1"/>
    <col min="1026" max="1026" width="9.09765625" style="33" customWidth="1"/>
    <col min="1027" max="1027" width="8.8984375" style="33" bestFit="1" customWidth="1"/>
    <col min="1028" max="1028" width="6.8984375" style="33" customWidth="1"/>
    <col min="1029" max="1277" width="8.59765625" style="33"/>
    <col min="1278" max="1278" width="6.8984375" style="33" customWidth="1"/>
    <col min="1279" max="1279" width="19.3984375" style="33" customWidth="1"/>
    <col min="1280" max="1280" width="39.19921875" style="33" bestFit="1" customWidth="1"/>
    <col min="1281" max="1281" width="5.09765625" style="33" customWidth="1"/>
    <col min="1282" max="1282" width="9.09765625" style="33" customWidth="1"/>
    <col min="1283" max="1283" width="8.8984375" style="33" bestFit="1" customWidth="1"/>
    <col min="1284" max="1284" width="6.8984375" style="33" customWidth="1"/>
    <col min="1285" max="1533" width="8.59765625" style="33"/>
    <col min="1534" max="1534" width="6.8984375" style="33" customWidth="1"/>
    <col min="1535" max="1535" width="19.3984375" style="33" customWidth="1"/>
    <col min="1536" max="1536" width="39.19921875" style="33" bestFit="1" customWidth="1"/>
    <col min="1537" max="1537" width="5.09765625" style="33" customWidth="1"/>
    <col min="1538" max="1538" width="9.09765625" style="33" customWidth="1"/>
    <col min="1539" max="1539" width="8.8984375" style="33" bestFit="1" customWidth="1"/>
    <col min="1540" max="1540" width="6.8984375" style="33" customWidth="1"/>
    <col min="1541" max="1789" width="8.59765625" style="33"/>
    <col min="1790" max="1790" width="6.8984375" style="33" customWidth="1"/>
    <col min="1791" max="1791" width="19.3984375" style="33" customWidth="1"/>
    <col min="1792" max="1792" width="39.19921875" style="33" bestFit="1" customWidth="1"/>
    <col min="1793" max="1793" width="5.09765625" style="33" customWidth="1"/>
    <col min="1794" max="1794" width="9.09765625" style="33" customWidth="1"/>
    <col min="1795" max="1795" width="8.8984375" style="33" bestFit="1" customWidth="1"/>
    <col min="1796" max="1796" width="6.8984375" style="33" customWidth="1"/>
    <col min="1797" max="2045" width="8.59765625" style="33"/>
    <col min="2046" max="2046" width="6.8984375" style="33" customWidth="1"/>
    <col min="2047" max="2047" width="19.3984375" style="33" customWidth="1"/>
    <col min="2048" max="2048" width="39.19921875" style="33" bestFit="1" customWidth="1"/>
    <col min="2049" max="2049" width="5.09765625" style="33" customWidth="1"/>
    <col min="2050" max="2050" width="9.09765625" style="33" customWidth="1"/>
    <col min="2051" max="2051" width="8.8984375" style="33" bestFit="1" customWidth="1"/>
    <col min="2052" max="2052" width="6.8984375" style="33" customWidth="1"/>
    <col min="2053" max="2301" width="8.59765625" style="33"/>
    <col min="2302" max="2302" width="6.8984375" style="33" customWidth="1"/>
    <col min="2303" max="2303" width="19.3984375" style="33" customWidth="1"/>
    <col min="2304" max="2304" width="39.19921875" style="33" bestFit="1" customWidth="1"/>
    <col min="2305" max="2305" width="5.09765625" style="33" customWidth="1"/>
    <col min="2306" max="2306" width="9.09765625" style="33" customWidth="1"/>
    <col min="2307" max="2307" width="8.8984375" style="33" bestFit="1" customWidth="1"/>
    <col min="2308" max="2308" width="6.8984375" style="33" customWidth="1"/>
    <col min="2309" max="2557" width="8.59765625" style="33"/>
    <col min="2558" max="2558" width="6.8984375" style="33" customWidth="1"/>
    <col min="2559" max="2559" width="19.3984375" style="33" customWidth="1"/>
    <col min="2560" max="2560" width="39.19921875" style="33" bestFit="1" customWidth="1"/>
    <col min="2561" max="2561" width="5.09765625" style="33" customWidth="1"/>
    <col min="2562" max="2562" width="9.09765625" style="33" customWidth="1"/>
    <col min="2563" max="2563" width="8.8984375" style="33" bestFit="1" customWidth="1"/>
    <col min="2564" max="2564" width="6.8984375" style="33" customWidth="1"/>
    <col min="2565" max="2813" width="8.59765625" style="33"/>
    <col min="2814" max="2814" width="6.8984375" style="33" customWidth="1"/>
    <col min="2815" max="2815" width="19.3984375" style="33" customWidth="1"/>
    <col min="2816" max="2816" width="39.19921875" style="33" bestFit="1" customWidth="1"/>
    <col min="2817" max="2817" width="5.09765625" style="33" customWidth="1"/>
    <col min="2818" max="2818" width="9.09765625" style="33" customWidth="1"/>
    <col min="2819" max="2819" width="8.8984375" style="33" bestFit="1" customWidth="1"/>
    <col min="2820" max="2820" width="6.8984375" style="33" customWidth="1"/>
    <col min="2821" max="3069" width="8.59765625" style="33"/>
    <col min="3070" max="3070" width="6.8984375" style="33" customWidth="1"/>
    <col min="3071" max="3071" width="19.3984375" style="33" customWidth="1"/>
    <col min="3072" max="3072" width="39.19921875" style="33" bestFit="1" customWidth="1"/>
    <col min="3073" max="3073" width="5.09765625" style="33" customWidth="1"/>
    <col min="3074" max="3074" width="9.09765625" style="33" customWidth="1"/>
    <col min="3075" max="3075" width="8.8984375" style="33" bestFit="1" customWidth="1"/>
    <col min="3076" max="3076" width="6.8984375" style="33" customWidth="1"/>
    <col min="3077" max="3325" width="8.59765625" style="33"/>
    <col min="3326" max="3326" width="6.8984375" style="33" customWidth="1"/>
    <col min="3327" max="3327" width="19.3984375" style="33" customWidth="1"/>
    <col min="3328" max="3328" width="39.19921875" style="33" bestFit="1" customWidth="1"/>
    <col min="3329" max="3329" width="5.09765625" style="33" customWidth="1"/>
    <col min="3330" max="3330" width="9.09765625" style="33" customWidth="1"/>
    <col min="3331" max="3331" width="8.8984375" style="33" bestFit="1" customWidth="1"/>
    <col min="3332" max="3332" width="6.8984375" style="33" customWidth="1"/>
    <col min="3333" max="3581" width="8.59765625" style="33"/>
    <col min="3582" max="3582" width="6.8984375" style="33" customWidth="1"/>
    <col min="3583" max="3583" width="19.3984375" style="33" customWidth="1"/>
    <col min="3584" max="3584" width="39.19921875" style="33" bestFit="1" customWidth="1"/>
    <col min="3585" max="3585" width="5.09765625" style="33" customWidth="1"/>
    <col min="3586" max="3586" width="9.09765625" style="33" customWidth="1"/>
    <col min="3587" max="3587" width="8.8984375" style="33" bestFit="1" customWidth="1"/>
    <col min="3588" max="3588" width="6.8984375" style="33" customWidth="1"/>
    <col min="3589" max="3837" width="8.59765625" style="33"/>
    <col min="3838" max="3838" width="6.8984375" style="33" customWidth="1"/>
    <col min="3839" max="3839" width="19.3984375" style="33" customWidth="1"/>
    <col min="3840" max="3840" width="39.19921875" style="33" bestFit="1" customWidth="1"/>
    <col min="3841" max="3841" width="5.09765625" style="33" customWidth="1"/>
    <col min="3842" max="3842" width="9.09765625" style="33" customWidth="1"/>
    <col min="3843" max="3843" width="8.8984375" style="33" bestFit="1" customWidth="1"/>
    <col min="3844" max="3844" width="6.8984375" style="33" customWidth="1"/>
    <col min="3845" max="4093" width="8.59765625" style="33"/>
    <col min="4094" max="4094" width="6.8984375" style="33" customWidth="1"/>
    <col min="4095" max="4095" width="19.3984375" style="33" customWidth="1"/>
    <col min="4096" max="4096" width="39.19921875" style="33" bestFit="1" customWidth="1"/>
    <col min="4097" max="4097" width="5.09765625" style="33" customWidth="1"/>
    <col min="4098" max="4098" width="9.09765625" style="33" customWidth="1"/>
    <col min="4099" max="4099" width="8.8984375" style="33" bestFit="1" customWidth="1"/>
    <col min="4100" max="4100" width="6.8984375" style="33" customWidth="1"/>
    <col min="4101" max="4349" width="8.59765625" style="33"/>
    <col min="4350" max="4350" width="6.8984375" style="33" customWidth="1"/>
    <col min="4351" max="4351" width="19.3984375" style="33" customWidth="1"/>
    <col min="4352" max="4352" width="39.19921875" style="33" bestFit="1" customWidth="1"/>
    <col min="4353" max="4353" width="5.09765625" style="33" customWidth="1"/>
    <col min="4354" max="4354" width="9.09765625" style="33" customWidth="1"/>
    <col min="4355" max="4355" width="8.8984375" style="33" bestFit="1" customWidth="1"/>
    <col min="4356" max="4356" width="6.8984375" style="33" customWidth="1"/>
    <col min="4357" max="4605" width="8.59765625" style="33"/>
    <col min="4606" max="4606" width="6.8984375" style="33" customWidth="1"/>
    <col min="4607" max="4607" width="19.3984375" style="33" customWidth="1"/>
    <col min="4608" max="4608" width="39.19921875" style="33" bestFit="1" customWidth="1"/>
    <col min="4609" max="4609" width="5.09765625" style="33" customWidth="1"/>
    <col min="4610" max="4610" width="9.09765625" style="33" customWidth="1"/>
    <col min="4611" max="4611" width="8.8984375" style="33" bestFit="1" customWidth="1"/>
    <col min="4612" max="4612" width="6.8984375" style="33" customWidth="1"/>
    <col min="4613" max="4861" width="8.59765625" style="33"/>
    <col min="4862" max="4862" width="6.8984375" style="33" customWidth="1"/>
    <col min="4863" max="4863" width="19.3984375" style="33" customWidth="1"/>
    <col min="4864" max="4864" width="39.19921875" style="33" bestFit="1" customWidth="1"/>
    <col min="4865" max="4865" width="5.09765625" style="33" customWidth="1"/>
    <col min="4866" max="4866" width="9.09765625" style="33" customWidth="1"/>
    <col min="4867" max="4867" width="8.8984375" style="33" bestFit="1" customWidth="1"/>
    <col min="4868" max="4868" width="6.8984375" style="33" customWidth="1"/>
    <col min="4869" max="5117" width="8.59765625" style="33"/>
    <col min="5118" max="5118" width="6.8984375" style="33" customWidth="1"/>
    <col min="5119" max="5119" width="19.3984375" style="33" customWidth="1"/>
    <col min="5120" max="5120" width="39.19921875" style="33" bestFit="1" customWidth="1"/>
    <col min="5121" max="5121" width="5.09765625" style="33" customWidth="1"/>
    <col min="5122" max="5122" width="9.09765625" style="33" customWidth="1"/>
    <col min="5123" max="5123" width="8.8984375" style="33" bestFit="1" customWidth="1"/>
    <col min="5124" max="5124" width="6.8984375" style="33" customWidth="1"/>
    <col min="5125" max="5373" width="8.59765625" style="33"/>
    <col min="5374" max="5374" width="6.8984375" style="33" customWidth="1"/>
    <col min="5375" max="5375" width="19.3984375" style="33" customWidth="1"/>
    <col min="5376" max="5376" width="39.19921875" style="33" bestFit="1" customWidth="1"/>
    <col min="5377" max="5377" width="5.09765625" style="33" customWidth="1"/>
    <col min="5378" max="5378" width="9.09765625" style="33" customWidth="1"/>
    <col min="5379" max="5379" width="8.8984375" style="33" bestFit="1" customWidth="1"/>
    <col min="5380" max="5380" width="6.8984375" style="33" customWidth="1"/>
    <col min="5381" max="5629" width="8.59765625" style="33"/>
    <col min="5630" max="5630" width="6.8984375" style="33" customWidth="1"/>
    <col min="5631" max="5631" width="19.3984375" style="33" customWidth="1"/>
    <col min="5632" max="5632" width="39.19921875" style="33" bestFit="1" customWidth="1"/>
    <col min="5633" max="5633" width="5.09765625" style="33" customWidth="1"/>
    <col min="5634" max="5634" width="9.09765625" style="33" customWidth="1"/>
    <col min="5635" max="5635" width="8.8984375" style="33" bestFit="1" customWidth="1"/>
    <col min="5636" max="5636" width="6.8984375" style="33" customWidth="1"/>
    <col min="5637" max="5885" width="8.59765625" style="33"/>
    <col min="5886" max="5886" width="6.8984375" style="33" customWidth="1"/>
    <col min="5887" max="5887" width="19.3984375" style="33" customWidth="1"/>
    <col min="5888" max="5888" width="39.19921875" style="33" bestFit="1" customWidth="1"/>
    <col min="5889" max="5889" width="5.09765625" style="33" customWidth="1"/>
    <col min="5890" max="5890" width="9.09765625" style="33" customWidth="1"/>
    <col min="5891" max="5891" width="8.8984375" style="33" bestFit="1" customWidth="1"/>
    <col min="5892" max="5892" width="6.8984375" style="33" customWidth="1"/>
    <col min="5893" max="6141" width="8.59765625" style="33"/>
    <col min="6142" max="6142" width="6.8984375" style="33" customWidth="1"/>
    <col min="6143" max="6143" width="19.3984375" style="33" customWidth="1"/>
    <col min="6144" max="6144" width="39.19921875" style="33" bestFit="1" customWidth="1"/>
    <col min="6145" max="6145" width="5.09765625" style="33" customWidth="1"/>
    <col min="6146" max="6146" width="9.09765625" style="33" customWidth="1"/>
    <col min="6147" max="6147" width="8.8984375" style="33" bestFit="1" customWidth="1"/>
    <col min="6148" max="6148" width="6.8984375" style="33" customWidth="1"/>
    <col min="6149" max="6397" width="8.59765625" style="33"/>
    <col min="6398" max="6398" width="6.8984375" style="33" customWidth="1"/>
    <col min="6399" max="6399" width="19.3984375" style="33" customWidth="1"/>
    <col min="6400" max="6400" width="39.19921875" style="33" bestFit="1" customWidth="1"/>
    <col min="6401" max="6401" width="5.09765625" style="33" customWidth="1"/>
    <col min="6402" max="6402" width="9.09765625" style="33" customWidth="1"/>
    <col min="6403" max="6403" width="8.8984375" style="33" bestFit="1" customWidth="1"/>
    <col min="6404" max="6404" width="6.8984375" style="33" customWidth="1"/>
    <col min="6405" max="6653" width="8.59765625" style="33"/>
    <col min="6654" max="6654" width="6.8984375" style="33" customWidth="1"/>
    <col min="6655" max="6655" width="19.3984375" style="33" customWidth="1"/>
    <col min="6656" max="6656" width="39.19921875" style="33" bestFit="1" customWidth="1"/>
    <col min="6657" max="6657" width="5.09765625" style="33" customWidth="1"/>
    <col min="6658" max="6658" width="9.09765625" style="33" customWidth="1"/>
    <col min="6659" max="6659" width="8.8984375" style="33" bestFit="1" customWidth="1"/>
    <col min="6660" max="6660" width="6.8984375" style="33" customWidth="1"/>
    <col min="6661" max="6909" width="8.59765625" style="33"/>
    <col min="6910" max="6910" width="6.8984375" style="33" customWidth="1"/>
    <col min="6911" max="6911" width="19.3984375" style="33" customWidth="1"/>
    <col min="6912" max="6912" width="39.19921875" style="33" bestFit="1" customWidth="1"/>
    <col min="6913" max="6913" width="5.09765625" style="33" customWidth="1"/>
    <col min="6914" max="6914" width="9.09765625" style="33" customWidth="1"/>
    <col min="6915" max="6915" width="8.8984375" style="33" bestFit="1" customWidth="1"/>
    <col min="6916" max="6916" width="6.8984375" style="33" customWidth="1"/>
    <col min="6917" max="7165" width="8.59765625" style="33"/>
    <col min="7166" max="7166" width="6.8984375" style="33" customWidth="1"/>
    <col min="7167" max="7167" width="19.3984375" style="33" customWidth="1"/>
    <col min="7168" max="7168" width="39.19921875" style="33" bestFit="1" customWidth="1"/>
    <col min="7169" max="7169" width="5.09765625" style="33" customWidth="1"/>
    <col min="7170" max="7170" width="9.09765625" style="33" customWidth="1"/>
    <col min="7171" max="7171" width="8.8984375" style="33" bestFit="1" customWidth="1"/>
    <col min="7172" max="7172" width="6.8984375" style="33" customWidth="1"/>
    <col min="7173" max="7421" width="8.59765625" style="33"/>
    <col min="7422" max="7422" width="6.8984375" style="33" customWidth="1"/>
    <col min="7423" max="7423" width="19.3984375" style="33" customWidth="1"/>
    <col min="7424" max="7424" width="39.19921875" style="33" bestFit="1" customWidth="1"/>
    <col min="7425" max="7425" width="5.09765625" style="33" customWidth="1"/>
    <col min="7426" max="7426" width="9.09765625" style="33" customWidth="1"/>
    <col min="7427" max="7427" width="8.8984375" style="33" bestFit="1" customWidth="1"/>
    <col min="7428" max="7428" width="6.8984375" style="33" customWidth="1"/>
    <col min="7429" max="7677" width="8.59765625" style="33"/>
    <col min="7678" max="7678" width="6.8984375" style="33" customWidth="1"/>
    <col min="7679" max="7679" width="19.3984375" style="33" customWidth="1"/>
    <col min="7680" max="7680" width="39.19921875" style="33" bestFit="1" customWidth="1"/>
    <col min="7681" max="7681" width="5.09765625" style="33" customWidth="1"/>
    <col min="7682" max="7682" width="9.09765625" style="33" customWidth="1"/>
    <col min="7683" max="7683" width="8.8984375" style="33" bestFit="1" customWidth="1"/>
    <col min="7684" max="7684" width="6.8984375" style="33" customWidth="1"/>
    <col min="7685" max="7933" width="8.59765625" style="33"/>
    <col min="7934" max="7934" width="6.8984375" style="33" customWidth="1"/>
    <col min="7935" max="7935" width="19.3984375" style="33" customWidth="1"/>
    <col min="7936" max="7936" width="39.19921875" style="33" bestFit="1" customWidth="1"/>
    <col min="7937" max="7937" width="5.09765625" style="33" customWidth="1"/>
    <col min="7938" max="7938" width="9.09765625" style="33" customWidth="1"/>
    <col min="7939" max="7939" width="8.8984375" style="33" bestFit="1" customWidth="1"/>
    <col min="7940" max="7940" width="6.8984375" style="33" customWidth="1"/>
    <col min="7941" max="8189" width="8.59765625" style="33"/>
    <col min="8190" max="8190" width="6.8984375" style="33" customWidth="1"/>
    <col min="8191" max="8191" width="19.3984375" style="33" customWidth="1"/>
    <col min="8192" max="8192" width="39.19921875" style="33" bestFit="1" customWidth="1"/>
    <col min="8193" max="8193" width="5.09765625" style="33" customWidth="1"/>
    <col min="8194" max="8194" width="9.09765625" style="33" customWidth="1"/>
    <col min="8195" max="8195" width="8.8984375" style="33" bestFit="1" customWidth="1"/>
    <col min="8196" max="8196" width="6.8984375" style="33" customWidth="1"/>
    <col min="8197" max="8445" width="8.59765625" style="33"/>
    <col min="8446" max="8446" width="6.8984375" style="33" customWidth="1"/>
    <col min="8447" max="8447" width="19.3984375" style="33" customWidth="1"/>
    <col min="8448" max="8448" width="39.19921875" style="33" bestFit="1" customWidth="1"/>
    <col min="8449" max="8449" width="5.09765625" style="33" customWidth="1"/>
    <col min="8450" max="8450" width="9.09765625" style="33" customWidth="1"/>
    <col min="8451" max="8451" width="8.8984375" style="33" bestFit="1" customWidth="1"/>
    <col min="8452" max="8452" width="6.8984375" style="33" customWidth="1"/>
    <col min="8453" max="8701" width="8.59765625" style="33"/>
    <col min="8702" max="8702" width="6.8984375" style="33" customWidth="1"/>
    <col min="8703" max="8703" width="19.3984375" style="33" customWidth="1"/>
    <col min="8704" max="8704" width="39.19921875" style="33" bestFit="1" customWidth="1"/>
    <col min="8705" max="8705" width="5.09765625" style="33" customWidth="1"/>
    <col min="8706" max="8706" width="9.09765625" style="33" customWidth="1"/>
    <col min="8707" max="8707" width="8.8984375" style="33" bestFit="1" customWidth="1"/>
    <col min="8708" max="8708" width="6.8984375" style="33" customWidth="1"/>
    <col min="8709" max="8957" width="8.59765625" style="33"/>
    <col min="8958" max="8958" width="6.8984375" style="33" customWidth="1"/>
    <col min="8959" max="8959" width="19.3984375" style="33" customWidth="1"/>
    <col min="8960" max="8960" width="39.19921875" style="33" bestFit="1" customWidth="1"/>
    <col min="8961" max="8961" width="5.09765625" style="33" customWidth="1"/>
    <col min="8962" max="8962" width="9.09765625" style="33" customWidth="1"/>
    <col min="8963" max="8963" width="8.8984375" style="33" bestFit="1" customWidth="1"/>
    <col min="8964" max="8964" width="6.8984375" style="33" customWidth="1"/>
    <col min="8965" max="9213" width="8.59765625" style="33"/>
    <col min="9214" max="9214" width="6.8984375" style="33" customWidth="1"/>
    <col min="9215" max="9215" width="19.3984375" style="33" customWidth="1"/>
    <col min="9216" max="9216" width="39.19921875" style="33" bestFit="1" customWidth="1"/>
    <col min="9217" max="9217" width="5.09765625" style="33" customWidth="1"/>
    <col min="9218" max="9218" width="9.09765625" style="33" customWidth="1"/>
    <col min="9219" max="9219" width="8.8984375" style="33" bestFit="1" customWidth="1"/>
    <col min="9220" max="9220" width="6.8984375" style="33" customWidth="1"/>
    <col min="9221" max="9469" width="8.59765625" style="33"/>
    <col min="9470" max="9470" width="6.8984375" style="33" customWidth="1"/>
    <col min="9471" max="9471" width="19.3984375" style="33" customWidth="1"/>
    <col min="9472" max="9472" width="39.19921875" style="33" bestFit="1" customWidth="1"/>
    <col min="9473" max="9473" width="5.09765625" style="33" customWidth="1"/>
    <col min="9474" max="9474" width="9.09765625" style="33" customWidth="1"/>
    <col min="9475" max="9475" width="8.8984375" style="33" bestFit="1" customWidth="1"/>
    <col min="9476" max="9476" width="6.8984375" style="33" customWidth="1"/>
    <col min="9477" max="9725" width="8.59765625" style="33"/>
    <col min="9726" max="9726" width="6.8984375" style="33" customWidth="1"/>
    <col min="9727" max="9727" width="19.3984375" style="33" customWidth="1"/>
    <col min="9728" max="9728" width="39.19921875" style="33" bestFit="1" customWidth="1"/>
    <col min="9729" max="9729" width="5.09765625" style="33" customWidth="1"/>
    <col min="9730" max="9730" width="9.09765625" style="33" customWidth="1"/>
    <col min="9731" max="9731" width="8.8984375" style="33" bestFit="1" customWidth="1"/>
    <col min="9732" max="9732" width="6.8984375" style="33" customWidth="1"/>
    <col min="9733" max="9981" width="8.59765625" style="33"/>
    <col min="9982" max="9982" width="6.8984375" style="33" customWidth="1"/>
    <col min="9983" max="9983" width="19.3984375" style="33" customWidth="1"/>
    <col min="9984" max="9984" width="39.19921875" style="33" bestFit="1" customWidth="1"/>
    <col min="9985" max="9985" width="5.09765625" style="33" customWidth="1"/>
    <col min="9986" max="9986" width="9.09765625" style="33" customWidth="1"/>
    <col min="9987" max="9987" width="8.8984375" style="33" bestFit="1" customWidth="1"/>
    <col min="9988" max="9988" width="6.8984375" style="33" customWidth="1"/>
    <col min="9989" max="10237" width="8.59765625" style="33"/>
    <col min="10238" max="10238" width="6.8984375" style="33" customWidth="1"/>
    <col min="10239" max="10239" width="19.3984375" style="33" customWidth="1"/>
    <col min="10240" max="10240" width="39.19921875" style="33" bestFit="1" customWidth="1"/>
    <col min="10241" max="10241" width="5.09765625" style="33" customWidth="1"/>
    <col min="10242" max="10242" width="9.09765625" style="33" customWidth="1"/>
    <col min="10243" max="10243" width="8.8984375" style="33" bestFit="1" customWidth="1"/>
    <col min="10244" max="10244" width="6.8984375" style="33" customWidth="1"/>
    <col min="10245" max="10493" width="8.59765625" style="33"/>
    <col min="10494" max="10494" width="6.8984375" style="33" customWidth="1"/>
    <col min="10495" max="10495" width="19.3984375" style="33" customWidth="1"/>
    <col min="10496" max="10496" width="39.19921875" style="33" bestFit="1" customWidth="1"/>
    <col min="10497" max="10497" width="5.09765625" style="33" customWidth="1"/>
    <col min="10498" max="10498" width="9.09765625" style="33" customWidth="1"/>
    <col min="10499" max="10499" width="8.8984375" style="33" bestFit="1" customWidth="1"/>
    <col min="10500" max="10500" width="6.8984375" style="33" customWidth="1"/>
    <col min="10501" max="10749" width="8.59765625" style="33"/>
    <col min="10750" max="10750" width="6.8984375" style="33" customWidth="1"/>
    <col min="10751" max="10751" width="19.3984375" style="33" customWidth="1"/>
    <col min="10752" max="10752" width="39.19921875" style="33" bestFit="1" customWidth="1"/>
    <col min="10753" max="10753" width="5.09765625" style="33" customWidth="1"/>
    <col min="10754" max="10754" width="9.09765625" style="33" customWidth="1"/>
    <col min="10755" max="10755" width="8.8984375" style="33" bestFit="1" customWidth="1"/>
    <col min="10756" max="10756" width="6.8984375" style="33" customWidth="1"/>
    <col min="10757" max="11005" width="8.59765625" style="33"/>
    <col min="11006" max="11006" width="6.8984375" style="33" customWidth="1"/>
    <col min="11007" max="11007" width="19.3984375" style="33" customWidth="1"/>
    <col min="11008" max="11008" width="39.19921875" style="33" bestFit="1" customWidth="1"/>
    <col min="11009" max="11009" width="5.09765625" style="33" customWidth="1"/>
    <col min="11010" max="11010" width="9.09765625" style="33" customWidth="1"/>
    <col min="11011" max="11011" width="8.8984375" style="33" bestFit="1" customWidth="1"/>
    <col min="11012" max="11012" width="6.8984375" style="33" customWidth="1"/>
    <col min="11013" max="11261" width="8.59765625" style="33"/>
    <col min="11262" max="11262" width="6.8984375" style="33" customWidth="1"/>
    <col min="11263" max="11263" width="19.3984375" style="33" customWidth="1"/>
    <col min="11264" max="11264" width="39.19921875" style="33" bestFit="1" customWidth="1"/>
    <col min="11265" max="11265" width="5.09765625" style="33" customWidth="1"/>
    <col min="11266" max="11266" width="9.09765625" style="33" customWidth="1"/>
    <col min="11267" max="11267" width="8.8984375" style="33" bestFit="1" customWidth="1"/>
    <col min="11268" max="11268" width="6.8984375" style="33" customWidth="1"/>
    <col min="11269" max="11517" width="8.59765625" style="33"/>
    <col min="11518" max="11518" width="6.8984375" style="33" customWidth="1"/>
    <col min="11519" max="11519" width="19.3984375" style="33" customWidth="1"/>
    <col min="11520" max="11520" width="39.19921875" style="33" bestFit="1" customWidth="1"/>
    <col min="11521" max="11521" width="5.09765625" style="33" customWidth="1"/>
    <col min="11522" max="11522" width="9.09765625" style="33" customWidth="1"/>
    <col min="11523" max="11523" width="8.8984375" style="33" bestFit="1" customWidth="1"/>
    <col min="11524" max="11524" width="6.8984375" style="33" customWidth="1"/>
    <col min="11525" max="11773" width="8.59765625" style="33"/>
    <col min="11774" max="11774" width="6.8984375" style="33" customWidth="1"/>
    <col min="11775" max="11775" width="19.3984375" style="33" customWidth="1"/>
    <col min="11776" max="11776" width="39.19921875" style="33" bestFit="1" customWidth="1"/>
    <col min="11777" max="11777" width="5.09765625" style="33" customWidth="1"/>
    <col min="11778" max="11778" width="9.09765625" style="33" customWidth="1"/>
    <col min="11779" max="11779" width="8.8984375" style="33" bestFit="1" customWidth="1"/>
    <col min="11780" max="11780" width="6.8984375" style="33" customWidth="1"/>
    <col min="11781" max="12029" width="8.59765625" style="33"/>
    <col min="12030" max="12030" width="6.8984375" style="33" customWidth="1"/>
    <col min="12031" max="12031" width="19.3984375" style="33" customWidth="1"/>
    <col min="12032" max="12032" width="39.19921875" style="33" bestFit="1" customWidth="1"/>
    <col min="12033" max="12033" width="5.09765625" style="33" customWidth="1"/>
    <col min="12034" max="12034" width="9.09765625" style="33" customWidth="1"/>
    <col min="12035" max="12035" width="8.8984375" style="33" bestFit="1" customWidth="1"/>
    <col min="12036" max="12036" width="6.8984375" style="33" customWidth="1"/>
    <col min="12037" max="12285" width="8.59765625" style="33"/>
    <col min="12286" max="12286" width="6.8984375" style="33" customWidth="1"/>
    <col min="12287" max="12287" width="19.3984375" style="33" customWidth="1"/>
    <col min="12288" max="12288" width="39.19921875" style="33" bestFit="1" customWidth="1"/>
    <col min="12289" max="12289" width="5.09765625" style="33" customWidth="1"/>
    <col min="12290" max="12290" width="9.09765625" style="33" customWidth="1"/>
    <col min="12291" max="12291" width="8.8984375" style="33" bestFit="1" customWidth="1"/>
    <col min="12292" max="12292" width="6.8984375" style="33" customWidth="1"/>
    <col min="12293" max="12541" width="8.59765625" style="33"/>
    <col min="12542" max="12542" width="6.8984375" style="33" customWidth="1"/>
    <col min="12543" max="12543" width="19.3984375" style="33" customWidth="1"/>
    <col min="12544" max="12544" width="39.19921875" style="33" bestFit="1" customWidth="1"/>
    <col min="12545" max="12545" width="5.09765625" style="33" customWidth="1"/>
    <col min="12546" max="12546" width="9.09765625" style="33" customWidth="1"/>
    <col min="12547" max="12547" width="8.8984375" style="33" bestFit="1" customWidth="1"/>
    <col min="12548" max="12548" width="6.8984375" style="33" customWidth="1"/>
    <col min="12549" max="12797" width="8.59765625" style="33"/>
    <col min="12798" max="12798" width="6.8984375" style="33" customWidth="1"/>
    <col min="12799" max="12799" width="19.3984375" style="33" customWidth="1"/>
    <col min="12800" max="12800" width="39.19921875" style="33" bestFit="1" customWidth="1"/>
    <col min="12801" max="12801" width="5.09765625" style="33" customWidth="1"/>
    <col min="12802" max="12802" width="9.09765625" style="33" customWidth="1"/>
    <col min="12803" max="12803" width="8.8984375" style="33" bestFit="1" customWidth="1"/>
    <col min="12804" max="12804" width="6.8984375" style="33" customWidth="1"/>
    <col min="12805" max="13053" width="8.59765625" style="33"/>
    <col min="13054" max="13054" width="6.8984375" style="33" customWidth="1"/>
    <col min="13055" max="13055" width="19.3984375" style="33" customWidth="1"/>
    <col min="13056" max="13056" width="39.19921875" style="33" bestFit="1" customWidth="1"/>
    <col min="13057" max="13057" width="5.09765625" style="33" customWidth="1"/>
    <col min="13058" max="13058" width="9.09765625" style="33" customWidth="1"/>
    <col min="13059" max="13059" width="8.8984375" style="33" bestFit="1" customWidth="1"/>
    <col min="13060" max="13060" width="6.8984375" style="33" customWidth="1"/>
    <col min="13061" max="13309" width="8.59765625" style="33"/>
    <col min="13310" max="13310" width="6.8984375" style="33" customWidth="1"/>
    <col min="13311" max="13311" width="19.3984375" style="33" customWidth="1"/>
    <col min="13312" max="13312" width="39.19921875" style="33" bestFit="1" customWidth="1"/>
    <col min="13313" max="13313" width="5.09765625" style="33" customWidth="1"/>
    <col min="13314" max="13314" width="9.09765625" style="33" customWidth="1"/>
    <col min="13315" max="13315" width="8.8984375" style="33" bestFit="1" customWidth="1"/>
    <col min="13316" max="13316" width="6.8984375" style="33" customWidth="1"/>
    <col min="13317" max="13565" width="8.59765625" style="33"/>
    <col min="13566" max="13566" width="6.8984375" style="33" customWidth="1"/>
    <col min="13567" max="13567" width="19.3984375" style="33" customWidth="1"/>
    <col min="13568" max="13568" width="39.19921875" style="33" bestFit="1" customWidth="1"/>
    <col min="13569" max="13569" width="5.09765625" style="33" customWidth="1"/>
    <col min="13570" max="13570" width="9.09765625" style="33" customWidth="1"/>
    <col min="13571" max="13571" width="8.8984375" style="33" bestFit="1" customWidth="1"/>
    <col min="13572" max="13572" width="6.8984375" style="33" customWidth="1"/>
    <col min="13573" max="13821" width="8.59765625" style="33"/>
    <col min="13822" max="13822" width="6.8984375" style="33" customWidth="1"/>
    <col min="13823" max="13823" width="19.3984375" style="33" customWidth="1"/>
    <col min="13824" max="13824" width="39.19921875" style="33" bestFit="1" customWidth="1"/>
    <col min="13825" max="13825" width="5.09765625" style="33" customWidth="1"/>
    <col min="13826" max="13826" width="9.09765625" style="33" customWidth="1"/>
    <col min="13827" max="13827" width="8.8984375" style="33" bestFit="1" customWidth="1"/>
    <col min="13828" max="13828" width="6.8984375" style="33" customWidth="1"/>
    <col min="13829" max="14077" width="8.59765625" style="33"/>
    <col min="14078" max="14078" width="6.8984375" style="33" customWidth="1"/>
    <col min="14079" max="14079" width="19.3984375" style="33" customWidth="1"/>
    <col min="14080" max="14080" width="39.19921875" style="33" bestFit="1" customWidth="1"/>
    <col min="14081" max="14081" width="5.09765625" style="33" customWidth="1"/>
    <col min="14082" max="14082" width="9.09765625" style="33" customWidth="1"/>
    <col min="14083" max="14083" width="8.8984375" style="33" bestFit="1" customWidth="1"/>
    <col min="14084" max="14084" width="6.8984375" style="33" customWidth="1"/>
    <col min="14085" max="14333" width="8.59765625" style="33"/>
    <col min="14334" max="14334" width="6.8984375" style="33" customWidth="1"/>
    <col min="14335" max="14335" width="19.3984375" style="33" customWidth="1"/>
    <col min="14336" max="14336" width="39.19921875" style="33" bestFit="1" customWidth="1"/>
    <col min="14337" max="14337" width="5.09765625" style="33" customWidth="1"/>
    <col min="14338" max="14338" width="9.09765625" style="33" customWidth="1"/>
    <col min="14339" max="14339" width="8.8984375" style="33" bestFit="1" customWidth="1"/>
    <col min="14340" max="14340" width="6.8984375" style="33" customWidth="1"/>
    <col min="14341" max="14589" width="8.59765625" style="33"/>
    <col min="14590" max="14590" width="6.8984375" style="33" customWidth="1"/>
    <col min="14591" max="14591" width="19.3984375" style="33" customWidth="1"/>
    <col min="14592" max="14592" width="39.19921875" style="33" bestFit="1" customWidth="1"/>
    <col min="14593" max="14593" width="5.09765625" style="33" customWidth="1"/>
    <col min="14594" max="14594" width="9.09765625" style="33" customWidth="1"/>
    <col min="14595" max="14595" width="8.8984375" style="33" bestFit="1" customWidth="1"/>
    <col min="14596" max="14596" width="6.8984375" style="33" customWidth="1"/>
    <col min="14597" max="14845" width="8.59765625" style="33"/>
    <col min="14846" max="14846" width="6.8984375" style="33" customWidth="1"/>
    <col min="14847" max="14847" width="19.3984375" style="33" customWidth="1"/>
    <col min="14848" max="14848" width="39.19921875" style="33" bestFit="1" customWidth="1"/>
    <col min="14849" max="14849" width="5.09765625" style="33" customWidth="1"/>
    <col min="14850" max="14850" width="9.09765625" style="33" customWidth="1"/>
    <col min="14851" max="14851" width="8.8984375" style="33" bestFit="1" customWidth="1"/>
    <col min="14852" max="14852" width="6.8984375" style="33" customWidth="1"/>
    <col min="14853" max="15101" width="8.59765625" style="33"/>
    <col min="15102" max="15102" width="6.8984375" style="33" customWidth="1"/>
    <col min="15103" max="15103" width="19.3984375" style="33" customWidth="1"/>
    <col min="15104" max="15104" width="39.19921875" style="33" bestFit="1" customWidth="1"/>
    <col min="15105" max="15105" width="5.09765625" style="33" customWidth="1"/>
    <col min="15106" max="15106" width="9.09765625" style="33" customWidth="1"/>
    <col min="15107" max="15107" width="8.8984375" style="33" bestFit="1" customWidth="1"/>
    <col min="15108" max="15108" width="6.8984375" style="33" customWidth="1"/>
    <col min="15109" max="15357" width="8.59765625" style="33"/>
    <col min="15358" max="15358" width="6.8984375" style="33" customWidth="1"/>
    <col min="15359" max="15359" width="19.3984375" style="33" customWidth="1"/>
    <col min="15360" max="15360" width="39.19921875" style="33" bestFit="1" customWidth="1"/>
    <col min="15361" max="15361" width="5.09765625" style="33" customWidth="1"/>
    <col min="15362" max="15362" width="9.09765625" style="33" customWidth="1"/>
    <col min="15363" max="15363" width="8.8984375" style="33" bestFit="1" customWidth="1"/>
    <col min="15364" max="15364" width="6.8984375" style="33" customWidth="1"/>
    <col min="15365" max="15613" width="8.59765625" style="33"/>
    <col min="15614" max="15614" width="6.8984375" style="33" customWidth="1"/>
    <col min="15615" max="15615" width="19.3984375" style="33" customWidth="1"/>
    <col min="15616" max="15616" width="39.19921875" style="33" bestFit="1" customWidth="1"/>
    <col min="15617" max="15617" width="5.09765625" style="33" customWidth="1"/>
    <col min="15618" max="15618" width="9.09765625" style="33" customWidth="1"/>
    <col min="15619" max="15619" width="8.8984375" style="33" bestFit="1" customWidth="1"/>
    <col min="15620" max="15620" width="6.8984375" style="33" customWidth="1"/>
    <col min="15621" max="15869" width="8.59765625" style="33"/>
    <col min="15870" max="15870" width="6.8984375" style="33" customWidth="1"/>
    <col min="15871" max="15871" width="19.3984375" style="33" customWidth="1"/>
    <col min="15872" max="15872" width="39.19921875" style="33" bestFit="1" customWidth="1"/>
    <col min="15873" max="15873" width="5.09765625" style="33" customWidth="1"/>
    <col min="15874" max="15874" width="9.09765625" style="33" customWidth="1"/>
    <col min="15875" max="15875" width="8.8984375" style="33" bestFit="1" customWidth="1"/>
    <col min="15876" max="15876" width="6.8984375" style="33" customWidth="1"/>
    <col min="15877" max="16125" width="8.59765625" style="33"/>
    <col min="16126" max="16126" width="6.8984375" style="33" customWidth="1"/>
    <col min="16127" max="16127" width="19.3984375" style="33" customWidth="1"/>
    <col min="16128" max="16128" width="39.19921875" style="33" bestFit="1" customWidth="1"/>
    <col min="16129" max="16129" width="5.09765625" style="33" customWidth="1"/>
    <col min="16130" max="16130" width="9.09765625" style="33" customWidth="1"/>
    <col min="16131" max="16131" width="8.8984375" style="33" bestFit="1" customWidth="1"/>
    <col min="16132" max="16132" width="6.8984375" style="33" customWidth="1"/>
    <col min="16133" max="16384" width="8.59765625" style="33"/>
  </cols>
  <sheetData>
    <row r="1" spans="1:28" s="45" customFormat="1" ht="26.25" customHeight="1" x14ac:dyDescent="0.25">
      <c r="A1" s="49" t="s">
        <v>0</v>
      </c>
      <c r="B1" s="49"/>
    </row>
    <row r="2" spans="1:28" s="45" customFormat="1" ht="15.75" x14ac:dyDescent="0.25">
      <c r="A2" s="240"/>
      <c r="B2" s="240"/>
    </row>
    <row r="3" spans="1:28" s="45" customFormat="1" ht="15.75" x14ac:dyDescent="0.25">
      <c r="A3" s="46"/>
      <c r="B3" s="46"/>
    </row>
    <row r="4" spans="1:28" s="158" customFormat="1" x14ac:dyDescent="0.2">
      <c r="A4" s="271" t="s">
        <v>140</v>
      </c>
      <c r="B4" s="250"/>
      <c r="C4" s="250"/>
      <c r="D4" s="250"/>
      <c r="E4" s="250"/>
      <c r="F4" s="250"/>
    </row>
    <row r="5" spans="1:28" s="124" customFormat="1" x14ac:dyDescent="0.2">
      <c r="A5" s="104"/>
      <c r="C5" s="49"/>
      <c r="D5" s="115"/>
      <c r="E5" s="116"/>
      <c r="F5" s="117"/>
      <c r="G5" s="118"/>
      <c r="H5" s="42"/>
    </row>
    <row r="6" spans="1:28" s="4" customFormat="1" ht="35.25" customHeight="1" x14ac:dyDescent="0.2">
      <c r="A6" s="266" t="s">
        <v>141</v>
      </c>
      <c r="B6" s="266"/>
      <c r="C6" s="266"/>
      <c r="D6" s="266"/>
      <c r="E6" s="159"/>
      <c r="F6" s="159"/>
      <c r="G6" s="159"/>
      <c r="H6" s="159"/>
      <c r="I6" s="159"/>
      <c r="J6" s="159"/>
      <c r="K6" s="159"/>
      <c r="L6" s="159"/>
      <c r="M6" s="159"/>
      <c r="N6" s="159"/>
      <c r="O6" s="159"/>
      <c r="P6" s="159"/>
      <c r="Q6" s="159"/>
      <c r="R6" s="159"/>
      <c r="S6" s="159"/>
      <c r="T6" s="159"/>
      <c r="U6" s="159"/>
      <c r="V6" s="159"/>
      <c r="W6" s="159"/>
      <c r="X6" s="159"/>
      <c r="Y6" s="159"/>
      <c r="Z6" s="159"/>
      <c r="AA6" s="159"/>
      <c r="AB6" s="159"/>
    </row>
    <row r="7" spans="1:28" ht="15.75" thickBot="1" x14ac:dyDescent="0.25">
      <c r="A7" s="119"/>
      <c r="B7" s="119"/>
      <c r="C7" s="119"/>
      <c r="D7" s="158"/>
    </row>
    <row r="8" spans="1:28" x14ac:dyDescent="0.2">
      <c r="A8" s="160" t="s">
        <v>84</v>
      </c>
      <c r="B8" s="161" t="s">
        <v>142</v>
      </c>
      <c r="C8" s="162" t="s">
        <v>143</v>
      </c>
      <c r="D8" s="157" t="s">
        <v>144</v>
      </c>
    </row>
    <row r="9" spans="1:28" x14ac:dyDescent="0.2">
      <c r="A9" s="163"/>
      <c r="B9" s="32"/>
      <c r="C9" s="32"/>
      <c r="D9" s="164"/>
    </row>
    <row r="10" spans="1:28" ht="30" x14ac:dyDescent="0.2">
      <c r="A10" s="165" t="s">
        <v>145</v>
      </c>
      <c r="B10" s="41"/>
      <c r="C10" s="36">
        <f>'Staat van eenheidsprijzen'!C17</f>
        <v>0</v>
      </c>
      <c r="D10" s="166">
        <f>B10*C10</f>
        <v>0</v>
      </c>
      <c r="E10" s="189"/>
    </row>
    <row r="11" spans="1:28" ht="30" x14ac:dyDescent="0.2">
      <c r="A11" s="167" t="s">
        <v>146</v>
      </c>
      <c r="B11" s="41"/>
      <c r="C11" s="36">
        <f>'Staat van eenheidsprijzen'!C17</f>
        <v>0</v>
      </c>
      <c r="D11" s="166">
        <f t="shared" ref="D11" si="0">B11*C11</f>
        <v>0</v>
      </c>
      <c r="E11" s="188"/>
    </row>
    <row r="12" spans="1:28" x14ac:dyDescent="0.2">
      <c r="A12" s="168"/>
      <c r="B12" s="7"/>
      <c r="C12" s="7"/>
      <c r="D12" s="169"/>
    </row>
    <row r="13" spans="1:28" x14ac:dyDescent="0.2">
      <c r="A13" s="168"/>
      <c r="B13" s="7"/>
      <c r="C13" s="7"/>
      <c r="D13" s="169"/>
    </row>
    <row r="14" spans="1:28" ht="15.75" thickBot="1" x14ac:dyDescent="0.25">
      <c r="A14" s="170" t="s">
        <v>147</v>
      </c>
      <c r="B14" s="171"/>
      <c r="C14" s="171"/>
      <c r="D14" s="172">
        <f>SUM(D10:D11)</f>
        <v>0</v>
      </c>
    </row>
    <row r="15" spans="1:28" s="158" customFormat="1" x14ac:dyDescent="0.2">
      <c r="A15" s="173"/>
      <c r="B15" s="173"/>
      <c r="C15" s="173"/>
    </row>
    <row r="16" spans="1:28" s="158" customFormat="1" x14ac:dyDescent="0.2">
      <c r="A16" s="173"/>
      <c r="B16" s="173"/>
      <c r="C16" s="173"/>
    </row>
    <row r="17" spans="1:4" s="158" customFormat="1" ht="15.75" thickBot="1" x14ac:dyDescent="0.25">
      <c r="A17" s="173"/>
      <c r="B17" s="173"/>
      <c r="C17" s="173"/>
    </row>
    <row r="18" spans="1:4" ht="72.75" customHeight="1" thickBot="1" x14ac:dyDescent="0.25">
      <c r="A18" s="272" t="s">
        <v>148</v>
      </c>
      <c r="B18" s="273"/>
      <c r="C18" s="273"/>
      <c r="D18" s="274"/>
    </row>
    <row r="19" spans="1:4" s="158" customFormat="1" x14ac:dyDescent="0.2">
      <c r="A19" s="173"/>
      <c r="B19" s="173"/>
      <c r="C19" s="173"/>
    </row>
    <row r="20" spans="1:4" s="158" customFormat="1" x14ac:dyDescent="0.2">
      <c r="A20" s="173"/>
      <c r="B20" s="173"/>
      <c r="C20" s="173"/>
    </row>
    <row r="21" spans="1:4" s="158" customFormat="1" x14ac:dyDescent="0.2">
      <c r="A21" s="173"/>
      <c r="B21" s="173"/>
      <c r="C21" s="173"/>
    </row>
    <row r="22" spans="1:4" s="158" customFormat="1" x14ac:dyDescent="0.2">
      <c r="A22" s="173"/>
      <c r="B22" s="173"/>
      <c r="C22" s="173"/>
    </row>
    <row r="23" spans="1:4" s="158" customFormat="1" x14ac:dyDescent="0.2"/>
    <row r="24" spans="1:4" s="158" customFormat="1" x14ac:dyDescent="0.2"/>
    <row r="25" spans="1:4" s="158" customFormat="1" x14ac:dyDescent="0.2"/>
    <row r="26" spans="1:4" s="158" customFormat="1" x14ac:dyDescent="0.2"/>
    <row r="27" spans="1:4" s="158" customFormat="1" x14ac:dyDescent="0.2"/>
    <row r="28" spans="1:4" s="158" customFormat="1" x14ac:dyDescent="0.2"/>
    <row r="29" spans="1:4" s="158" customFormat="1" x14ac:dyDescent="0.2"/>
    <row r="30" spans="1:4" s="158" customFormat="1" x14ac:dyDescent="0.2"/>
    <row r="31" spans="1:4" s="158" customFormat="1" x14ac:dyDescent="0.2"/>
    <row r="32" spans="1:4" s="158" customFormat="1" x14ac:dyDescent="0.2"/>
    <row r="33" s="158" customFormat="1" x14ac:dyDescent="0.2"/>
    <row r="34" s="158" customFormat="1" x14ac:dyDescent="0.2"/>
    <row r="35" s="158" customFormat="1" x14ac:dyDescent="0.2"/>
    <row r="36" s="158" customFormat="1" x14ac:dyDescent="0.2"/>
    <row r="37" s="158" customFormat="1" x14ac:dyDescent="0.2"/>
    <row r="38" s="158" customFormat="1" x14ac:dyDescent="0.2"/>
    <row r="39" s="158" customFormat="1" x14ac:dyDescent="0.2"/>
    <row r="40" s="158" customFormat="1" x14ac:dyDescent="0.2"/>
    <row r="41" s="158" customFormat="1" x14ac:dyDescent="0.2"/>
    <row r="42" s="158" customFormat="1" x14ac:dyDescent="0.2"/>
    <row r="43" s="158" customFormat="1" x14ac:dyDescent="0.2"/>
    <row r="44" s="158" customFormat="1" x14ac:dyDescent="0.2"/>
    <row r="45" s="158" customFormat="1" x14ac:dyDescent="0.2"/>
    <row r="46" s="158" customFormat="1" x14ac:dyDescent="0.2"/>
    <row r="47" s="158" customFormat="1" x14ac:dyDescent="0.2"/>
    <row r="48" s="158" customFormat="1" x14ac:dyDescent="0.2"/>
    <row r="49" spans="1:3" s="158" customFormat="1" x14ac:dyDescent="0.2"/>
    <row r="50" spans="1:3" s="158" customFormat="1" x14ac:dyDescent="0.2"/>
    <row r="51" spans="1:3" s="158" customFormat="1" x14ac:dyDescent="0.2"/>
    <row r="52" spans="1:3" s="158" customFormat="1" x14ac:dyDescent="0.2"/>
    <row r="53" spans="1:3" s="158" customFormat="1" x14ac:dyDescent="0.2"/>
    <row r="54" spans="1:3" s="158" customFormat="1" x14ac:dyDescent="0.2"/>
    <row r="55" spans="1:3" s="158" customFormat="1" x14ac:dyDescent="0.2">
      <c r="A55" s="173"/>
      <c r="B55" s="173"/>
      <c r="C55" s="173"/>
    </row>
    <row r="56" spans="1:3" s="158" customFormat="1" x14ac:dyDescent="0.2">
      <c r="A56" s="173"/>
      <c r="B56" s="173"/>
      <c r="C56" s="173"/>
    </row>
    <row r="57" spans="1:3" s="158" customFormat="1" x14ac:dyDescent="0.2">
      <c r="A57" s="173"/>
      <c r="B57" s="173"/>
      <c r="C57" s="173"/>
    </row>
    <row r="58" spans="1:3" s="158" customFormat="1" x14ac:dyDescent="0.2">
      <c r="A58" s="173"/>
      <c r="B58" s="173"/>
      <c r="C58" s="173"/>
    </row>
    <row r="59" spans="1:3" s="158" customFormat="1" x14ac:dyDescent="0.2">
      <c r="A59" s="173"/>
      <c r="B59" s="173"/>
      <c r="C59" s="173"/>
    </row>
    <row r="60" spans="1:3" s="158" customFormat="1" x14ac:dyDescent="0.2">
      <c r="A60" s="173"/>
      <c r="B60" s="173"/>
      <c r="C60" s="173"/>
    </row>
    <row r="61" spans="1:3" s="158" customFormat="1" x14ac:dyDescent="0.2">
      <c r="A61" s="173"/>
      <c r="B61" s="173"/>
      <c r="C61" s="173"/>
    </row>
    <row r="62" spans="1:3" s="158" customFormat="1" x14ac:dyDescent="0.2">
      <c r="A62" s="173"/>
      <c r="B62" s="173"/>
      <c r="C62" s="173"/>
    </row>
    <row r="63" spans="1:3" s="158" customFormat="1" x14ac:dyDescent="0.2">
      <c r="A63" s="173"/>
      <c r="B63" s="173"/>
      <c r="C63" s="173"/>
    </row>
    <row r="64" spans="1:3" s="158" customFormat="1" x14ac:dyDescent="0.2">
      <c r="A64" s="173"/>
      <c r="B64" s="173"/>
      <c r="C64" s="173"/>
    </row>
    <row r="65" spans="1:3" s="158" customFormat="1" x14ac:dyDescent="0.2">
      <c r="A65" s="173"/>
      <c r="B65" s="173"/>
      <c r="C65" s="173"/>
    </row>
    <row r="66" spans="1:3" s="158" customFormat="1" x14ac:dyDescent="0.2"/>
    <row r="67" spans="1:3" s="158" customFormat="1" x14ac:dyDescent="0.2"/>
    <row r="68" spans="1:3" s="158" customFormat="1" x14ac:dyDescent="0.2"/>
    <row r="69" spans="1:3" s="158" customFormat="1" x14ac:dyDescent="0.2"/>
    <row r="70" spans="1:3" s="158" customFormat="1" x14ac:dyDescent="0.2">
      <c r="A70" s="173"/>
      <c r="B70" s="173"/>
      <c r="C70" s="173"/>
    </row>
    <row r="71" spans="1:3" s="158" customFormat="1" x14ac:dyDescent="0.2">
      <c r="A71" s="173"/>
      <c r="B71" s="173"/>
      <c r="C71" s="173"/>
    </row>
    <row r="72" spans="1:3" s="158" customFormat="1" x14ac:dyDescent="0.2">
      <c r="A72" s="173"/>
      <c r="B72" s="173"/>
      <c r="C72" s="173"/>
    </row>
    <row r="73" spans="1:3" x14ac:dyDescent="0.2">
      <c r="A73" s="33"/>
      <c r="B73" s="33"/>
      <c r="C73" s="33"/>
    </row>
    <row r="76" spans="1:3" x14ac:dyDescent="0.2">
      <c r="A76" s="33"/>
      <c r="B76" s="33"/>
      <c r="C76" s="33"/>
    </row>
  </sheetData>
  <sheetProtection algorithmName="SHA-512" hashValue="uZzkvhq9MwTkEs7VVkua0O6APH1kQ2mSlSXv6RjEmnfJPfCsp0PvgsNoEOGVAgb+68NyhmE29v+5FjpZpRwnMw==" saltValue="AFXfDQw/uvTD5TekLbgpRA==" spinCount="100000" sheet="1" objects="1" scenarios="1"/>
  <mergeCells count="4">
    <mergeCell ref="A2:B2"/>
    <mergeCell ref="A4:F4"/>
    <mergeCell ref="A6:D6"/>
    <mergeCell ref="A18:D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87"/>
  <sheetViews>
    <sheetView zoomScale="98" zoomScaleNormal="98" workbookViewId="0">
      <pane ySplit="5" topLeftCell="A6" activePane="bottomLeft" state="frozen"/>
      <selection pane="bottomLeft" activeCell="B29" sqref="B29"/>
    </sheetView>
  </sheetViews>
  <sheetFormatPr defaultColWidth="8.59765625" defaultRowHeight="12.75" x14ac:dyDescent="0.2"/>
  <cols>
    <col min="1" max="1" width="67.5" style="5" customWidth="1"/>
    <col min="2" max="2" width="21.19921875" style="4" customWidth="1"/>
    <col min="3" max="3" width="21.3984375" style="159" customWidth="1"/>
    <col min="4" max="4" width="37" style="159" customWidth="1"/>
    <col min="5" max="33" width="8.59765625" style="159"/>
    <col min="34" max="251" width="8.59765625" style="4"/>
    <col min="252" max="252" width="6.8984375" style="4" customWidth="1"/>
    <col min="253" max="253" width="19.3984375" style="4" customWidth="1"/>
    <col min="254" max="254" width="39.19921875" style="4" bestFit="1" customWidth="1"/>
    <col min="255" max="255" width="5.09765625" style="4" customWidth="1"/>
    <col min="256" max="256" width="9.09765625" style="4" customWidth="1"/>
    <col min="257" max="257" width="8.8984375" style="4" bestFit="1" customWidth="1"/>
    <col min="258" max="258" width="6.8984375" style="4" customWidth="1"/>
    <col min="259" max="507" width="8.59765625" style="4"/>
    <col min="508" max="508" width="6.8984375" style="4" customWidth="1"/>
    <col min="509" max="509" width="19.3984375" style="4" customWidth="1"/>
    <col min="510" max="510" width="39.19921875" style="4" bestFit="1" customWidth="1"/>
    <col min="511" max="511" width="5.09765625" style="4" customWidth="1"/>
    <col min="512" max="512" width="9.09765625" style="4" customWidth="1"/>
    <col min="513" max="513" width="8.8984375" style="4" bestFit="1" customWidth="1"/>
    <col min="514" max="514" width="6.8984375" style="4" customWidth="1"/>
    <col min="515" max="763" width="8.59765625" style="4"/>
    <col min="764" max="764" width="6.8984375" style="4" customWidth="1"/>
    <col min="765" max="765" width="19.3984375" style="4" customWidth="1"/>
    <col min="766" max="766" width="39.19921875" style="4" bestFit="1" customWidth="1"/>
    <col min="767" max="767" width="5.09765625" style="4" customWidth="1"/>
    <col min="768" max="768" width="9.09765625" style="4" customWidth="1"/>
    <col min="769" max="769" width="8.8984375" style="4" bestFit="1" customWidth="1"/>
    <col min="770" max="770" width="6.8984375" style="4" customWidth="1"/>
    <col min="771" max="1019" width="8.59765625" style="4"/>
    <col min="1020" max="1020" width="6.8984375" style="4" customWidth="1"/>
    <col min="1021" max="1021" width="19.3984375" style="4" customWidth="1"/>
    <col min="1022" max="1022" width="39.19921875" style="4" bestFit="1" customWidth="1"/>
    <col min="1023" max="1023" width="5.09765625" style="4" customWidth="1"/>
    <col min="1024" max="1024" width="9.09765625" style="4" customWidth="1"/>
    <col min="1025" max="1025" width="8.8984375" style="4" bestFit="1" customWidth="1"/>
    <col min="1026" max="1026" width="6.8984375" style="4" customWidth="1"/>
    <col min="1027" max="1275" width="8.59765625" style="4"/>
    <col min="1276" max="1276" width="6.8984375" style="4" customWidth="1"/>
    <col min="1277" max="1277" width="19.3984375" style="4" customWidth="1"/>
    <col min="1278" max="1278" width="39.19921875" style="4" bestFit="1" customWidth="1"/>
    <col min="1279" max="1279" width="5.09765625" style="4" customWidth="1"/>
    <col min="1280" max="1280" width="9.09765625" style="4" customWidth="1"/>
    <col min="1281" max="1281" width="8.8984375" style="4" bestFit="1" customWidth="1"/>
    <col min="1282" max="1282" width="6.8984375" style="4" customWidth="1"/>
    <col min="1283" max="1531" width="8.59765625" style="4"/>
    <col min="1532" max="1532" width="6.8984375" style="4" customWidth="1"/>
    <col min="1533" max="1533" width="19.3984375" style="4" customWidth="1"/>
    <col min="1534" max="1534" width="39.19921875" style="4" bestFit="1" customWidth="1"/>
    <col min="1535" max="1535" width="5.09765625" style="4" customWidth="1"/>
    <col min="1536" max="1536" width="9.09765625" style="4" customWidth="1"/>
    <col min="1537" max="1537" width="8.8984375" style="4" bestFit="1" customWidth="1"/>
    <col min="1538" max="1538" width="6.8984375" style="4" customWidth="1"/>
    <col min="1539" max="1787" width="8.59765625" style="4"/>
    <col min="1788" max="1788" width="6.8984375" style="4" customWidth="1"/>
    <col min="1789" max="1789" width="19.3984375" style="4" customWidth="1"/>
    <col min="1790" max="1790" width="39.19921875" style="4" bestFit="1" customWidth="1"/>
    <col min="1791" max="1791" width="5.09765625" style="4" customWidth="1"/>
    <col min="1792" max="1792" width="9.09765625" style="4" customWidth="1"/>
    <col min="1793" max="1793" width="8.8984375" style="4" bestFit="1" customWidth="1"/>
    <col min="1794" max="1794" width="6.8984375" style="4" customWidth="1"/>
    <col min="1795" max="2043" width="8.59765625" style="4"/>
    <col min="2044" max="2044" width="6.8984375" style="4" customWidth="1"/>
    <col min="2045" max="2045" width="19.3984375" style="4" customWidth="1"/>
    <col min="2046" max="2046" width="39.19921875" style="4" bestFit="1" customWidth="1"/>
    <col min="2047" max="2047" width="5.09765625" style="4" customWidth="1"/>
    <col min="2048" max="2048" width="9.09765625" style="4" customWidth="1"/>
    <col min="2049" max="2049" width="8.8984375" style="4" bestFit="1" customWidth="1"/>
    <col min="2050" max="2050" width="6.8984375" style="4" customWidth="1"/>
    <col min="2051" max="2299" width="8.59765625" style="4"/>
    <col min="2300" max="2300" width="6.8984375" style="4" customWidth="1"/>
    <col min="2301" max="2301" width="19.3984375" style="4" customWidth="1"/>
    <col min="2302" max="2302" width="39.19921875" style="4" bestFit="1" customWidth="1"/>
    <col min="2303" max="2303" width="5.09765625" style="4" customWidth="1"/>
    <col min="2304" max="2304" width="9.09765625" style="4" customWidth="1"/>
    <col min="2305" max="2305" width="8.8984375" style="4" bestFit="1" customWidth="1"/>
    <col min="2306" max="2306" width="6.8984375" style="4" customWidth="1"/>
    <col min="2307" max="2555" width="8.59765625" style="4"/>
    <col min="2556" max="2556" width="6.8984375" style="4" customWidth="1"/>
    <col min="2557" max="2557" width="19.3984375" style="4" customWidth="1"/>
    <col min="2558" max="2558" width="39.19921875" style="4" bestFit="1" customWidth="1"/>
    <col min="2559" max="2559" width="5.09765625" style="4" customWidth="1"/>
    <col min="2560" max="2560" width="9.09765625" style="4" customWidth="1"/>
    <col min="2561" max="2561" width="8.8984375" style="4" bestFit="1" customWidth="1"/>
    <col min="2562" max="2562" width="6.8984375" style="4" customWidth="1"/>
    <col min="2563" max="2811" width="8.59765625" style="4"/>
    <col min="2812" max="2812" width="6.8984375" style="4" customWidth="1"/>
    <col min="2813" max="2813" width="19.3984375" style="4" customWidth="1"/>
    <col min="2814" max="2814" width="39.19921875" style="4" bestFit="1" customWidth="1"/>
    <col min="2815" max="2815" width="5.09765625" style="4" customWidth="1"/>
    <col min="2816" max="2816" width="9.09765625" style="4" customWidth="1"/>
    <col min="2817" max="2817" width="8.8984375" style="4" bestFit="1" customWidth="1"/>
    <col min="2818" max="2818" width="6.8984375" style="4" customWidth="1"/>
    <col min="2819" max="3067" width="8.59765625" style="4"/>
    <col min="3068" max="3068" width="6.8984375" style="4" customWidth="1"/>
    <col min="3069" max="3069" width="19.3984375" style="4" customWidth="1"/>
    <col min="3070" max="3070" width="39.19921875" style="4" bestFit="1" customWidth="1"/>
    <col min="3071" max="3071" width="5.09765625" style="4" customWidth="1"/>
    <col min="3072" max="3072" width="9.09765625" style="4" customWidth="1"/>
    <col min="3073" max="3073" width="8.8984375" style="4" bestFit="1" customWidth="1"/>
    <col min="3074" max="3074" width="6.8984375" style="4" customWidth="1"/>
    <col min="3075" max="3323" width="8.59765625" style="4"/>
    <col min="3324" max="3324" width="6.8984375" style="4" customWidth="1"/>
    <col min="3325" max="3325" width="19.3984375" style="4" customWidth="1"/>
    <col min="3326" max="3326" width="39.19921875" style="4" bestFit="1" customWidth="1"/>
    <col min="3327" max="3327" width="5.09765625" style="4" customWidth="1"/>
    <col min="3328" max="3328" width="9.09765625" style="4" customWidth="1"/>
    <col min="3329" max="3329" width="8.8984375" style="4" bestFit="1" customWidth="1"/>
    <col min="3330" max="3330" width="6.8984375" style="4" customWidth="1"/>
    <col min="3331" max="3579" width="8.59765625" style="4"/>
    <col min="3580" max="3580" width="6.8984375" style="4" customWidth="1"/>
    <col min="3581" max="3581" width="19.3984375" style="4" customWidth="1"/>
    <col min="3582" max="3582" width="39.19921875" style="4" bestFit="1" customWidth="1"/>
    <col min="3583" max="3583" width="5.09765625" style="4" customWidth="1"/>
    <col min="3584" max="3584" width="9.09765625" style="4" customWidth="1"/>
    <col min="3585" max="3585" width="8.8984375" style="4" bestFit="1" customWidth="1"/>
    <col min="3586" max="3586" width="6.8984375" style="4" customWidth="1"/>
    <col min="3587" max="3835" width="8.59765625" style="4"/>
    <col min="3836" max="3836" width="6.8984375" style="4" customWidth="1"/>
    <col min="3837" max="3837" width="19.3984375" style="4" customWidth="1"/>
    <col min="3838" max="3838" width="39.19921875" style="4" bestFit="1" customWidth="1"/>
    <col min="3839" max="3839" width="5.09765625" style="4" customWidth="1"/>
    <col min="3840" max="3840" width="9.09765625" style="4" customWidth="1"/>
    <col min="3841" max="3841" width="8.8984375" style="4" bestFit="1" customWidth="1"/>
    <col min="3842" max="3842" width="6.8984375" style="4" customWidth="1"/>
    <col min="3843" max="4091" width="8.59765625" style="4"/>
    <col min="4092" max="4092" width="6.8984375" style="4" customWidth="1"/>
    <col min="4093" max="4093" width="19.3984375" style="4" customWidth="1"/>
    <col min="4094" max="4094" width="39.19921875" style="4" bestFit="1" customWidth="1"/>
    <col min="4095" max="4095" width="5.09765625" style="4" customWidth="1"/>
    <col min="4096" max="4096" width="9.09765625" style="4" customWidth="1"/>
    <col min="4097" max="4097" width="8.8984375" style="4" bestFit="1" customWidth="1"/>
    <col min="4098" max="4098" width="6.8984375" style="4" customWidth="1"/>
    <col min="4099" max="4347" width="8.59765625" style="4"/>
    <col min="4348" max="4348" width="6.8984375" style="4" customWidth="1"/>
    <col min="4349" max="4349" width="19.3984375" style="4" customWidth="1"/>
    <col min="4350" max="4350" width="39.19921875" style="4" bestFit="1" customWidth="1"/>
    <col min="4351" max="4351" width="5.09765625" style="4" customWidth="1"/>
    <col min="4352" max="4352" width="9.09765625" style="4" customWidth="1"/>
    <col min="4353" max="4353" width="8.8984375" style="4" bestFit="1" customWidth="1"/>
    <col min="4354" max="4354" width="6.8984375" style="4" customWidth="1"/>
    <col min="4355" max="4603" width="8.59765625" style="4"/>
    <col min="4604" max="4604" width="6.8984375" style="4" customWidth="1"/>
    <col min="4605" max="4605" width="19.3984375" style="4" customWidth="1"/>
    <col min="4606" max="4606" width="39.19921875" style="4" bestFit="1" customWidth="1"/>
    <col min="4607" max="4607" width="5.09765625" style="4" customWidth="1"/>
    <col min="4608" max="4608" width="9.09765625" style="4" customWidth="1"/>
    <col min="4609" max="4609" width="8.8984375" style="4" bestFit="1" customWidth="1"/>
    <col min="4610" max="4610" width="6.8984375" style="4" customWidth="1"/>
    <col min="4611" max="4859" width="8.59765625" style="4"/>
    <col min="4860" max="4860" width="6.8984375" style="4" customWidth="1"/>
    <col min="4861" max="4861" width="19.3984375" style="4" customWidth="1"/>
    <col min="4862" max="4862" width="39.19921875" style="4" bestFit="1" customWidth="1"/>
    <col min="4863" max="4863" width="5.09765625" style="4" customWidth="1"/>
    <col min="4864" max="4864" width="9.09765625" style="4" customWidth="1"/>
    <col min="4865" max="4865" width="8.8984375" style="4" bestFit="1" customWidth="1"/>
    <col min="4866" max="4866" width="6.8984375" style="4" customWidth="1"/>
    <col min="4867" max="5115" width="8.59765625" style="4"/>
    <col min="5116" max="5116" width="6.8984375" style="4" customWidth="1"/>
    <col min="5117" max="5117" width="19.3984375" style="4" customWidth="1"/>
    <col min="5118" max="5118" width="39.19921875" style="4" bestFit="1" customWidth="1"/>
    <col min="5119" max="5119" width="5.09765625" style="4" customWidth="1"/>
    <col min="5120" max="5120" width="9.09765625" style="4" customWidth="1"/>
    <col min="5121" max="5121" width="8.8984375" style="4" bestFit="1" customWidth="1"/>
    <col min="5122" max="5122" width="6.8984375" style="4" customWidth="1"/>
    <col min="5123" max="5371" width="8.59765625" style="4"/>
    <col min="5372" max="5372" width="6.8984375" style="4" customWidth="1"/>
    <col min="5373" max="5373" width="19.3984375" style="4" customWidth="1"/>
    <col min="5374" max="5374" width="39.19921875" style="4" bestFit="1" customWidth="1"/>
    <col min="5375" max="5375" width="5.09765625" style="4" customWidth="1"/>
    <col min="5376" max="5376" width="9.09765625" style="4" customWidth="1"/>
    <col min="5377" max="5377" width="8.8984375" style="4" bestFit="1" customWidth="1"/>
    <col min="5378" max="5378" width="6.8984375" style="4" customWidth="1"/>
    <col min="5379" max="5627" width="8.59765625" style="4"/>
    <col min="5628" max="5628" width="6.8984375" style="4" customWidth="1"/>
    <col min="5629" max="5629" width="19.3984375" style="4" customWidth="1"/>
    <col min="5630" max="5630" width="39.19921875" style="4" bestFit="1" customWidth="1"/>
    <col min="5631" max="5631" width="5.09765625" style="4" customWidth="1"/>
    <col min="5632" max="5632" width="9.09765625" style="4" customWidth="1"/>
    <col min="5633" max="5633" width="8.8984375" style="4" bestFit="1" customWidth="1"/>
    <col min="5634" max="5634" width="6.8984375" style="4" customWidth="1"/>
    <col min="5635" max="5883" width="8.59765625" style="4"/>
    <col min="5884" max="5884" width="6.8984375" style="4" customWidth="1"/>
    <col min="5885" max="5885" width="19.3984375" style="4" customWidth="1"/>
    <col min="5886" max="5886" width="39.19921875" style="4" bestFit="1" customWidth="1"/>
    <col min="5887" max="5887" width="5.09765625" style="4" customWidth="1"/>
    <col min="5888" max="5888" width="9.09765625" style="4" customWidth="1"/>
    <col min="5889" max="5889" width="8.8984375" style="4" bestFit="1" customWidth="1"/>
    <col min="5890" max="5890" width="6.8984375" style="4" customWidth="1"/>
    <col min="5891" max="6139" width="8.59765625" style="4"/>
    <col min="6140" max="6140" width="6.8984375" style="4" customWidth="1"/>
    <col min="6141" max="6141" width="19.3984375" style="4" customWidth="1"/>
    <col min="6142" max="6142" width="39.19921875" style="4" bestFit="1" customWidth="1"/>
    <col min="6143" max="6143" width="5.09765625" style="4" customWidth="1"/>
    <col min="6144" max="6144" width="9.09765625" style="4" customWidth="1"/>
    <col min="6145" max="6145" width="8.8984375" style="4" bestFit="1" customWidth="1"/>
    <col min="6146" max="6146" width="6.8984375" style="4" customWidth="1"/>
    <col min="6147" max="6395" width="8.59765625" style="4"/>
    <col min="6396" max="6396" width="6.8984375" style="4" customWidth="1"/>
    <col min="6397" max="6397" width="19.3984375" style="4" customWidth="1"/>
    <col min="6398" max="6398" width="39.19921875" style="4" bestFit="1" customWidth="1"/>
    <col min="6399" max="6399" width="5.09765625" style="4" customWidth="1"/>
    <col min="6400" max="6400" width="9.09765625" style="4" customWidth="1"/>
    <col min="6401" max="6401" width="8.8984375" style="4" bestFit="1" customWidth="1"/>
    <col min="6402" max="6402" width="6.8984375" style="4" customWidth="1"/>
    <col min="6403" max="6651" width="8.59765625" style="4"/>
    <col min="6652" max="6652" width="6.8984375" style="4" customWidth="1"/>
    <col min="6653" max="6653" width="19.3984375" style="4" customWidth="1"/>
    <col min="6654" max="6654" width="39.19921875" style="4" bestFit="1" customWidth="1"/>
    <col min="6655" max="6655" width="5.09765625" style="4" customWidth="1"/>
    <col min="6656" max="6656" width="9.09765625" style="4" customWidth="1"/>
    <col min="6657" max="6657" width="8.8984375" style="4" bestFit="1" customWidth="1"/>
    <col min="6658" max="6658" width="6.8984375" style="4" customWidth="1"/>
    <col min="6659" max="6907" width="8.59765625" style="4"/>
    <col min="6908" max="6908" width="6.8984375" style="4" customWidth="1"/>
    <col min="6909" max="6909" width="19.3984375" style="4" customWidth="1"/>
    <col min="6910" max="6910" width="39.19921875" style="4" bestFit="1" customWidth="1"/>
    <col min="6911" max="6911" width="5.09765625" style="4" customWidth="1"/>
    <col min="6912" max="6912" width="9.09765625" style="4" customWidth="1"/>
    <col min="6913" max="6913" width="8.8984375" style="4" bestFit="1" customWidth="1"/>
    <col min="6914" max="6914" width="6.8984375" style="4" customWidth="1"/>
    <col min="6915" max="7163" width="8.59765625" style="4"/>
    <col min="7164" max="7164" width="6.8984375" style="4" customWidth="1"/>
    <col min="7165" max="7165" width="19.3984375" style="4" customWidth="1"/>
    <col min="7166" max="7166" width="39.19921875" style="4" bestFit="1" customWidth="1"/>
    <col min="7167" max="7167" width="5.09765625" style="4" customWidth="1"/>
    <col min="7168" max="7168" width="9.09765625" style="4" customWidth="1"/>
    <col min="7169" max="7169" width="8.8984375" style="4" bestFit="1" customWidth="1"/>
    <col min="7170" max="7170" width="6.8984375" style="4" customWidth="1"/>
    <col min="7171" max="7419" width="8.59765625" style="4"/>
    <col min="7420" max="7420" width="6.8984375" style="4" customWidth="1"/>
    <col min="7421" max="7421" width="19.3984375" style="4" customWidth="1"/>
    <col min="7422" max="7422" width="39.19921875" style="4" bestFit="1" customWidth="1"/>
    <col min="7423" max="7423" width="5.09765625" style="4" customWidth="1"/>
    <col min="7424" max="7424" width="9.09765625" style="4" customWidth="1"/>
    <col min="7425" max="7425" width="8.8984375" style="4" bestFit="1" customWidth="1"/>
    <col min="7426" max="7426" width="6.8984375" style="4" customWidth="1"/>
    <col min="7427" max="7675" width="8.59765625" style="4"/>
    <col min="7676" max="7676" width="6.8984375" style="4" customWidth="1"/>
    <col min="7677" max="7677" width="19.3984375" style="4" customWidth="1"/>
    <col min="7678" max="7678" width="39.19921875" style="4" bestFit="1" customWidth="1"/>
    <col min="7679" max="7679" width="5.09765625" style="4" customWidth="1"/>
    <col min="7680" max="7680" width="9.09765625" style="4" customWidth="1"/>
    <col min="7681" max="7681" width="8.8984375" style="4" bestFit="1" customWidth="1"/>
    <col min="7682" max="7682" width="6.8984375" style="4" customWidth="1"/>
    <col min="7683" max="7931" width="8.59765625" style="4"/>
    <col min="7932" max="7932" width="6.8984375" style="4" customWidth="1"/>
    <col min="7933" max="7933" width="19.3984375" style="4" customWidth="1"/>
    <col min="7934" max="7934" width="39.19921875" style="4" bestFit="1" customWidth="1"/>
    <col min="7935" max="7935" width="5.09765625" style="4" customWidth="1"/>
    <col min="7936" max="7936" width="9.09765625" style="4" customWidth="1"/>
    <col min="7937" max="7937" width="8.8984375" style="4" bestFit="1" customWidth="1"/>
    <col min="7938" max="7938" width="6.8984375" style="4" customWidth="1"/>
    <col min="7939" max="8187" width="8.59765625" style="4"/>
    <col min="8188" max="8188" width="6.8984375" style="4" customWidth="1"/>
    <col min="8189" max="8189" width="19.3984375" style="4" customWidth="1"/>
    <col min="8190" max="8190" width="39.19921875" style="4" bestFit="1" customWidth="1"/>
    <col min="8191" max="8191" width="5.09765625" style="4" customWidth="1"/>
    <col min="8192" max="8192" width="9.09765625" style="4" customWidth="1"/>
    <col min="8193" max="8193" width="8.8984375" style="4" bestFit="1" customWidth="1"/>
    <col min="8194" max="8194" width="6.8984375" style="4" customWidth="1"/>
    <col min="8195" max="8443" width="8.59765625" style="4"/>
    <col min="8444" max="8444" width="6.8984375" style="4" customWidth="1"/>
    <col min="8445" max="8445" width="19.3984375" style="4" customWidth="1"/>
    <col min="8446" max="8446" width="39.19921875" style="4" bestFit="1" customWidth="1"/>
    <col min="8447" max="8447" width="5.09765625" style="4" customWidth="1"/>
    <col min="8448" max="8448" width="9.09765625" style="4" customWidth="1"/>
    <col min="8449" max="8449" width="8.8984375" style="4" bestFit="1" customWidth="1"/>
    <col min="8450" max="8450" width="6.8984375" style="4" customWidth="1"/>
    <col min="8451" max="8699" width="8.59765625" style="4"/>
    <col min="8700" max="8700" width="6.8984375" style="4" customWidth="1"/>
    <col min="8701" max="8701" width="19.3984375" style="4" customWidth="1"/>
    <col min="8702" max="8702" width="39.19921875" style="4" bestFit="1" customWidth="1"/>
    <col min="8703" max="8703" width="5.09765625" style="4" customWidth="1"/>
    <col min="8704" max="8704" width="9.09765625" style="4" customWidth="1"/>
    <col min="8705" max="8705" width="8.8984375" style="4" bestFit="1" customWidth="1"/>
    <col min="8706" max="8706" width="6.8984375" style="4" customWidth="1"/>
    <col min="8707" max="8955" width="8.59765625" style="4"/>
    <col min="8956" max="8956" width="6.8984375" style="4" customWidth="1"/>
    <col min="8957" max="8957" width="19.3984375" style="4" customWidth="1"/>
    <col min="8958" max="8958" width="39.19921875" style="4" bestFit="1" customWidth="1"/>
    <col min="8959" max="8959" width="5.09765625" style="4" customWidth="1"/>
    <col min="8960" max="8960" width="9.09765625" style="4" customWidth="1"/>
    <col min="8961" max="8961" width="8.8984375" style="4" bestFit="1" customWidth="1"/>
    <col min="8962" max="8962" width="6.8984375" style="4" customWidth="1"/>
    <col min="8963" max="9211" width="8.59765625" style="4"/>
    <col min="9212" max="9212" width="6.8984375" style="4" customWidth="1"/>
    <col min="9213" max="9213" width="19.3984375" style="4" customWidth="1"/>
    <col min="9214" max="9214" width="39.19921875" style="4" bestFit="1" customWidth="1"/>
    <col min="9215" max="9215" width="5.09765625" style="4" customWidth="1"/>
    <col min="9216" max="9216" width="9.09765625" style="4" customWidth="1"/>
    <col min="9217" max="9217" width="8.8984375" style="4" bestFit="1" customWidth="1"/>
    <col min="9218" max="9218" width="6.8984375" style="4" customWidth="1"/>
    <col min="9219" max="9467" width="8.59765625" style="4"/>
    <col min="9468" max="9468" width="6.8984375" style="4" customWidth="1"/>
    <col min="9469" max="9469" width="19.3984375" style="4" customWidth="1"/>
    <col min="9470" max="9470" width="39.19921875" style="4" bestFit="1" customWidth="1"/>
    <col min="9471" max="9471" width="5.09765625" style="4" customWidth="1"/>
    <col min="9472" max="9472" width="9.09765625" style="4" customWidth="1"/>
    <col min="9473" max="9473" width="8.8984375" style="4" bestFit="1" customWidth="1"/>
    <col min="9474" max="9474" width="6.8984375" style="4" customWidth="1"/>
    <col min="9475" max="9723" width="8.59765625" style="4"/>
    <col min="9724" max="9724" width="6.8984375" style="4" customWidth="1"/>
    <col min="9725" max="9725" width="19.3984375" style="4" customWidth="1"/>
    <col min="9726" max="9726" width="39.19921875" style="4" bestFit="1" customWidth="1"/>
    <col min="9727" max="9727" width="5.09765625" style="4" customWidth="1"/>
    <col min="9728" max="9728" width="9.09765625" style="4" customWidth="1"/>
    <col min="9729" max="9729" width="8.8984375" style="4" bestFit="1" customWidth="1"/>
    <col min="9730" max="9730" width="6.8984375" style="4" customWidth="1"/>
    <col min="9731" max="9979" width="8.59765625" style="4"/>
    <col min="9980" max="9980" width="6.8984375" style="4" customWidth="1"/>
    <col min="9981" max="9981" width="19.3984375" style="4" customWidth="1"/>
    <col min="9982" max="9982" width="39.19921875" style="4" bestFit="1" customWidth="1"/>
    <col min="9983" max="9983" width="5.09765625" style="4" customWidth="1"/>
    <col min="9984" max="9984" width="9.09765625" style="4" customWidth="1"/>
    <col min="9985" max="9985" width="8.8984375" style="4" bestFit="1" customWidth="1"/>
    <col min="9986" max="9986" width="6.8984375" style="4" customWidth="1"/>
    <col min="9987" max="10235" width="8.59765625" style="4"/>
    <col min="10236" max="10236" width="6.8984375" style="4" customWidth="1"/>
    <col min="10237" max="10237" width="19.3984375" style="4" customWidth="1"/>
    <col min="10238" max="10238" width="39.19921875" style="4" bestFit="1" customWidth="1"/>
    <col min="10239" max="10239" width="5.09765625" style="4" customWidth="1"/>
    <col min="10240" max="10240" width="9.09765625" style="4" customWidth="1"/>
    <col min="10241" max="10241" width="8.8984375" style="4" bestFit="1" customWidth="1"/>
    <col min="10242" max="10242" width="6.8984375" style="4" customWidth="1"/>
    <col min="10243" max="10491" width="8.59765625" style="4"/>
    <col min="10492" max="10492" width="6.8984375" style="4" customWidth="1"/>
    <col min="10493" max="10493" width="19.3984375" style="4" customWidth="1"/>
    <col min="10494" max="10494" width="39.19921875" style="4" bestFit="1" customWidth="1"/>
    <col min="10495" max="10495" width="5.09765625" style="4" customWidth="1"/>
    <col min="10496" max="10496" width="9.09765625" style="4" customWidth="1"/>
    <col min="10497" max="10497" width="8.8984375" style="4" bestFit="1" customWidth="1"/>
    <col min="10498" max="10498" width="6.8984375" style="4" customWidth="1"/>
    <col min="10499" max="10747" width="8.59765625" style="4"/>
    <col min="10748" max="10748" width="6.8984375" style="4" customWidth="1"/>
    <col min="10749" max="10749" width="19.3984375" style="4" customWidth="1"/>
    <col min="10750" max="10750" width="39.19921875" style="4" bestFit="1" customWidth="1"/>
    <col min="10751" max="10751" width="5.09765625" style="4" customWidth="1"/>
    <col min="10752" max="10752" width="9.09765625" style="4" customWidth="1"/>
    <col min="10753" max="10753" width="8.8984375" style="4" bestFit="1" customWidth="1"/>
    <col min="10754" max="10754" width="6.8984375" style="4" customWidth="1"/>
    <col min="10755" max="11003" width="8.59765625" style="4"/>
    <col min="11004" max="11004" width="6.8984375" style="4" customWidth="1"/>
    <col min="11005" max="11005" width="19.3984375" style="4" customWidth="1"/>
    <col min="11006" max="11006" width="39.19921875" style="4" bestFit="1" customWidth="1"/>
    <col min="11007" max="11007" width="5.09765625" style="4" customWidth="1"/>
    <col min="11008" max="11008" width="9.09765625" style="4" customWidth="1"/>
    <col min="11009" max="11009" width="8.8984375" style="4" bestFit="1" customWidth="1"/>
    <col min="11010" max="11010" width="6.8984375" style="4" customWidth="1"/>
    <col min="11011" max="11259" width="8.59765625" style="4"/>
    <col min="11260" max="11260" width="6.8984375" style="4" customWidth="1"/>
    <col min="11261" max="11261" width="19.3984375" style="4" customWidth="1"/>
    <col min="11262" max="11262" width="39.19921875" style="4" bestFit="1" customWidth="1"/>
    <col min="11263" max="11263" width="5.09765625" style="4" customWidth="1"/>
    <col min="11264" max="11264" width="9.09765625" style="4" customWidth="1"/>
    <col min="11265" max="11265" width="8.8984375" style="4" bestFit="1" customWidth="1"/>
    <col min="11266" max="11266" width="6.8984375" style="4" customWidth="1"/>
    <col min="11267" max="11515" width="8.59765625" style="4"/>
    <col min="11516" max="11516" width="6.8984375" style="4" customWidth="1"/>
    <col min="11517" max="11517" width="19.3984375" style="4" customWidth="1"/>
    <col min="11518" max="11518" width="39.19921875" style="4" bestFit="1" customWidth="1"/>
    <col min="11519" max="11519" width="5.09765625" style="4" customWidth="1"/>
    <col min="11520" max="11520" width="9.09765625" style="4" customWidth="1"/>
    <col min="11521" max="11521" width="8.8984375" style="4" bestFit="1" customWidth="1"/>
    <col min="11522" max="11522" width="6.8984375" style="4" customWidth="1"/>
    <col min="11523" max="11771" width="8.59765625" style="4"/>
    <col min="11772" max="11772" width="6.8984375" style="4" customWidth="1"/>
    <col min="11773" max="11773" width="19.3984375" style="4" customWidth="1"/>
    <col min="11774" max="11774" width="39.19921875" style="4" bestFit="1" customWidth="1"/>
    <col min="11775" max="11775" width="5.09765625" style="4" customWidth="1"/>
    <col min="11776" max="11776" width="9.09765625" style="4" customWidth="1"/>
    <col min="11777" max="11777" width="8.8984375" style="4" bestFit="1" customWidth="1"/>
    <col min="11778" max="11778" width="6.8984375" style="4" customWidth="1"/>
    <col min="11779" max="12027" width="8.59765625" style="4"/>
    <col min="12028" max="12028" width="6.8984375" style="4" customWidth="1"/>
    <col min="12029" max="12029" width="19.3984375" style="4" customWidth="1"/>
    <col min="12030" max="12030" width="39.19921875" style="4" bestFit="1" customWidth="1"/>
    <col min="12031" max="12031" width="5.09765625" style="4" customWidth="1"/>
    <col min="12032" max="12032" width="9.09765625" style="4" customWidth="1"/>
    <col min="12033" max="12033" width="8.8984375" style="4" bestFit="1" customWidth="1"/>
    <col min="12034" max="12034" width="6.8984375" style="4" customWidth="1"/>
    <col min="12035" max="12283" width="8.59765625" style="4"/>
    <col min="12284" max="12284" width="6.8984375" style="4" customWidth="1"/>
    <col min="12285" max="12285" width="19.3984375" style="4" customWidth="1"/>
    <col min="12286" max="12286" width="39.19921875" style="4" bestFit="1" customWidth="1"/>
    <col min="12287" max="12287" width="5.09765625" style="4" customWidth="1"/>
    <col min="12288" max="12288" width="9.09765625" style="4" customWidth="1"/>
    <col min="12289" max="12289" width="8.8984375" style="4" bestFit="1" customWidth="1"/>
    <col min="12290" max="12290" width="6.8984375" style="4" customWidth="1"/>
    <col min="12291" max="12539" width="8.59765625" style="4"/>
    <col min="12540" max="12540" width="6.8984375" style="4" customWidth="1"/>
    <col min="12541" max="12541" width="19.3984375" style="4" customWidth="1"/>
    <col min="12542" max="12542" width="39.19921875" style="4" bestFit="1" customWidth="1"/>
    <col min="12543" max="12543" width="5.09765625" style="4" customWidth="1"/>
    <col min="12544" max="12544" width="9.09765625" style="4" customWidth="1"/>
    <col min="12545" max="12545" width="8.8984375" style="4" bestFit="1" customWidth="1"/>
    <col min="12546" max="12546" width="6.8984375" style="4" customWidth="1"/>
    <col min="12547" max="12795" width="8.59765625" style="4"/>
    <col min="12796" max="12796" width="6.8984375" style="4" customWidth="1"/>
    <col min="12797" max="12797" width="19.3984375" style="4" customWidth="1"/>
    <col min="12798" max="12798" width="39.19921875" style="4" bestFit="1" customWidth="1"/>
    <col min="12799" max="12799" width="5.09765625" style="4" customWidth="1"/>
    <col min="12800" max="12800" width="9.09765625" style="4" customWidth="1"/>
    <col min="12801" max="12801" width="8.8984375" style="4" bestFit="1" customWidth="1"/>
    <col min="12802" max="12802" width="6.8984375" style="4" customWidth="1"/>
    <col min="12803" max="13051" width="8.59765625" style="4"/>
    <col min="13052" max="13052" width="6.8984375" style="4" customWidth="1"/>
    <col min="13053" max="13053" width="19.3984375" style="4" customWidth="1"/>
    <col min="13054" max="13054" width="39.19921875" style="4" bestFit="1" customWidth="1"/>
    <col min="13055" max="13055" width="5.09765625" style="4" customWidth="1"/>
    <col min="13056" max="13056" width="9.09765625" style="4" customWidth="1"/>
    <col min="13057" max="13057" width="8.8984375" style="4" bestFit="1" customWidth="1"/>
    <col min="13058" max="13058" width="6.8984375" style="4" customWidth="1"/>
    <col min="13059" max="13307" width="8.59765625" style="4"/>
    <col min="13308" max="13308" width="6.8984375" style="4" customWidth="1"/>
    <col min="13309" max="13309" width="19.3984375" style="4" customWidth="1"/>
    <col min="13310" max="13310" width="39.19921875" style="4" bestFit="1" customWidth="1"/>
    <col min="13311" max="13311" width="5.09765625" style="4" customWidth="1"/>
    <col min="13312" max="13312" width="9.09765625" style="4" customWidth="1"/>
    <col min="13313" max="13313" width="8.8984375" style="4" bestFit="1" customWidth="1"/>
    <col min="13314" max="13314" width="6.8984375" style="4" customWidth="1"/>
    <col min="13315" max="13563" width="8.59765625" style="4"/>
    <col min="13564" max="13564" width="6.8984375" style="4" customWidth="1"/>
    <col min="13565" max="13565" width="19.3984375" style="4" customWidth="1"/>
    <col min="13566" max="13566" width="39.19921875" style="4" bestFit="1" customWidth="1"/>
    <col min="13567" max="13567" width="5.09765625" style="4" customWidth="1"/>
    <col min="13568" max="13568" width="9.09765625" style="4" customWidth="1"/>
    <col min="13569" max="13569" width="8.8984375" style="4" bestFit="1" customWidth="1"/>
    <col min="13570" max="13570" width="6.8984375" style="4" customWidth="1"/>
    <col min="13571" max="13819" width="8.59765625" style="4"/>
    <col min="13820" max="13820" width="6.8984375" style="4" customWidth="1"/>
    <col min="13821" max="13821" width="19.3984375" style="4" customWidth="1"/>
    <col min="13822" max="13822" width="39.19921875" style="4" bestFit="1" customWidth="1"/>
    <col min="13823" max="13823" width="5.09765625" style="4" customWidth="1"/>
    <col min="13824" max="13824" width="9.09765625" style="4" customWidth="1"/>
    <col min="13825" max="13825" width="8.8984375" style="4" bestFit="1" customWidth="1"/>
    <col min="13826" max="13826" width="6.8984375" style="4" customWidth="1"/>
    <col min="13827" max="14075" width="8.59765625" style="4"/>
    <col min="14076" max="14076" width="6.8984375" style="4" customWidth="1"/>
    <col min="14077" max="14077" width="19.3984375" style="4" customWidth="1"/>
    <col min="14078" max="14078" width="39.19921875" style="4" bestFit="1" customWidth="1"/>
    <col min="14079" max="14079" width="5.09765625" style="4" customWidth="1"/>
    <col min="14080" max="14080" width="9.09765625" style="4" customWidth="1"/>
    <col min="14081" max="14081" width="8.8984375" style="4" bestFit="1" customWidth="1"/>
    <col min="14082" max="14082" width="6.8984375" style="4" customWidth="1"/>
    <col min="14083" max="14331" width="8.59765625" style="4"/>
    <col min="14332" max="14332" width="6.8984375" style="4" customWidth="1"/>
    <col min="14333" max="14333" width="19.3984375" style="4" customWidth="1"/>
    <col min="14334" max="14334" width="39.19921875" style="4" bestFit="1" customWidth="1"/>
    <col min="14335" max="14335" width="5.09765625" style="4" customWidth="1"/>
    <col min="14336" max="14336" width="9.09765625" style="4" customWidth="1"/>
    <col min="14337" max="14337" width="8.8984375" style="4" bestFit="1" customWidth="1"/>
    <col min="14338" max="14338" width="6.8984375" style="4" customWidth="1"/>
    <col min="14339" max="14587" width="8.59765625" style="4"/>
    <col min="14588" max="14588" width="6.8984375" style="4" customWidth="1"/>
    <col min="14589" max="14589" width="19.3984375" style="4" customWidth="1"/>
    <col min="14590" max="14590" width="39.19921875" style="4" bestFit="1" customWidth="1"/>
    <col min="14591" max="14591" width="5.09765625" style="4" customWidth="1"/>
    <col min="14592" max="14592" width="9.09765625" style="4" customWidth="1"/>
    <col min="14593" max="14593" width="8.8984375" style="4" bestFit="1" customWidth="1"/>
    <col min="14594" max="14594" width="6.8984375" style="4" customWidth="1"/>
    <col min="14595" max="14843" width="8.59765625" style="4"/>
    <col min="14844" max="14844" width="6.8984375" style="4" customWidth="1"/>
    <col min="14845" max="14845" width="19.3984375" style="4" customWidth="1"/>
    <col min="14846" max="14846" width="39.19921875" style="4" bestFit="1" customWidth="1"/>
    <col min="14847" max="14847" width="5.09765625" style="4" customWidth="1"/>
    <col min="14848" max="14848" width="9.09765625" style="4" customWidth="1"/>
    <col min="14849" max="14849" width="8.8984375" style="4" bestFit="1" customWidth="1"/>
    <col min="14850" max="14850" width="6.8984375" style="4" customWidth="1"/>
    <col min="14851" max="15099" width="8.59765625" style="4"/>
    <col min="15100" max="15100" width="6.8984375" style="4" customWidth="1"/>
    <col min="15101" max="15101" width="19.3984375" style="4" customWidth="1"/>
    <col min="15102" max="15102" width="39.19921875" style="4" bestFit="1" customWidth="1"/>
    <col min="15103" max="15103" width="5.09765625" style="4" customWidth="1"/>
    <col min="15104" max="15104" width="9.09765625" style="4" customWidth="1"/>
    <col min="15105" max="15105" width="8.8984375" style="4" bestFit="1" customWidth="1"/>
    <col min="15106" max="15106" width="6.8984375" style="4" customWidth="1"/>
    <col min="15107" max="15355" width="8.59765625" style="4"/>
    <col min="15356" max="15356" width="6.8984375" style="4" customWidth="1"/>
    <col min="15357" max="15357" width="19.3984375" style="4" customWidth="1"/>
    <col min="15358" max="15358" width="39.19921875" style="4" bestFit="1" customWidth="1"/>
    <col min="15359" max="15359" width="5.09765625" style="4" customWidth="1"/>
    <col min="15360" max="15360" width="9.09765625" style="4" customWidth="1"/>
    <col min="15361" max="15361" width="8.8984375" style="4" bestFit="1" customWidth="1"/>
    <col min="15362" max="15362" width="6.8984375" style="4" customWidth="1"/>
    <col min="15363" max="15611" width="8.59765625" style="4"/>
    <col min="15612" max="15612" width="6.8984375" style="4" customWidth="1"/>
    <col min="15613" max="15613" width="19.3984375" style="4" customWidth="1"/>
    <col min="15614" max="15614" width="39.19921875" style="4" bestFit="1" customWidth="1"/>
    <col min="15615" max="15615" width="5.09765625" style="4" customWidth="1"/>
    <col min="15616" max="15616" width="9.09765625" style="4" customWidth="1"/>
    <col min="15617" max="15617" width="8.8984375" style="4" bestFit="1" customWidth="1"/>
    <col min="15618" max="15618" width="6.8984375" style="4" customWidth="1"/>
    <col min="15619" max="15867" width="8.59765625" style="4"/>
    <col min="15868" max="15868" width="6.8984375" style="4" customWidth="1"/>
    <col min="15869" max="15869" width="19.3984375" style="4" customWidth="1"/>
    <col min="15870" max="15870" width="39.19921875" style="4" bestFit="1" customWidth="1"/>
    <col min="15871" max="15871" width="5.09765625" style="4" customWidth="1"/>
    <col min="15872" max="15872" width="9.09765625" style="4" customWidth="1"/>
    <col min="15873" max="15873" width="8.8984375" style="4" bestFit="1" customWidth="1"/>
    <col min="15874" max="15874" width="6.8984375" style="4" customWidth="1"/>
    <col min="15875" max="16123" width="8.59765625" style="4"/>
    <col min="16124" max="16124" width="6.8984375" style="4" customWidth="1"/>
    <col min="16125" max="16125" width="19.3984375" style="4" customWidth="1"/>
    <col min="16126" max="16126" width="39.19921875" style="4" bestFit="1" customWidth="1"/>
    <col min="16127" max="16127" width="5.09765625" style="4" customWidth="1"/>
    <col min="16128" max="16128" width="9.09765625" style="4" customWidth="1"/>
    <col min="16129" max="16129" width="8.8984375" style="4" bestFit="1" customWidth="1"/>
    <col min="16130" max="16130" width="6.8984375" style="4" customWidth="1"/>
    <col min="16131" max="16384" width="8.59765625" style="4"/>
  </cols>
  <sheetData>
    <row r="1" spans="1:4" s="45" customFormat="1" ht="27" customHeight="1" x14ac:dyDescent="0.25">
      <c r="A1" s="49" t="s">
        <v>0</v>
      </c>
      <c r="B1" s="49"/>
    </row>
    <row r="2" spans="1:4" s="45" customFormat="1" ht="18.75" customHeight="1" x14ac:dyDescent="0.25">
      <c r="A2" s="240"/>
      <c r="B2" s="240"/>
    </row>
    <row r="3" spans="1:4" s="45" customFormat="1" ht="18" customHeight="1" x14ac:dyDescent="0.25">
      <c r="A3" s="46"/>
      <c r="B3" s="46"/>
    </row>
    <row r="4" spans="1:4" s="159" customFormat="1" ht="18" customHeight="1" x14ac:dyDescent="0.2">
      <c r="A4" s="277" t="s">
        <v>149</v>
      </c>
      <c r="B4" s="278"/>
      <c r="C4" s="278"/>
      <c r="D4" s="278"/>
    </row>
    <row r="5" spans="1:4" ht="114" customHeight="1" x14ac:dyDescent="0.2">
      <c r="A5" s="276" t="s">
        <v>150</v>
      </c>
      <c r="B5" s="266"/>
      <c r="C5" s="266"/>
    </row>
    <row r="6" spans="1:4" s="159" customFormat="1" ht="15.75" thickBot="1" x14ac:dyDescent="0.25">
      <c r="A6" s="179"/>
      <c r="B6" s="180"/>
    </row>
    <row r="7" spans="1:4" ht="45" x14ac:dyDescent="0.2">
      <c r="A7" s="160" t="s">
        <v>84</v>
      </c>
      <c r="B7" s="157" t="s">
        <v>151</v>
      </c>
      <c r="C7" s="174"/>
    </row>
    <row r="8" spans="1:4" ht="30" x14ac:dyDescent="0.2">
      <c r="A8" s="234" t="s">
        <v>152</v>
      </c>
      <c r="B8" s="164"/>
      <c r="C8" s="174"/>
    </row>
    <row r="9" spans="1:4" ht="30" x14ac:dyDescent="0.2">
      <c r="A9" s="181" t="s">
        <v>153</v>
      </c>
      <c r="B9" s="182"/>
      <c r="C9" s="175"/>
    </row>
    <row r="10" spans="1:4" ht="30" x14ac:dyDescent="0.2">
      <c r="A10" s="181" t="s">
        <v>154</v>
      </c>
      <c r="B10" s="182"/>
      <c r="C10" s="175"/>
    </row>
    <row r="11" spans="1:4" ht="30" x14ac:dyDescent="0.2">
      <c r="A11" s="181" t="s">
        <v>155</v>
      </c>
      <c r="B11" s="182"/>
      <c r="C11" s="175"/>
    </row>
    <row r="12" spans="1:4" ht="27" customHeight="1" x14ac:dyDescent="0.2">
      <c r="A12" s="168" t="s">
        <v>156</v>
      </c>
      <c r="B12" s="182"/>
      <c r="C12" s="175"/>
    </row>
    <row r="13" spans="1:4" ht="27" customHeight="1" x14ac:dyDescent="0.2">
      <c r="A13" s="168" t="s">
        <v>157</v>
      </c>
      <c r="B13" s="182"/>
      <c r="C13" s="175"/>
    </row>
    <row r="14" spans="1:4" ht="27" customHeight="1" x14ac:dyDescent="0.2">
      <c r="A14" s="168" t="s">
        <v>158</v>
      </c>
      <c r="B14" s="182"/>
      <c r="C14" s="175"/>
    </row>
    <row r="15" spans="1:4" ht="18" customHeight="1" x14ac:dyDescent="0.2">
      <c r="A15" s="183"/>
      <c r="B15" s="169"/>
      <c r="C15" s="175"/>
    </row>
    <row r="16" spans="1:4" ht="15.75" thickBot="1" x14ac:dyDescent="0.25">
      <c r="A16" s="170" t="s">
        <v>159</v>
      </c>
      <c r="B16" s="184">
        <f>SUM(B9:B14)</f>
        <v>0</v>
      </c>
      <c r="C16" s="176"/>
    </row>
    <row r="17" spans="1:3" ht="18" customHeight="1" x14ac:dyDescent="0.2">
      <c r="A17" s="279"/>
      <c r="B17" s="279"/>
    </row>
    <row r="18" spans="1:3" ht="50.25" customHeight="1" x14ac:dyDescent="0.2">
      <c r="A18" s="275" t="s">
        <v>160</v>
      </c>
      <c r="B18" s="275"/>
    </row>
    <row r="19" spans="1:3" s="159" customFormat="1" ht="15.75" thickBot="1" x14ac:dyDescent="0.25">
      <c r="A19" s="178"/>
    </row>
    <row r="20" spans="1:3" ht="45" x14ac:dyDescent="0.2">
      <c r="A20" s="160" t="s">
        <v>84</v>
      </c>
      <c r="B20" s="157" t="s">
        <v>151</v>
      </c>
      <c r="C20" s="174"/>
    </row>
    <row r="21" spans="1:3" ht="30" x14ac:dyDescent="0.2">
      <c r="A21" s="234" t="s">
        <v>161</v>
      </c>
      <c r="B21" s="164"/>
      <c r="C21" s="174"/>
    </row>
    <row r="22" spans="1:3" ht="30" x14ac:dyDescent="0.2">
      <c r="A22" s="181" t="s">
        <v>162</v>
      </c>
      <c r="B22" s="182"/>
      <c r="C22" s="175"/>
    </row>
    <row r="23" spans="1:3" ht="30" x14ac:dyDescent="0.2">
      <c r="A23" s="181" t="s">
        <v>154</v>
      </c>
      <c r="B23" s="182"/>
      <c r="C23" s="175"/>
    </row>
    <row r="24" spans="1:3" ht="30" x14ac:dyDescent="0.2">
      <c r="A24" s="181" t="s">
        <v>155</v>
      </c>
      <c r="B24" s="182"/>
      <c r="C24" s="175"/>
    </row>
    <row r="25" spans="1:3" ht="27" customHeight="1" x14ac:dyDescent="0.2">
      <c r="A25" s="168" t="s">
        <v>156</v>
      </c>
      <c r="B25" s="182"/>
      <c r="C25" s="175"/>
    </row>
    <row r="26" spans="1:3" ht="27" customHeight="1" x14ac:dyDescent="0.2">
      <c r="A26" s="168" t="s">
        <v>157</v>
      </c>
      <c r="B26" s="182"/>
      <c r="C26" s="175"/>
    </row>
    <row r="27" spans="1:3" ht="27" customHeight="1" x14ac:dyDescent="0.2">
      <c r="A27" s="168" t="s">
        <v>158</v>
      </c>
      <c r="B27" s="182"/>
      <c r="C27" s="175"/>
    </row>
    <row r="28" spans="1:3" ht="18" customHeight="1" x14ac:dyDescent="0.2">
      <c r="A28" s="183"/>
      <c r="B28" s="169"/>
      <c r="C28" s="175"/>
    </row>
    <row r="29" spans="1:3" ht="30.75" thickBot="1" x14ac:dyDescent="0.25">
      <c r="A29" s="170" t="s">
        <v>163</v>
      </c>
      <c r="B29" s="184">
        <f>SUM(B22:B27)</f>
        <v>0</v>
      </c>
      <c r="C29" s="176"/>
    </row>
    <row r="30" spans="1:3" ht="18" customHeight="1" x14ac:dyDescent="0.2">
      <c r="A30" s="279"/>
      <c r="B30" s="279"/>
    </row>
    <row r="31" spans="1:3" ht="50.25" customHeight="1" x14ac:dyDescent="0.2">
      <c r="A31" s="275" t="s">
        <v>160</v>
      </c>
      <c r="B31" s="275"/>
    </row>
    <row r="32" spans="1:3" ht="15" x14ac:dyDescent="0.2">
      <c r="A32" s="34"/>
    </row>
    <row r="33" spans="1:3" s="159" customFormat="1" ht="2.1" customHeight="1" thickBot="1" x14ac:dyDescent="0.25">
      <c r="A33" s="178"/>
    </row>
    <row r="34" spans="1:3" ht="36" customHeight="1" x14ac:dyDescent="0.35">
      <c r="A34" s="186" t="s">
        <v>164</v>
      </c>
      <c r="B34" s="187">
        <f>B16+B29</f>
        <v>0</v>
      </c>
      <c r="C34" s="177"/>
    </row>
    <row r="35" spans="1:3" s="159" customFormat="1" x14ac:dyDescent="0.2"/>
    <row r="36" spans="1:3" s="159" customFormat="1" x14ac:dyDescent="0.2"/>
    <row r="37" spans="1:3" s="159" customFormat="1" x14ac:dyDescent="0.2"/>
    <row r="38" spans="1:3" s="159" customFormat="1" x14ac:dyDescent="0.2"/>
    <row r="39" spans="1:3" s="159" customFormat="1" x14ac:dyDescent="0.2"/>
    <row r="40" spans="1:3" s="159" customFormat="1" ht="18" customHeight="1" x14ac:dyDescent="0.2"/>
    <row r="41" spans="1:3" s="159" customFormat="1" ht="18" customHeight="1" x14ac:dyDescent="0.2"/>
    <row r="42" spans="1:3" s="159" customFormat="1" ht="18" customHeight="1" x14ac:dyDescent="0.2"/>
    <row r="43" spans="1:3" s="159" customFormat="1" ht="18" customHeight="1" x14ac:dyDescent="0.2"/>
    <row r="44" spans="1:3" s="159" customFormat="1" x14ac:dyDescent="0.2"/>
    <row r="45" spans="1:3" s="159" customFormat="1" x14ac:dyDescent="0.2"/>
    <row r="46" spans="1:3" s="159" customFormat="1" x14ac:dyDescent="0.2"/>
    <row r="47" spans="1:3" s="159" customFormat="1" x14ac:dyDescent="0.2"/>
    <row r="48" spans="1:3" s="159" customFormat="1" x14ac:dyDescent="0.2"/>
    <row r="49" spans="1:1" s="159" customFormat="1" x14ac:dyDescent="0.2"/>
    <row r="50" spans="1:1" s="159" customFormat="1" x14ac:dyDescent="0.2"/>
    <row r="51" spans="1:1" s="159" customFormat="1" x14ac:dyDescent="0.2"/>
    <row r="52" spans="1:1" s="159" customFormat="1" ht="18" customHeight="1" x14ac:dyDescent="0.2"/>
    <row r="53" spans="1:1" s="159" customFormat="1" ht="18" customHeight="1" x14ac:dyDescent="0.2"/>
    <row r="54" spans="1:1" s="159" customFormat="1" ht="18" customHeight="1" x14ac:dyDescent="0.2"/>
    <row r="55" spans="1:1" s="159" customFormat="1" ht="18.95" customHeight="1" x14ac:dyDescent="0.2"/>
    <row r="56" spans="1:1" s="159" customFormat="1" x14ac:dyDescent="0.2">
      <c r="A56" s="185"/>
    </row>
    <row r="57" spans="1:1" s="159" customFormat="1" x14ac:dyDescent="0.2">
      <c r="A57" s="185"/>
    </row>
    <row r="58" spans="1:1" s="159" customFormat="1" x14ac:dyDescent="0.2">
      <c r="A58" s="185"/>
    </row>
    <row r="59" spans="1:1" s="159" customFormat="1" x14ac:dyDescent="0.2">
      <c r="A59" s="185"/>
    </row>
    <row r="60" spans="1:1" s="159" customFormat="1" x14ac:dyDescent="0.2">
      <c r="A60" s="185"/>
    </row>
    <row r="61" spans="1:1" s="159" customFormat="1" x14ac:dyDescent="0.2">
      <c r="A61" s="185"/>
    </row>
    <row r="62" spans="1:1" s="159" customFormat="1" x14ac:dyDescent="0.2">
      <c r="A62" s="185"/>
    </row>
    <row r="63" spans="1:1" s="159" customFormat="1" x14ac:dyDescent="0.2">
      <c r="A63" s="185"/>
    </row>
    <row r="64" spans="1:1" s="159" customFormat="1" x14ac:dyDescent="0.2">
      <c r="A64" s="185"/>
    </row>
    <row r="65" spans="1:1" s="159" customFormat="1" x14ac:dyDescent="0.2">
      <c r="A65" s="185"/>
    </row>
    <row r="66" spans="1:1" s="159" customFormat="1" x14ac:dyDescent="0.2">
      <c r="A66" s="185"/>
    </row>
    <row r="67" spans="1:1" s="159" customFormat="1" x14ac:dyDescent="0.2"/>
    <row r="68" spans="1:1" s="159" customFormat="1" x14ac:dyDescent="0.2"/>
    <row r="69" spans="1:1" s="159" customFormat="1" x14ac:dyDescent="0.2"/>
    <row r="70" spans="1:1" s="159" customFormat="1" x14ac:dyDescent="0.2"/>
    <row r="71" spans="1:1" s="159" customFormat="1" x14ac:dyDescent="0.2">
      <c r="A71" s="185"/>
    </row>
    <row r="72" spans="1:1" s="159" customFormat="1" x14ac:dyDescent="0.2">
      <c r="A72" s="185"/>
    </row>
    <row r="73" spans="1:1" s="159" customFormat="1" x14ac:dyDescent="0.2">
      <c r="A73" s="185"/>
    </row>
    <row r="74" spans="1:1" s="159" customFormat="1" x14ac:dyDescent="0.2"/>
    <row r="75" spans="1:1" s="159" customFormat="1" x14ac:dyDescent="0.2">
      <c r="A75" s="185"/>
    </row>
    <row r="76" spans="1:1" s="159" customFormat="1" x14ac:dyDescent="0.2">
      <c r="A76" s="185"/>
    </row>
    <row r="77" spans="1:1" s="159" customFormat="1" x14ac:dyDescent="0.2"/>
    <row r="78" spans="1:1" s="159" customFormat="1" x14ac:dyDescent="0.2">
      <c r="A78" s="185"/>
    </row>
    <row r="79" spans="1:1" s="159" customFormat="1" x14ac:dyDescent="0.2">
      <c r="A79" s="185"/>
    </row>
    <row r="80" spans="1:1" s="159" customFormat="1" x14ac:dyDescent="0.2">
      <c r="A80" s="185"/>
    </row>
    <row r="81" spans="1:1" s="159" customFormat="1" x14ac:dyDescent="0.2">
      <c r="A81" s="185"/>
    </row>
    <row r="82" spans="1:1" s="159" customFormat="1" x14ac:dyDescent="0.2">
      <c r="A82" s="185"/>
    </row>
    <row r="83" spans="1:1" s="159" customFormat="1" x14ac:dyDescent="0.2">
      <c r="A83" s="185"/>
    </row>
    <row r="84" spans="1:1" s="159" customFormat="1" x14ac:dyDescent="0.2">
      <c r="A84" s="185"/>
    </row>
    <row r="85" spans="1:1" s="159" customFormat="1" x14ac:dyDescent="0.2">
      <c r="A85" s="185"/>
    </row>
    <row r="86" spans="1:1" s="159" customFormat="1" x14ac:dyDescent="0.2">
      <c r="A86" s="185"/>
    </row>
    <row r="87" spans="1:1" s="159" customFormat="1" x14ac:dyDescent="0.2">
      <c r="A87" s="185"/>
    </row>
  </sheetData>
  <sheetProtection algorithmName="SHA-512" hashValue="VJPPWX/MgXeOvaVcKq4V+khK2U7Ct44+waBy9zfXcdoWehUkih7mF/DwkkHeekZLS+4gXwrw8MsKdE/XSNOJMQ==" saltValue="G5hxkaOUvFxf7elrINVb3A==" spinCount="100000" sheet="1" objects="1" scenarios="1"/>
  <mergeCells count="7">
    <mergeCell ref="A31:B31"/>
    <mergeCell ref="A5:C5"/>
    <mergeCell ref="A2:B2"/>
    <mergeCell ref="A4:D4"/>
    <mergeCell ref="A17:B17"/>
    <mergeCell ref="A18:B18"/>
    <mergeCell ref="A30:B30"/>
  </mergeCells>
  <phoneticPr fontId="19" type="noConversion"/>
  <pageMargins left="0.75" right="0.75" top="1" bottom="1" header="0.5" footer="0.5"/>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F17C-F577-D842-AD25-8D9EDF8C2720}">
  <dimension ref="A1:AL279"/>
  <sheetViews>
    <sheetView topLeftCell="A46" zoomScale="115" zoomScaleNormal="115" workbookViewId="0">
      <selection activeCell="C45" sqref="C45"/>
    </sheetView>
  </sheetViews>
  <sheetFormatPr defaultColWidth="8.59765625" defaultRowHeight="15" x14ac:dyDescent="0.2"/>
  <cols>
    <col min="1" max="1" width="104.69921875" bestFit="1" customWidth="1"/>
    <col min="2" max="2" width="29.69921875" style="3" customWidth="1"/>
    <col min="3" max="3" width="21.3984375" style="2" customWidth="1"/>
    <col min="4" max="4" width="20.5" style="2" hidden="1" customWidth="1"/>
    <col min="5" max="34" width="8.59765625" style="42"/>
  </cols>
  <sheetData>
    <row r="1" spans="1:38" s="6" customFormat="1" ht="15.75" x14ac:dyDescent="0.25">
      <c r="A1" s="257" t="s">
        <v>0</v>
      </c>
      <c r="B1" s="257"/>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s="58" customFormat="1" ht="18" customHeight="1" x14ac:dyDescent="0.25">
      <c r="A4" s="258" t="s">
        <v>26</v>
      </c>
      <c r="B4" s="258"/>
      <c r="C4" s="258"/>
      <c r="D4" s="258"/>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row>
    <row r="5" spans="1:38" ht="18" customHeight="1" x14ac:dyDescent="0.2">
      <c r="A5" s="104"/>
      <c r="B5" s="105"/>
      <c r="C5" s="106"/>
      <c r="D5"/>
    </row>
    <row r="6" spans="1:38" ht="36.75" customHeight="1" x14ac:dyDescent="0.2">
      <c r="A6" s="259" t="s">
        <v>27</v>
      </c>
      <c r="B6" s="259"/>
      <c r="C6" s="259"/>
      <c r="D6" s="103"/>
    </row>
    <row r="7" spans="1:38" ht="18" customHeight="1" thickBot="1" x14ac:dyDescent="0.25">
      <c r="A7" s="42"/>
      <c r="B7" s="105"/>
      <c r="C7" s="106"/>
      <c r="D7" s="59"/>
    </row>
    <row r="8" spans="1:38" ht="18" customHeight="1" thickBot="1" x14ac:dyDescent="0.25">
      <c r="A8" s="62" t="s">
        <v>28</v>
      </c>
      <c r="B8" s="63" t="s">
        <v>29</v>
      </c>
      <c r="C8" s="64" t="s">
        <v>30</v>
      </c>
      <c r="D8" s="59"/>
    </row>
    <row r="9" spans="1:38" ht="18" customHeight="1" x14ac:dyDescent="0.2">
      <c r="A9" s="70" t="s">
        <v>31</v>
      </c>
      <c r="B9" s="71">
        <f>'32 inch E-ink schermen'!G32</f>
        <v>0</v>
      </c>
      <c r="C9" s="72"/>
      <c r="D9" s="59"/>
    </row>
    <row r="10" spans="1:38" ht="18" customHeight="1" x14ac:dyDescent="0.2">
      <c r="A10" s="66" t="s">
        <v>32</v>
      </c>
      <c r="B10" s="31">
        <f>'32 inch E-ink schermen'!G33</f>
        <v>0</v>
      </c>
      <c r="C10" s="65"/>
      <c r="D10" s="59"/>
    </row>
    <row r="11" spans="1:38" ht="18" customHeight="1" thickBot="1" x14ac:dyDescent="0.25">
      <c r="A11" s="68" t="s">
        <v>33</v>
      </c>
      <c r="B11" s="69"/>
      <c r="C11" s="73">
        <f>(B9+B10)*5</f>
        <v>0</v>
      </c>
      <c r="D11" s="59"/>
    </row>
    <row r="12" spans="1:38" s="42" customFormat="1" ht="18" customHeight="1" thickBot="1" x14ac:dyDescent="0.25">
      <c r="A12" s="108"/>
      <c r="B12" s="109"/>
      <c r="C12" s="110"/>
      <c r="D12" s="60"/>
    </row>
    <row r="13" spans="1:38" ht="18" customHeight="1" x14ac:dyDescent="0.2">
      <c r="A13" s="70" t="s">
        <v>34</v>
      </c>
      <c r="B13" s="71">
        <f>'37 inch Stretch Display '!G31</f>
        <v>0</v>
      </c>
      <c r="C13" s="72"/>
      <c r="D13" s="59"/>
    </row>
    <row r="14" spans="1:38" ht="18" customHeight="1" x14ac:dyDescent="0.2">
      <c r="A14" s="66" t="s">
        <v>35</v>
      </c>
      <c r="B14" s="31">
        <f>'37 inch Stretch Display '!G32</f>
        <v>0</v>
      </c>
      <c r="C14" s="65"/>
      <c r="D14" s="59"/>
    </row>
    <row r="15" spans="1:38" ht="18" customHeight="1" thickBot="1" x14ac:dyDescent="0.25">
      <c r="A15" s="68" t="s">
        <v>36</v>
      </c>
      <c r="B15" s="69"/>
      <c r="C15" s="73">
        <f>(B13+B14)*4</f>
        <v>0</v>
      </c>
      <c r="D15" s="59"/>
    </row>
    <row r="16" spans="1:38" s="42" customFormat="1" ht="18" customHeight="1" thickBot="1" x14ac:dyDescent="0.25">
      <c r="A16" s="108"/>
      <c r="B16" s="109"/>
      <c r="C16" s="110"/>
      <c r="D16" s="60"/>
    </row>
    <row r="17" spans="1:4" ht="18" customHeight="1" x14ac:dyDescent="0.2">
      <c r="A17" s="70" t="s">
        <v>37</v>
      </c>
      <c r="B17" s="71">
        <f>'50 inch monitor'!G31</f>
        <v>0</v>
      </c>
      <c r="C17" s="72"/>
      <c r="D17" s="59"/>
    </row>
    <row r="18" spans="1:4" ht="18" customHeight="1" x14ac:dyDescent="0.2">
      <c r="A18" s="66" t="s">
        <v>38</v>
      </c>
      <c r="B18" s="31">
        <f>'50 inch monitor'!G32</f>
        <v>0</v>
      </c>
      <c r="C18" s="65"/>
      <c r="D18" s="59"/>
    </row>
    <row r="19" spans="1:4" ht="18" customHeight="1" thickBot="1" x14ac:dyDescent="0.25">
      <c r="A19" s="68" t="s">
        <v>39</v>
      </c>
      <c r="B19" s="69"/>
      <c r="C19" s="73">
        <f>(B17+B18)*1</f>
        <v>0</v>
      </c>
      <c r="D19" s="59"/>
    </row>
    <row r="20" spans="1:4" s="42" customFormat="1" ht="18" customHeight="1" thickBot="1" x14ac:dyDescent="0.25">
      <c r="A20" s="108"/>
      <c r="B20" s="109"/>
      <c r="C20" s="110"/>
      <c r="D20" s="60"/>
    </row>
    <row r="21" spans="1:4" ht="18" customHeight="1" x14ac:dyDescent="0.2">
      <c r="A21" s="70" t="s">
        <v>40</v>
      </c>
      <c r="B21" s="71">
        <f>'55 inch monitor'!G31</f>
        <v>0</v>
      </c>
      <c r="C21" s="72"/>
      <c r="D21" s="59"/>
    </row>
    <row r="22" spans="1:4" ht="18" customHeight="1" x14ac:dyDescent="0.2">
      <c r="A22" s="66" t="s">
        <v>41</v>
      </c>
      <c r="B22" s="31">
        <f>'55 inch monitor'!G32</f>
        <v>0</v>
      </c>
      <c r="C22" s="65"/>
      <c r="D22" s="59"/>
    </row>
    <row r="23" spans="1:4" ht="18" customHeight="1" thickBot="1" x14ac:dyDescent="0.25">
      <c r="A23" s="68" t="s">
        <v>42</v>
      </c>
      <c r="B23" s="69"/>
      <c r="C23" s="73">
        <f>(B21+B22)*10</f>
        <v>0</v>
      </c>
      <c r="D23" s="59"/>
    </row>
    <row r="24" spans="1:4" s="42" customFormat="1" ht="18" customHeight="1" thickBot="1" x14ac:dyDescent="0.25">
      <c r="A24" s="108"/>
      <c r="B24" s="109"/>
      <c r="C24" s="110"/>
      <c r="D24" s="60"/>
    </row>
    <row r="25" spans="1:4" ht="18" customHeight="1" x14ac:dyDescent="0.2">
      <c r="A25" s="70" t="s">
        <v>43</v>
      </c>
      <c r="B25" s="71">
        <f>'65 inch monitor'!G31</f>
        <v>0</v>
      </c>
      <c r="C25" s="72"/>
      <c r="D25" s="59"/>
    </row>
    <row r="26" spans="1:4" ht="18" customHeight="1" x14ac:dyDescent="0.2">
      <c r="A26" s="66" t="s">
        <v>44</v>
      </c>
      <c r="B26" s="31">
        <f>'65 inch monitor'!G32</f>
        <v>0</v>
      </c>
      <c r="C26" s="65"/>
      <c r="D26" s="59"/>
    </row>
    <row r="27" spans="1:4" ht="18" customHeight="1" thickBot="1" x14ac:dyDescent="0.25">
      <c r="A27" s="68" t="s">
        <v>45</v>
      </c>
      <c r="B27" s="69"/>
      <c r="C27" s="73">
        <f>(B25+B26)*13</f>
        <v>0</v>
      </c>
      <c r="D27" s="59"/>
    </row>
    <row r="28" spans="1:4" s="42" customFormat="1" ht="18" customHeight="1" thickBot="1" x14ac:dyDescent="0.25">
      <c r="A28" s="108"/>
      <c r="B28" s="109"/>
      <c r="C28" s="110"/>
      <c r="D28" s="60"/>
    </row>
    <row r="29" spans="1:4" ht="18" customHeight="1" x14ac:dyDescent="0.2">
      <c r="A29" s="70" t="s">
        <v>46</v>
      </c>
      <c r="B29" s="71">
        <f>'75 inch monitor'!G31</f>
        <v>0</v>
      </c>
      <c r="C29" s="72"/>
      <c r="D29" s="59"/>
    </row>
    <row r="30" spans="1:4" ht="18" customHeight="1" x14ac:dyDescent="0.2">
      <c r="A30" s="66" t="s">
        <v>47</v>
      </c>
      <c r="B30" s="31">
        <f>'75 inch monitor'!G32</f>
        <v>0</v>
      </c>
      <c r="C30" s="65"/>
      <c r="D30" s="59"/>
    </row>
    <row r="31" spans="1:4" ht="18" customHeight="1" thickBot="1" x14ac:dyDescent="0.25">
      <c r="A31" s="68" t="s">
        <v>48</v>
      </c>
      <c r="B31" s="69"/>
      <c r="C31" s="73">
        <f>(B29+B30)*3</f>
        <v>0</v>
      </c>
      <c r="D31" s="59"/>
    </row>
    <row r="32" spans="1:4" s="42" customFormat="1" ht="18" customHeight="1" thickBot="1" x14ac:dyDescent="0.25">
      <c r="A32" s="108"/>
      <c r="B32" s="109"/>
      <c r="C32" s="110"/>
      <c r="D32" s="60"/>
    </row>
    <row r="33" spans="1:34" ht="18" customHeight="1" x14ac:dyDescent="0.2">
      <c r="A33" s="70" t="s">
        <v>49</v>
      </c>
      <c r="B33" s="71">
        <f>Licentiekosten!H17</f>
        <v>0</v>
      </c>
      <c r="C33" s="72"/>
      <c r="D33" s="59"/>
    </row>
    <row r="34" spans="1:34" ht="18" customHeight="1" thickBot="1" x14ac:dyDescent="0.25">
      <c r="A34" s="68" t="s">
        <v>50</v>
      </c>
      <c r="B34" s="69"/>
      <c r="C34" s="73">
        <f>(B33*31)*6</f>
        <v>0</v>
      </c>
      <c r="D34" s="59"/>
    </row>
    <row r="35" spans="1:34" s="42" customFormat="1" ht="18" customHeight="1" thickBot="1" x14ac:dyDescent="0.25">
      <c r="A35" s="108"/>
      <c r="B35" s="109"/>
      <c r="C35" s="110"/>
      <c r="D35" s="60"/>
    </row>
    <row r="36" spans="1:34" ht="18" customHeight="1" x14ac:dyDescent="0.2">
      <c r="A36" s="70" t="s">
        <v>51</v>
      </c>
      <c r="B36" s="71">
        <f>'Template en lay-out kosten EXT.'!G29</f>
        <v>0</v>
      </c>
      <c r="C36" s="72"/>
      <c r="D36" s="59"/>
    </row>
    <row r="37" spans="1:34" ht="18" customHeight="1" thickBot="1" x14ac:dyDescent="0.25">
      <c r="A37" s="68" t="s">
        <v>52</v>
      </c>
      <c r="B37" s="69"/>
      <c r="C37" s="73">
        <f>B36</f>
        <v>0</v>
      </c>
      <c r="D37" s="59"/>
    </row>
    <row r="38" spans="1:34" s="42" customFormat="1" ht="18" customHeight="1" thickBot="1" x14ac:dyDescent="0.25">
      <c r="A38" s="108"/>
      <c r="B38" s="109"/>
      <c r="C38" s="110"/>
      <c r="D38" s="60"/>
    </row>
    <row r="39" spans="1:34" ht="18" customHeight="1" x14ac:dyDescent="0.2">
      <c r="A39" s="70" t="s">
        <v>53</v>
      </c>
      <c r="B39" s="71">
        <f>Training!D10</f>
        <v>0</v>
      </c>
      <c r="C39" s="72"/>
      <c r="D39" s="59"/>
    </row>
    <row r="40" spans="1:34" ht="18" customHeight="1" thickBot="1" x14ac:dyDescent="0.25">
      <c r="A40" s="68" t="s">
        <v>54</v>
      </c>
      <c r="B40" s="69"/>
      <c r="C40" s="73">
        <f>B39</f>
        <v>0</v>
      </c>
      <c r="D40" s="59"/>
    </row>
    <row r="41" spans="1:34" s="42" customFormat="1" ht="18" customHeight="1" x14ac:dyDescent="0.2">
      <c r="A41" s="108"/>
      <c r="B41" s="109"/>
      <c r="C41" s="110"/>
      <c r="D41" s="60"/>
    </row>
    <row r="42" spans="1:34" ht="18" customHeight="1" x14ac:dyDescent="0.2">
      <c r="A42" s="66" t="s">
        <v>55</v>
      </c>
      <c r="B42" s="31">
        <f>'SLA kosten'!B16</f>
        <v>0</v>
      </c>
      <c r="C42" s="67"/>
      <c r="D42" s="59"/>
    </row>
    <row r="43" spans="1:34" ht="18" customHeight="1" thickBot="1" x14ac:dyDescent="0.25">
      <c r="A43" s="68" t="s">
        <v>56</v>
      </c>
      <c r="B43" s="69"/>
      <c r="C43" s="74">
        <f>SUM(B42:B42)</f>
        <v>0</v>
      </c>
      <c r="D43" s="59"/>
    </row>
    <row r="44" spans="1:34" s="42" customFormat="1" ht="18" customHeight="1" x14ac:dyDescent="0.2">
      <c r="A44" s="111"/>
      <c r="B44" s="112"/>
      <c r="C44" s="67"/>
      <c r="D44" s="60"/>
    </row>
    <row r="45" spans="1:34" s="1" customFormat="1" ht="18" customHeight="1" thickBot="1" x14ac:dyDescent="0.3">
      <c r="A45" s="100" t="s">
        <v>57</v>
      </c>
      <c r="B45" s="101"/>
      <c r="C45" s="102">
        <f>SUM(C11:C43)</f>
        <v>0</v>
      </c>
      <c r="D45" s="61"/>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row>
    <row r="46" spans="1:34" s="42" customFormat="1" x14ac:dyDescent="0.2">
      <c r="B46" s="105"/>
      <c r="C46" s="106"/>
      <c r="D46" s="106"/>
    </row>
    <row r="47" spans="1:34" s="42" customFormat="1" ht="15.75" thickBot="1" x14ac:dyDescent="0.25">
      <c r="B47" s="105"/>
      <c r="C47" s="106"/>
      <c r="D47" s="106"/>
    </row>
    <row r="48" spans="1:34" ht="18" customHeight="1" thickBot="1" x14ac:dyDescent="0.25">
      <c r="A48" s="62" t="s">
        <v>58</v>
      </c>
      <c r="B48" s="63" t="s">
        <v>29</v>
      </c>
      <c r="C48" s="64" t="s">
        <v>30</v>
      </c>
      <c r="D48" s="59"/>
    </row>
    <row r="49" spans="1:4" ht="18" customHeight="1" x14ac:dyDescent="0.2">
      <c r="A49" s="70" t="s">
        <v>37</v>
      </c>
      <c r="B49" s="71">
        <f>'50 inch monitor Algemeen'!G31</f>
        <v>0</v>
      </c>
      <c r="C49" s="72"/>
      <c r="D49" s="59"/>
    </row>
    <row r="50" spans="1:4" ht="18" customHeight="1" x14ac:dyDescent="0.2">
      <c r="A50" s="66" t="s">
        <v>38</v>
      </c>
      <c r="B50" s="31">
        <f>'50 inch monitor Algemeen'!G32</f>
        <v>0</v>
      </c>
      <c r="C50" s="65"/>
      <c r="D50" s="59"/>
    </row>
    <row r="51" spans="1:4" ht="18" customHeight="1" thickBot="1" x14ac:dyDescent="0.25">
      <c r="A51" s="68" t="s">
        <v>59</v>
      </c>
      <c r="B51" s="69"/>
      <c r="C51" s="73">
        <f>(B49+B50)*1</f>
        <v>0</v>
      </c>
      <c r="D51" s="59"/>
    </row>
    <row r="52" spans="1:4" s="42" customFormat="1" ht="18" customHeight="1" thickBot="1" x14ac:dyDescent="0.25">
      <c r="A52" s="108"/>
      <c r="B52" s="109"/>
      <c r="C52" s="110"/>
      <c r="D52" s="60"/>
    </row>
    <row r="53" spans="1:4" ht="18" customHeight="1" x14ac:dyDescent="0.2">
      <c r="A53" s="70" t="s">
        <v>60</v>
      </c>
      <c r="B53" s="71">
        <f>'55 inch monitor Algemeen'!G31</f>
        <v>0</v>
      </c>
      <c r="C53" s="72"/>
      <c r="D53" s="59"/>
    </row>
    <row r="54" spans="1:4" ht="18" customHeight="1" x14ac:dyDescent="0.2">
      <c r="A54" s="66" t="s">
        <v>61</v>
      </c>
      <c r="B54" s="31">
        <f>'55 inch monitor Algemeen'!G32</f>
        <v>0</v>
      </c>
      <c r="C54" s="65"/>
      <c r="D54" s="59"/>
    </row>
    <row r="55" spans="1:4" ht="18" customHeight="1" thickBot="1" x14ac:dyDescent="0.25">
      <c r="A55" s="68" t="s">
        <v>62</v>
      </c>
      <c r="B55" s="69"/>
      <c r="C55" s="73">
        <f>(B53+B54)*18</f>
        <v>0</v>
      </c>
      <c r="D55" s="59"/>
    </row>
    <row r="56" spans="1:4" s="42" customFormat="1" ht="18" customHeight="1" thickBot="1" x14ac:dyDescent="0.25">
      <c r="A56" s="108"/>
      <c r="B56" s="109"/>
      <c r="C56" s="110"/>
      <c r="D56" s="60"/>
    </row>
    <row r="57" spans="1:4" ht="18" customHeight="1" x14ac:dyDescent="0.2">
      <c r="A57" s="70" t="s">
        <v>63</v>
      </c>
      <c r="B57" s="71">
        <f>'75 inch monitor Algemeen'!G31</f>
        <v>0</v>
      </c>
      <c r="C57" s="72"/>
      <c r="D57" s="59"/>
    </row>
    <row r="58" spans="1:4" ht="18" customHeight="1" x14ac:dyDescent="0.2">
      <c r="A58" s="66" t="s">
        <v>64</v>
      </c>
      <c r="B58" s="31">
        <f>'75 inch monitor Algemeen'!G32</f>
        <v>0</v>
      </c>
      <c r="C58" s="65"/>
      <c r="D58" s="59"/>
    </row>
    <row r="59" spans="1:4" ht="18" customHeight="1" thickBot="1" x14ac:dyDescent="0.25">
      <c r="A59" s="68" t="s">
        <v>65</v>
      </c>
      <c r="B59" s="69"/>
      <c r="C59" s="73">
        <f>(B57+B58)*2</f>
        <v>0</v>
      </c>
      <c r="D59" s="59"/>
    </row>
    <row r="60" spans="1:4" s="42" customFormat="1" ht="18" customHeight="1" thickBot="1" x14ac:dyDescent="0.25">
      <c r="A60" s="108"/>
      <c r="B60" s="109"/>
      <c r="C60" s="110"/>
      <c r="D60" s="60"/>
    </row>
    <row r="61" spans="1:4" ht="18" customHeight="1" x14ac:dyDescent="0.2">
      <c r="A61" s="70" t="s">
        <v>66</v>
      </c>
      <c r="B61" s="71">
        <f>Licentiekosten!H17</f>
        <v>0</v>
      </c>
      <c r="C61" s="72"/>
      <c r="D61" s="59"/>
    </row>
    <row r="62" spans="1:4" ht="30.75" thickBot="1" x14ac:dyDescent="0.25">
      <c r="A62" s="235" t="s">
        <v>67</v>
      </c>
      <c r="B62" s="69"/>
      <c r="C62" s="73">
        <f>(B61*21)*6</f>
        <v>0</v>
      </c>
      <c r="D62" s="59"/>
    </row>
    <row r="63" spans="1:4" s="42" customFormat="1" ht="18" customHeight="1" thickBot="1" x14ac:dyDescent="0.25">
      <c r="A63" s="108"/>
      <c r="B63" s="109"/>
      <c r="C63" s="110"/>
      <c r="D63" s="60"/>
    </row>
    <row r="64" spans="1:4" ht="18" customHeight="1" x14ac:dyDescent="0.2">
      <c r="A64" s="70" t="s">
        <v>68</v>
      </c>
      <c r="B64" s="71">
        <f>Licentiekosten!H17</f>
        <v>0</v>
      </c>
      <c r="C64" s="72"/>
      <c r="D64" s="59"/>
    </row>
    <row r="65" spans="1:34" ht="30.75" thickBot="1" x14ac:dyDescent="0.25">
      <c r="A65" s="235" t="s">
        <v>69</v>
      </c>
      <c r="B65" s="69"/>
      <c r="C65" s="73">
        <f>(B64*120)*6</f>
        <v>0</v>
      </c>
      <c r="D65" s="59"/>
    </row>
    <row r="66" spans="1:34" s="42" customFormat="1" ht="18" customHeight="1" thickBot="1" x14ac:dyDescent="0.25">
      <c r="A66" s="108"/>
      <c r="B66" s="109"/>
      <c r="C66" s="110"/>
      <c r="D66" s="60"/>
    </row>
    <row r="67" spans="1:34" ht="18" customHeight="1" x14ac:dyDescent="0.2">
      <c r="A67" s="70" t="s">
        <v>70</v>
      </c>
      <c r="B67" s="71">
        <f>'Template en lay-out kosten '!G29</f>
        <v>0</v>
      </c>
      <c r="C67" s="72"/>
      <c r="D67" s="59"/>
    </row>
    <row r="68" spans="1:34" ht="18" customHeight="1" thickBot="1" x14ac:dyDescent="0.25">
      <c r="A68" s="68" t="s">
        <v>71</v>
      </c>
      <c r="B68" s="69"/>
      <c r="C68" s="73">
        <f>B67</f>
        <v>0</v>
      </c>
      <c r="D68" s="59"/>
    </row>
    <row r="69" spans="1:34" s="42" customFormat="1" ht="18" customHeight="1" thickBot="1" x14ac:dyDescent="0.25">
      <c r="A69" s="108"/>
      <c r="B69" s="109"/>
      <c r="C69" s="110"/>
      <c r="D69" s="60"/>
    </row>
    <row r="70" spans="1:34" ht="18" customHeight="1" x14ac:dyDescent="0.2">
      <c r="A70" s="70" t="s">
        <v>72</v>
      </c>
      <c r="B70" s="71">
        <f>Training!D11</f>
        <v>0</v>
      </c>
      <c r="C70" s="72"/>
      <c r="D70" s="59"/>
    </row>
    <row r="71" spans="1:34" ht="18" customHeight="1" thickBot="1" x14ac:dyDescent="0.25">
      <c r="A71" s="68" t="s">
        <v>73</v>
      </c>
      <c r="B71" s="69"/>
      <c r="C71" s="73">
        <f>B70</f>
        <v>0</v>
      </c>
      <c r="D71" s="59"/>
    </row>
    <row r="72" spans="1:34" s="42" customFormat="1" ht="18" customHeight="1" x14ac:dyDescent="0.2">
      <c r="A72" s="108"/>
      <c r="B72" s="109"/>
      <c r="C72" s="110"/>
      <c r="D72" s="60"/>
    </row>
    <row r="73" spans="1:34" ht="18" customHeight="1" x14ac:dyDescent="0.2">
      <c r="A73" s="66" t="s">
        <v>74</v>
      </c>
      <c r="B73" s="31">
        <f>'SLA kosten'!B29</f>
        <v>0</v>
      </c>
      <c r="C73" s="67"/>
      <c r="D73" s="59"/>
    </row>
    <row r="74" spans="1:34" ht="18" customHeight="1" thickBot="1" x14ac:dyDescent="0.25">
      <c r="A74" s="68" t="s">
        <v>75</v>
      </c>
      <c r="B74" s="69"/>
      <c r="C74" s="74">
        <f>SUM(B73:B73)</f>
        <v>0</v>
      </c>
      <c r="D74" s="59"/>
    </row>
    <row r="75" spans="1:34" s="42" customFormat="1" ht="18" customHeight="1" x14ac:dyDescent="0.2">
      <c r="A75" s="111"/>
      <c r="B75" s="112"/>
      <c r="C75" s="67"/>
      <c r="D75" s="60"/>
    </row>
    <row r="76" spans="1:34" s="1" customFormat="1" ht="36.75" thickBot="1" x14ac:dyDescent="0.3">
      <c r="A76" s="236" t="s">
        <v>76</v>
      </c>
      <c r="B76" s="101"/>
      <c r="C76" s="102">
        <f>SUM(C49:C74)</f>
        <v>0</v>
      </c>
      <c r="D76" s="61"/>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row>
    <row r="77" spans="1:34" s="42" customFormat="1" x14ac:dyDescent="0.2">
      <c r="B77" s="105"/>
      <c r="C77" s="106"/>
      <c r="D77" s="106"/>
    </row>
    <row r="78" spans="1:34" s="42" customFormat="1" x14ac:dyDescent="0.2">
      <c r="B78" s="105"/>
      <c r="C78" s="106"/>
      <c r="D78" s="106"/>
    </row>
    <row r="79" spans="1:34" s="1" customFormat="1" ht="36.75" thickBot="1" x14ac:dyDescent="0.3">
      <c r="A79" s="236" t="s">
        <v>77</v>
      </c>
      <c r="B79" s="101"/>
      <c r="C79" s="102">
        <f>C45+C76</f>
        <v>0</v>
      </c>
      <c r="D79" s="61"/>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row>
    <row r="80" spans="1:34" s="42" customFormat="1" x14ac:dyDescent="0.2">
      <c r="B80" s="105"/>
      <c r="C80" s="106"/>
      <c r="D80" s="106"/>
    </row>
    <row r="81" spans="2:4" s="42" customFormat="1" x14ac:dyDescent="0.2">
      <c r="B81" s="105"/>
      <c r="C81" s="106"/>
      <c r="D81" s="106"/>
    </row>
    <row r="82" spans="2:4" s="42" customFormat="1" x14ac:dyDescent="0.2">
      <c r="B82" s="105"/>
      <c r="C82" s="106"/>
      <c r="D82" s="106"/>
    </row>
    <row r="83" spans="2:4" s="42" customFormat="1" x14ac:dyDescent="0.2">
      <c r="B83" s="105"/>
      <c r="C83" s="106"/>
      <c r="D83" s="106"/>
    </row>
    <row r="84" spans="2:4" s="42" customFormat="1" x14ac:dyDescent="0.2">
      <c r="B84" s="105"/>
      <c r="C84" s="106"/>
      <c r="D84" s="106"/>
    </row>
    <row r="85" spans="2:4" s="42" customFormat="1" x14ac:dyDescent="0.2">
      <c r="B85" s="105"/>
      <c r="C85" s="106"/>
      <c r="D85" s="106"/>
    </row>
    <row r="86" spans="2:4" s="42" customFormat="1" x14ac:dyDescent="0.2">
      <c r="B86" s="105"/>
      <c r="C86" s="106"/>
      <c r="D86" s="106"/>
    </row>
    <row r="87" spans="2:4" s="42" customFormat="1" x14ac:dyDescent="0.2">
      <c r="B87" s="105"/>
      <c r="C87" s="106"/>
      <c r="D87" s="106"/>
    </row>
    <row r="88" spans="2:4" s="42" customFormat="1" x14ac:dyDescent="0.2">
      <c r="B88" s="105"/>
      <c r="C88" s="106"/>
      <c r="D88" s="106"/>
    </row>
    <row r="89" spans="2:4" s="42" customFormat="1" x14ac:dyDescent="0.2">
      <c r="B89" s="105"/>
      <c r="C89" s="106"/>
      <c r="D89" s="106"/>
    </row>
    <row r="90" spans="2:4" s="42" customFormat="1" x14ac:dyDescent="0.2">
      <c r="B90" s="105"/>
      <c r="C90" s="106"/>
      <c r="D90" s="106"/>
    </row>
    <row r="91" spans="2:4" s="42" customFormat="1" x14ac:dyDescent="0.2">
      <c r="B91" s="105"/>
      <c r="C91" s="106"/>
      <c r="D91" s="106"/>
    </row>
    <row r="92" spans="2:4" s="42" customFormat="1" x14ac:dyDescent="0.2">
      <c r="B92" s="105"/>
      <c r="C92" s="106"/>
      <c r="D92" s="106"/>
    </row>
    <row r="93" spans="2:4" s="42" customFormat="1" x14ac:dyDescent="0.2">
      <c r="B93" s="105"/>
      <c r="C93" s="106"/>
      <c r="D93" s="106"/>
    </row>
    <row r="94" spans="2:4" s="42" customFormat="1" x14ac:dyDescent="0.2">
      <c r="B94" s="105"/>
      <c r="C94" s="106"/>
      <c r="D94" s="106"/>
    </row>
    <row r="95" spans="2:4" s="42" customFormat="1" x14ac:dyDescent="0.2">
      <c r="B95" s="105"/>
      <c r="C95" s="106"/>
      <c r="D95" s="106"/>
    </row>
    <row r="96" spans="2:4" s="42" customFormat="1" x14ac:dyDescent="0.2">
      <c r="B96" s="105"/>
      <c r="C96" s="106"/>
      <c r="D96" s="106"/>
    </row>
    <row r="97" spans="2:4" s="42" customFormat="1" x14ac:dyDescent="0.2">
      <c r="B97" s="105"/>
      <c r="C97" s="106"/>
      <c r="D97" s="106"/>
    </row>
    <row r="98" spans="2:4" s="42" customFormat="1" x14ac:dyDescent="0.2">
      <c r="B98" s="105"/>
      <c r="C98" s="106"/>
      <c r="D98" s="106"/>
    </row>
    <row r="99" spans="2:4" s="42" customFormat="1" x14ac:dyDescent="0.2">
      <c r="B99" s="105"/>
      <c r="C99" s="106"/>
      <c r="D99" s="106"/>
    </row>
    <row r="100" spans="2:4" s="42" customFormat="1" x14ac:dyDescent="0.2">
      <c r="B100" s="105"/>
      <c r="C100" s="106"/>
      <c r="D100" s="106"/>
    </row>
    <row r="101" spans="2:4" s="42" customFormat="1" x14ac:dyDescent="0.2">
      <c r="B101" s="105"/>
      <c r="C101" s="106"/>
      <c r="D101" s="106"/>
    </row>
    <row r="102" spans="2:4" s="42" customFormat="1" x14ac:dyDescent="0.2">
      <c r="B102" s="105"/>
      <c r="C102" s="106"/>
      <c r="D102" s="106"/>
    </row>
    <row r="103" spans="2:4" s="42" customFormat="1" x14ac:dyDescent="0.2">
      <c r="B103" s="105"/>
      <c r="C103" s="106"/>
      <c r="D103" s="106"/>
    </row>
    <row r="104" spans="2:4" s="42" customFormat="1" x14ac:dyDescent="0.2">
      <c r="B104" s="105"/>
      <c r="C104" s="106"/>
      <c r="D104" s="106"/>
    </row>
    <row r="105" spans="2:4" s="42" customFormat="1" x14ac:dyDescent="0.2">
      <c r="B105" s="105"/>
      <c r="C105" s="106"/>
      <c r="D105" s="106"/>
    </row>
    <row r="106" spans="2:4" s="42" customFormat="1" x14ac:dyDescent="0.2">
      <c r="B106" s="105"/>
      <c r="C106" s="106"/>
      <c r="D106" s="106"/>
    </row>
    <row r="107" spans="2:4" s="42" customFormat="1" x14ac:dyDescent="0.2">
      <c r="B107" s="105"/>
      <c r="C107" s="106"/>
      <c r="D107" s="106"/>
    </row>
    <row r="108" spans="2:4" s="42" customFormat="1" x14ac:dyDescent="0.2">
      <c r="B108" s="105"/>
      <c r="C108" s="106"/>
      <c r="D108" s="106"/>
    </row>
    <row r="109" spans="2:4" s="42" customFormat="1" x14ac:dyDescent="0.2">
      <c r="B109" s="105"/>
      <c r="C109" s="106"/>
      <c r="D109" s="106"/>
    </row>
    <row r="110" spans="2:4" s="42" customFormat="1" x14ac:dyDescent="0.2">
      <c r="B110" s="105"/>
      <c r="C110" s="106"/>
      <c r="D110" s="106"/>
    </row>
    <row r="111" spans="2:4" s="42" customFormat="1" x14ac:dyDescent="0.2">
      <c r="B111" s="105"/>
      <c r="C111" s="106"/>
      <c r="D111" s="106"/>
    </row>
    <row r="112" spans="2:4" s="42" customFormat="1" x14ac:dyDescent="0.2">
      <c r="B112" s="105"/>
      <c r="C112" s="106"/>
      <c r="D112" s="106"/>
    </row>
    <row r="113" spans="2:4" s="42" customFormat="1" x14ac:dyDescent="0.2">
      <c r="B113" s="105"/>
      <c r="C113" s="106"/>
      <c r="D113" s="106"/>
    </row>
    <row r="114" spans="2:4" s="42" customFormat="1" x14ac:dyDescent="0.2">
      <c r="B114" s="105"/>
      <c r="C114" s="106"/>
      <c r="D114" s="106"/>
    </row>
    <row r="115" spans="2:4" s="42" customFormat="1" x14ac:dyDescent="0.2">
      <c r="B115" s="105"/>
      <c r="C115" s="106"/>
      <c r="D115" s="106"/>
    </row>
    <row r="116" spans="2:4" s="42" customFormat="1" x14ac:dyDescent="0.2">
      <c r="B116" s="105"/>
      <c r="C116" s="106"/>
      <c r="D116" s="106"/>
    </row>
    <row r="117" spans="2:4" s="42" customFormat="1" x14ac:dyDescent="0.2">
      <c r="B117" s="105"/>
      <c r="C117" s="106"/>
      <c r="D117" s="106"/>
    </row>
    <row r="118" spans="2:4" s="42" customFormat="1" x14ac:dyDescent="0.2">
      <c r="B118" s="105"/>
      <c r="C118" s="106"/>
      <c r="D118" s="106"/>
    </row>
    <row r="119" spans="2:4" s="42" customFormat="1" x14ac:dyDescent="0.2">
      <c r="B119" s="105"/>
      <c r="C119" s="106"/>
      <c r="D119" s="106"/>
    </row>
    <row r="120" spans="2:4" s="42" customFormat="1" x14ac:dyDescent="0.2">
      <c r="B120" s="105"/>
      <c r="C120" s="106"/>
      <c r="D120" s="106"/>
    </row>
    <row r="121" spans="2:4" s="42" customFormat="1" x14ac:dyDescent="0.2">
      <c r="B121" s="105"/>
      <c r="C121" s="106"/>
      <c r="D121" s="106"/>
    </row>
    <row r="122" spans="2:4" s="42" customFormat="1" x14ac:dyDescent="0.2">
      <c r="B122" s="105"/>
      <c r="C122" s="106"/>
      <c r="D122" s="106"/>
    </row>
    <row r="123" spans="2:4" s="42" customFormat="1" x14ac:dyDescent="0.2">
      <c r="B123" s="105"/>
      <c r="C123" s="106"/>
      <c r="D123" s="106"/>
    </row>
    <row r="124" spans="2:4" s="42" customFormat="1" x14ac:dyDescent="0.2">
      <c r="B124" s="105"/>
      <c r="C124" s="106"/>
      <c r="D124" s="106"/>
    </row>
    <row r="125" spans="2:4" s="42" customFormat="1" x14ac:dyDescent="0.2">
      <c r="B125" s="105"/>
      <c r="C125" s="106"/>
      <c r="D125" s="106"/>
    </row>
    <row r="126" spans="2:4" s="42" customFormat="1" x14ac:dyDescent="0.2">
      <c r="B126" s="105"/>
      <c r="C126" s="106"/>
      <c r="D126" s="106"/>
    </row>
    <row r="127" spans="2:4" s="42" customFormat="1" x14ac:dyDescent="0.2">
      <c r="B127" s="105"/>
      <c r="C127" s="106"/>
      <c r="D127" s="106"/>
    </row>
    <row r="128" spans="2:4" s="42" customFormat="1" x14ac:dyDescent="0.2">
      <c r="B128" s="105"/>
      <c r="C128" s="106"/>
      <c r="D128" s="106"/>
    </row>
    <row r="129" spans="2:4" s="42" customFormat="1" x14ac:dyDescent="0.2">
      <c r="B129" s="105"/>
      <c r="C129" s="106"/>
      <c r="D129" s="106"/>
    </row>
    <row r="130" spans="2:4" s="42" customFormat="1" x14ac:dyDescent="0.2">
      <c r="B130" s="105"/>
      <c r="C130" s="106"/>
      <c r="D130" s="106"/>
    </row>
    <row r="131" spans="2:4" s="42" customFormat="1" x14ac:dyDescent="0.2">
      <c r="B131" s="105"/>
      <c r="C131" s="106"/>
      <c r="D131" s="106"/>
    </row>
    <row r="132" spans="2:4" s="42" customFormat="1" x14ac:dyDescent="0.2">
      <c r="B132" s="105"/>
      <c r="C132" s="106"/>
      <c r="D132" s="106"/>
    </row>
    <row r="133" spans="2:4" s="42" customFormat="1" x14ac:dyDescent="0.2">
      <c r="B133" s="105"/>
      <c r="C133" s="106"/>
      <c r="D133" s="106"/>
    </row>
    <row r="134" spans="2:4" s="42" customFormat="1" x14ac:dyDescent="0.2">
      <c r="B134" s="105"/>
      <c r="C134" s="106"/>
      <c r="D134" s="106"/>
    </row>
    <row r="135" spans="2:4" s="42" customFormat="1" x14ac:dyDescent="0.2">
      <c r="B135" s="105"/>
      <c r="C135" s="106"/>
      <c r="D135" s="106"/>
    </row>
    <row r="136" spans="2:4" s="42" customFormat="1" x14ac:dyDescent="0.2">
      <c r="B136" s="105"/>
      <c r="C136" s="106"/>
      <c r="D136" s="106"/>
    </row>
    <row r="137" spans="2:4" s="42" customFormat="1" x14ac:dyDescent="0.2">
      <c r="B137" s="105"/>
      <c r="C137" s="106"/>
      <c r="D137" s="106"/>
    </row>
    <row r="138" spans="2:4" s="42" customFormat="1" x14ac:dyDescent="0.2">
      <c r="B138" s="105"/>
      <c r="C138" s="106"/>
      <c r="D138" s="106"/>
    </row>
    <row r="139" spans="2:4" s="42" customFormat="1" x14ac:dyDescent="0.2">
      <c r="B139" s="105"/>
      <c r="C139" s="106"/>
      <c r="D139" s="106"/>
    </row>
    <row r="140" spans="2:4" s="42" customFormat="1" x14ac:dyDescent="0.2">
      <c r="B140" s="105"/>
      <c r="C140" s="106"/>
      <c r="D140" s="106"/>
    </row>
    <row r="141" spans="2:4" s="42" customFormat="1" x14ac:dyDescent="0.2">
      <c r="B141" s="105"/>
      <c r="C141" s="106"/>
      <c r="D141" s="106"/>
    </row>
    <row r="142" spans="2:4" s="42" customFormat="1" x14ac:dyDescent="0.2">
      <c r="B142" s="105"/>
      <c r="C142" s="106"/>
      <c r="D142" s="106"/>
    </row>
    <row r="143" spans="2:4" s="42" customFormat="1" x14ac:dyDescent="0.2">
      <c r="B143" s="105"/>
      <c r="C143" s="106"/>
      <c r="D143" s="106"/>
    </row>
    <row r="144" spans="2:4" s="42" customFormat="1" x14ac:dyDescent="0.2">
      <c r="B144" s="105"/>
      <c r="C144" s="106"/>
      <c r="D144" s="106"/>
    </row>
    <row r="145" spans="2:4" s="42" customFormat="1" x14ac:dyDescent="0.2">
      <c r="B145" s="105"/>
      <c r="C145" s="106"/>
      <c r="D145" s="106"/>
    </row>
    <row r="146" spans="2:4" s="42" customFormat="1" x14ac:dyDescent="0.2">
      <c r="B146" s="105"/>
      <c r="C146" s="106"/>
      <c r="D146" s="106"/>
    </row>
    <row r="147" spans="2:4" s="42" customFormat="1" x14ac:dyDescent="0.2">
      <c r="B147" s="105"/>
      <c r="C147" s="106"/>
      <c r="D147" s="106"/>
    </row>
    <row r="148" spans="2:4" s="42" customFormat="1" x14ac:dyDescent="0.2">
      <c r="B148" s="105"/>
      <c r="C148" s="106"/>
      <c r="D148" s="106"/>
    </row>
    <row r="149" spans="2:4" s="42" customFormat="1" x14ac:dyDescent="0.2">
      <c r="B149" s="105"/>
      <c r="C149" s="106"/>
      <c r="D149" s="106"/>
    </row>
    <row r="150" spans="2:4" s="42" customFormat="1" x14ac:dyDescent="0.2">
      <c r="B150" s="105"/>
      <c r="C150" s="106"/>
      <c r="D150" s="106"/>
    </row>
    <row r="151" spans="2:4" s="42" customFormat="1" x14ac:dyDescent="0.2">
      <c r="B151" s="105"/>
      <c r="C151" s="106"/>
      <c r="D151" s="106"/>
    </row>
    <row r="152" spans="2:4" s="42" customFormat="1" x14ac:dyDescent="0.2">
      <c r="B152" s="105"/>
      <c r="C152" s="106"/>
      <c r="D152" s="106"/>
    </row>
    <row r="153" spans="2:4" s="42" customFormat="1" x14ac:dyDescent="0.2">
      <c r="B153" s="105"/>
      <c r="C153" s="106"/>
      <c r="D153" s="106"/>
    </row>
    <row r="154" spans="2:4" s="42" customFormat="1" x14ac:dyDescent="0.2">
      <c r="B154" s="105"/>
      <c r="C154" s="106"/>
      <c r="D154" s="106"/>
    </row>
    <row r="155" spans="2:4" s="42" customFormat="1" x14ac:dyDescent="0.2">
      <c r="B155" s="105"/>
      <c r="C155" s="106"/>
      <c r="D155" s="106"/>
    </row>
    <row r="156" spans="2:4" s="42" customFormat="1" x14ac:dyDescent="0.2">
      <c r="B156" s="105"/>
      <c r="C156" s="106"/>
      <c r="D156" s="106"/>
    </row>
    <row r="157" spans="2:4" s="42" customFormat="1" x14ac:dyDescent="0.2">
      <c r="B157" s="105"/>
      <c r="C157" s="106"/>
      <c r="D157" s="106"/>
    </row>
    <row r="158" spans="2:4" s="42" customFormat="1" x14ac:dyDescent="0.2">
      <c r="B158" s="105"/>
      <c r="C158" s="106"/>
      <c r="D158" s="106"/>
    </row>
    <row r="159" spans="2:4" s="42" customFormat="1" x14ac:dyDescent="0.2">
      <c r="B159" s="105"/>
      <c r="C159" s="106"/>
      <c r="D159" s="106"/>
    </row>
    <row r="160" spans="2:4" s="42" customFormat="1" x14ac:dyDescent="0.2">
      <c r="B160" s="105"/>
      <c r="C160" s="106"/>
      <c r="D160" s="106"/>
    </row>
    <row r="161" spans="2:4" s="42" customFormat="1" x14ac:dyDescent="0.2">
      <c r="B161" s="105"/>
      <c r="C161" s="106"/>
      <c r="D161" s="106"/>
    </row>
    <row r="162" spans="2:4" s="42" customFormat="1" x14ac:dyDescent="0.2">
      <c r="B162" s="105"/>
      <c r="C162" s="106"/>
      <c r="D162" s="106"/>
    </row>
    <row r="163" spans="2:4" s="42" customFormat="1" x14ac:dyDescent="0.2">
      <c r="B163" s="105"/>
      <c r="C163" s="106"/>
      <c r="D163" s="106"/>
    </row>
    <row r="164" spans="2:4" s="42" customFormat="1" x14ac:dyDescent="0.2">
      <c r="B164" s="105"/>
      <c r="C164" s="106"/>
      <c r="D164" s="106"/>
    </row>
    <row r="165" spans="2:4" s="42" customFormat="1" x14ac:dyDescent="0.2">
      <c r="B165" s="105"/>
      <c r="C165" s="106"/>
      <c r="D165" s="106"/>
    </row>
    <row r="166" spans="2:4" s="42" customFormat="1" x14ac:dyDescent="0.2">
      <c r="B166" s="105"/>
      <c r="C166" s="106"/>
      <c r="D166" s="106"/>
    </row>
    <row r="167" spans="2:4" s="42" customFormat="1" x14ac:dyDescent="0.2">
      <c r="B167" s="105"/>
      <c r="C167" s="106"/>
      <c r="D167" s="106"/>
    </row>
    <row r="168" spans="2:4" s="42" customFormat="1" x14ac:dyDescent="0.2">
      <c r="B168" s="105"/>
      <c r="C168" s="106"/>
      <c r="D168" s="106"/>
    </row>
    <row r="169" spans="2:4" s="42" customFormat="1" x14ac:dyDescent="0.2">
      <c r="B169" s="105"/>
      <c r="C169" s="106"/>
      <c r="D169" s="106"/>
    </row>
    <row r="170" spans="2:4" s="42" customFormat="1" x14ac:dyDescent="0.2">
      <c r="B170" s="105"/>
      <c r="C170" s="106"/>
      <c r="D170" s="106"/>
    </row>
    <row r="171" spans="2:4" s="42" customFormat="1" x14ac:dyDescent="0.2">
      <c r="B171" s="105"/>
      <c r="C171" s="106"/>
      <c r="D171" s="106"/>
    </row>
    <row r="172" spans="2:4" s="42" customFormat="1" x14ac:dyDescent="0.2">
      <c r="B172" s="105"/>
      <c r="C172" s="106"/>
      <c r="D172" s="106"/>
    </row>
    <row r="173" spans="2:4" s="42" customFormat="1" x14ac:dyDescent="0.2">
      <c r="B173" s="105"/>
      <c r="C173" s="106"/>
      <c r="D173" s="106"/>
    </row>
    <row r="174" spans="2:4" s="42" customFormat="1" x14ac:dyDescent="0.2">
      <c r="B174" s="105"/>
      <c r="C174" s="106"/>
      <c r="D174" s="106"/>
    </row>
    <row r="175" spans="2:4" s="42" customFormat="1" x14ac:dyDescent="0.2">
      <c r="B175" s="105"/>
      <c r="C175" s="106"/>
      <c r="D175" s="106"/>
    </row>
    <row r="176" spans="2:4" s="42" customFormat="1" x14ac:dyDescent="0.2">
      <c r="B176" s="105"/>
      <c r="C176" s="106"/>
      <c r="D176" s="106"/>
    </row>
    <row r="177" spans="2:4" s="42" customFormat="1" x14ac:dyDescent="0.2">
      <c r="B177" s="105"/>
      <c r="C177" s="106"/>
      <c r="D177" s="106"/>
    </row>
    <row r="178" spans="2:4" s="42" customFormat="1" x14ac:dyDescent="0.2">
      <c r="B178" s="105"/>
      <c r="C178" s="106"/>
      <c r="D178" s="106"/>
    </row>
    <row r="179" spans="2:4" s="42" customFormat="1" x14ac:dyDescent="0.2">
      <c r="B179" s="105"/>
      <c r="C179" s="106"/>
      <c r="D179" s="106"/>
    </row>
    <row r="180" spans="2:4" s="42" customFormat="1" x14ac:dyDescent="0.2">
      <c r="B180" s="105"/>
      <c r="C180" s="106"/>
      <c r="D180" s="106"/>
    </row>
    <row r="181" spans="2:4" s="42" customFormat="1" x14ac:dyDescent="0.2">
      <c r="B181" s="105"/>
      <c r="C181" s="106"/>
      <c r="D181" s="106"/>
    </row>
    <row r="182" spans="2:4" s="42" customFormat="1" x14ac:dyDescent="0.2">
      <c r="B182" s="105"/>
      <c r="C182" s="106"/>
      <c r="D182" s="106"/>
    </row>
    <row r="183" spans="2:4" s="42" customFormat="1" x14ac:dyDescent="0.2">
      <c r="B183" s="105"/>
      <c r="C183" s="106"/>
      <c r="D183" s="106"/>
    </row>
    <row r="184" spans="2:4" s="42" customFormat="1" x14ac:dyDescent="0.2">
      <c r="B184" s="105"/>
      <c r="C184" s="106"/>
      <c r="D184" s="106"/>
    </row>
    <row r="185" spans="2:4" s="42" customFormat="1" x14ac:dyDescent="0.2">
      <c r="B185" s="105"/>
      <c r="C185" s="106"/>
      <c r="D185" s="106"/>
    </row>
    <row r="186" spans="2:4" s="42" customFormat="1" x14ac:dyDescent="0.2">
      <c r="B186" s="105"/>
      <c r="C186" s="106"/>
      <c r="D186" s="106"/>
    </row>
    <row r="187" spans="2:4" s="42" customFormat="1" x14ac:dyDescent="0.2">
      <c r="B187" s="105"/>
      <c r="C187" s="106"/>
      <c r="D187" s="106"/>
    </row>
    <row r="188" spans="2:4" s="42" customFormat="1" x14ac:dyDescent="0.2">
      <c r="B188" s="105"/>
      <c r="C188" s="106"/>
      <c r="D188" s="106"/>
    </row>
    <row r="189" spans="2:4" s="42" customFormat="1" x14ac:dyDescent="0.2">
      <c r="B189" s="105"/>
      <c r="C189" s="106"/>
      <c r="D189" s="106"/>
    </row>
    <row r="190" spans="2:4" s="42" customFormat="1" x14ac:dyDescent="0.2">
      <c r="B190" s="105"/>
      <c r="C190" s="106"/>
      <c r="D190" s="106"/>
    </row>
    <row r="191" spans="2:4" s="42" customFormat="1" x14ac:dyDescent="0.2">
      <c r="B191" s="105"/>
      <c r="C191" s="106"/>
      <c r="D191" s="106"/>
    </row>
    <row r="192" spans="2:4" s="42" customFormat="1" x14ac:dyDescent="0.2">
      <c r="B192" s="105"/>
      <c r="C192" s="106"/>
      <c r="D192" s="106"/>
    </row>
    <row r="193" spans="2:4" s="42" customFormat="1" x14ac:dyDescent="0.2">
      <c r="B193" s="105"/>
      <c r="C193" s="106"/>
      <c r="D193" s="106"/>
    </row>
    <row r="194" spans="2:4" s="42" customFormat="1" x14ac:dyDescent="0.2">
      <c r="B194" s="105"/>
      <c r="C194" s="106"/>
      <c r="D194" s="106"/>
    </row>
    <row r="195" spans="2:4" s="42" customFormat="1" x14ac:dyDescent="0.2">
      <c r="B195" s="105"/>
      <c r="C195" s="106"/>
      <c r="D195" s="106"/>
    </row>
    <row r="196" spans="2:4" s="42" customFormat="1" x14ac:dyDescent="0.2">
      <c r="B196" s="105"/>
      <c r="C196" s="106"/>
      <c r="D196" s="106"/>
    </row>
    <row r="197" spans="2:4" s="42" customFormat="1" x14ac:dyDescent="0.2">
      <c r="B197" s="105"/>
      <c r="C197" s="106"/>
      <c r="D197" s="106"/>
    </row>
    <row r="198" spans="2:4" s="42" customFormat="1" x14ac:dyDescent="0.2">
      <c r="B198" s="105"/>
      <c r="C198" s="106"/>
      <c r="D198" s="106"/>
    </row>
    <row r="199" spans="2:4" s="42" customFormat="1" x14ac:dyDescent="0.2">
      <c r="B199" s="105"/>
      <c r="C199" s="106"/>
      <c r="D199" s="106"/>
    </row>
    <row r="200" spans="2:4" s="42" customFormat="1" x14ac:dyDescent="0.2">
      <c r="B200" s="105"/>
      <c r="C200" s="106"/>
      <c r="D200" s="106"/>
    </row>
    <row r="201" spans="2:4" s="42" customFormat="1" x14ac:dyDescent="0.2">
      <c r="B201" s="105"/>
      <c r="C201" s="106"/>
      <c r="D201" s="106"/>
    </row>
    <row r="202" spans="2:4" s="42" customFormat="1" x14ac:dyDescent="0.2">
      <c r="B202" s="105"/>
      <c r="C202" s="106"/>
      <c r="D202" s="106"/>
    </row>
    <row r="203" spans="2:4" s="42" customFormat="1" x14ac:dyDescent="0.2">
      <c r="B203" s="105"/>
      <c r="C203" s="106"/>
      <c r="D203" s="106"/>
    </row>
    <row r="204" spans="2:4" s="42" customFormat="1" x14ac:dyDescent="0.2">
      <c r="B204" s="105"/>
      <c r="C204" s="106"/>
      <c r="D204" s="106"/>
    </row>
    <row r="205" spans="2:4" s="42" customFormat="1" x14ac:dyDescent="0.2">
      <c r="B205" s="105"/>
      <c r="C205" s="106"/>
      <c r="D205" s="106"/>
    </row>
    <row r="206" spans="2:4" s="42" customFormat="1" x14ac:dyDescent="0.2">
      <c r="B206" s="105"/>
      <c r="C206" s="106"/>
      <c r="D206" s="106"/>
    </row>
    <row r="207" spans="2:4" s="42" customFormat="1" x14ac:dyDescent="0.2">
      <c r="B207" s="105"/>
      <c r="C207" s="106"/>
      <c r="D207" s="106"/>
    </row>
    <row r="208" spans="2:4" s="42" customFormat="1" x14ac:dyDescent="0.2">
      <c r="B208" s="105"/>
      <c r="C208" s="106"/>
      <c r="D208" s="106"/>
    </row>
    <row r="209" spans="2:4" s="42" customFormat="1" x14ac:dyDescent="0.2">
      <c r="B209" s="105"/>
      <c r="C209" s="106"/>
      <c r="D209" s="106"/>
    </row>
    <row r="210" spans="2:4" s="42" customFormat="1" x14ac:dyDescent="0.2">
      <c r="B210" s="105"/>
      <c r="C210" s="106"/>
      <c r="D210" s="106"/>
    </row>
    <row r="211" spans="2:4" s="42" customFormat="1" x14ac:dyDescent="0.2">
      <c r="B211" s="105"/>
      <c r="C211" s="106"/>
      <c r="D211" s="106"/>
    </row>
    <row r="212" spans="2:4" s="42" customFormat="1" x14ac:dyDescent="0.2">
      <c r="B212" s="105"/>
      <c r="C212" s="106"/>
      <c r="D212" s="106"/>
    </row>
    <row r="213" spans="2:4" s="42" customFormat="1" x14ac:dyDescent="0.2">
      <c r="B213" s="105"/>
      <c r="C213" s="106"/>
      <c r="D213" s="106"/>
    </row>
    <row r="214" spans="2:4" s="42" customFormat="1" x14ac:dyDescent="0.2">
      <c r="B214" s="105"/>
      <c r="C214" s="106"/>
      <c r="D214" s="106"/>
    </row>
    <row r="215" spans="2:4" s="42" customFormat="1" x14ac:dyDescent="0.2">
      <c r="B215" s="105"/>
      <c r="C215" s="106"/>
      <c r="D215" s="106"/>
    </row>
    <row r="216" spans="2:4" s="42" customFormat="1" x14ac:dyDescent="0.2">
      <c r="B216" s="105"/>
      <c r="C216" s="106"/>
      <c r="D216" s="106"/>
    </row>
    <row r="217" spans="2:4" s="42" customFormat="1" x14ac:dyDescent="0.2">
      <c r="B217" s="105"/>
      <c r="C217" s="106"/>
      <c r="D217" s="106"/>
    </row>
    <row r="218" spans="2:4" s="42" customFormat="1" x14ac:dyDescent="0.2">
      <c r="B218" s="105"/>
      <c r="C218" s="106"/>
      <c r="D218" s="106"/>
    </row>
    <row r="219" spans="2:4" s="42" customFormat="1" x14ac:dyDescent="0.2">
      <c r="B219" s="105"/>
      <c r="C219" s="106"/>
      <c r="D219" s="106"/>
    </row>
    <row r="220" spans="2:4" s="42" customFormat="1" x14ac:dyDescent="0.2">
      <c r="B220" s="105"/>
      <c r="C220" s="106"/>
      <c r="D220" s="106"/>
    </row>
    <row r="221" spans="2:4" s="42" customFormat="1" x14ac:dyDescent="0.2">
      <c r="B221" s="105"/>
      <c r="C221" s="106"/>
      <c r="D221" s="106"/>
    </row>
    <row r="222" spans="2:4" s="42" customFormat="1" x14ac:dyDescent="0.2">
      <c r="B222" s="105"/>
      <c r="C222" s="106"/>
      <c r="D222" s="106"/>
    </row>
    <row r="223" spans="2:4" s="42" customFormat="1" x14ac:dyDescent="0.2">
      <c r="B223" s="105"/>
      <c r="C223" s="106"/>
      <c r="D223" s="106"/>
    </row>
    <row r="224" spans="2:4" s="42" customFormat="1" x14ac:dyDescent="0.2">
      <c r="B224" s="105"/>
      <c r="C224" s="106"/>
      <c r="D224" s="106"/>
    </row>
    <row r="225" spans="2:4" s="42" customFormat="1" x14ac:dyDescent="0.2">
      <c r="B225" s="105"/>
      <c r="C225" s="106"/>
      <c r="D225" s="106"/>
    </row>
    <row r="226" spans="2:4" s="42" customFormat="1" x14ac:dyDescent="0.2">
      <c r="B226" s="105"/>
      <c r="C226" s="106"/>
      <c r="D226" s="106"/>
    </row>
    <row r="227" spans="2:4" s="42" customFormat="1" x14ac:dyDescent="0.2">
      <c r="B227" s="105"/>
      <c r="C227" s="106"/>
      <c r="D227" s="106"/>
    </row>
    <row r="228" spans="2:4" s="42" customFormat="1" x14ac:dyDescent="0.2">
      <c r="B228" s="105"/>
      <c r="C228" s="106"/>
      <c r="D228" s="106"/>
    </row>
    <row r="229" spans="2:4" s="42" customFormat="1" x14ac:dyDescent="0.2">
      <c r="B229" s="105"/>
      <c r="C229" s="106"/>
      <c r="D229" s="106"/>
    </row>
    <row r="230" spans="2:4" s="42" customFormat="1" x14ac:dyDescent="0.2">
      <c r="B230" s="105"/>
      <c r="C230" s="106"/>
      <c r="D230" s="106"/>
    </row>
    <row r="231" spans="2:4" s="42" customFormat="1" x14ac:dyDescent="0.2">
      <c r="B231" s="105"/>
      <c r="C231" s="106"/>
      <c r="D231" s="106"/>
    </row>
    <row r="232" spans="2:4" s="42" customFormat="1" x14ac:dyDescent="0.2">
      <c r="B232" s="105"/>
      <c r="C232" s="106"/>
      <c r="D232" s="106"/>
    </row>
    <row r="233" spans="2:4" s="42" customFormat="1" x14ac:dyDescent="0.2">
      <c r="B233" s="105"/>
      <c r="C233" s="106"/>
      <c r="D233" s="106"/>
    </row>
    <row r="234" spans="2:4" s="42" customFormat="1" x14ac:dyDescent="0.2">
      <c r="B234" s="105"/>
      <c r="C234" s="106"/>
      <c r="D234" s="106"/>
    </row>
    <row r="235" spans="2:4" s="42" customFormat="1" x14ac:dyDescent="0.2">
      <c r="B235" s="105"/>
      <c r="C235" s="106"/>
      <c r="D235" s="106"/>
    </row>
    <row r="236" spans="2:4" s="42" customFormat="1" x14ac:dyDescent="0.2">
      <c r="B236" s="105"/>
      <c r="C236" s="106"/>
      <c r="D236" s="106"/>
    </row>
    <row r="237" spans="2:4" s="42" customFormat="1" x14ac:dyDescent="0.2">
      <c r="B237" s="105"/>
      <c r="C237" s="106"/>
      <c r="D237" s="106"/>
    </row>
    <row r="238" spans="2:4" s="42" customFormat="1" x14ac:dyDescent="0.2">
      <c r="B238" s="105"/>
      <c r="C238" s="106"/>
      <c r="D238" s="106"/>
    </row>
    <row r="239" spans="2:4" s="42" customFormat="1" x14ac:dyDescent="0.2">
      <c r="B239" s="105"/>
      <c r="C239" s="106"/>
      <c r="D239" s="106"/>
    </row>
    <row r="240" spans="2:4" s="42" customFormat="1" x14ac:dyDescent="0.2">
      <c r="B240" s="105"/>
      <c r="C240" s="106"/>
      <c r="D240" s="106"/>
    </row>
    <row r="241" spans="2:4" s="42" customFormat="1" x14ac:dyDescent="0.2">
      <c r="B241" s="105"/>
      <c r="C241" s="106"/>
      <c r="D241" s="106"/>
    </row>
    <row r="242" spans="2:4" s="42" customFormat="1" x14ac:dyDescent="0.2">
      <c r="B242" s="105"/>
      <c r="C242" s="106"/>
      <c r="D242" s="106"/>
    </row>
    <row r="243" spans="2:4" s="42" customFormat="1" x14ac:dyDescent="0.2">
      <c r="B243" s="105"/>
      <c r="C243" s="106"/>
      <c r="D243" s="106"/>
    </row>
    <row r="244" spans="2:4" s="42" customFormat="1" x14ac:dyDescent="0.2">
      <c r="B244" s="105"/>
      <c r="C244" s="106"/>
      <c r="D244" s="106"/>
    </row>
    <row r="245" spans="2:4" s="42" customFormat="1" x14ac:dyDescent="0.2">
      <c r="B245" s="105"/>
      <c r="C245" s="106"/>
      <c r="D245" s="106"/>
    </row>
    <row r="246" spans="2:4" s="42" customFormat="1" x14ac:dyDescent="0.2">
      <c r="B246" s="105"/>
      <c r="C246" s="106"/>
      <c r="D246" s="106"/>
    </row>
    <row r="247" spans="2:4" s="42" customFormat="1" x14ac:dyDescent="0.2">
      <c r="B247" s="105"/>
      <c r="C247" s="106"/>
      <c r="D247" s="106"/>
    </row>
    <row r="248" spans="2:4" s="42" customFormat="1" x14ac:dyDescent="0.2">
      <c r="B248" s="105"/>
      <c r="C248" s="106"/>
      <c r="D248" s="106"/>
    </row>
    <row r="249" spans="2:4" s="42" customFormat="1" x14ac:dyDescent="0.2">
      <c r="B249" s="105"/>
      <c r="C249" s="106"/>
      <c r="D249" s="106"/>
    </row>
    <row r="250" spans="2:4" s="42" customFormat="1" x14ac:dyDescent="0.2">
      <c r="B250" s="105"/>
      <c r="C250" s="106"/>
      <c r="D250" s="106"/>
    </row>
    <row r="251" spans="2:4" s="42" customFormat="1" x14ac:dyDescent="0.2">
      <c r="B251" s="105"/>
      <c r="C251" s="106"/>
      <c r="D251" s="106"/>
    </row>
    <row r="252" spans="2:4" s="42" customFormat="1" x14ac:dyDescent="0.2">
      <c r="B252" s="105"/>
      <c r="C252" s="106"/>
      <c r="D252" s="106"/>
    </row>
    <row r="253" spans="2:4" s="42" customFormat="1" x14ac:dyDescent="0.2">
      <c r="B253" s="105"/>
      <c r="C253" s="106"/>
      <c r="D253" s="106"/>
    </row>
    <row r="254" spans="2:4" s="42" customFormat="1" x14ac:dyDescent="0.2">
      <c r="B254" s="105"/>
      <c r="C254" s="106"/>
      <c r="D254" s="106"/>
    </row>
    <row r="255" spans="2:4" s="42" customFormat="1" x14ac:dyDescent="0.2">
      <c r="B255" s="105"/>
      <c r="C255" s="106"/>
      <c r="D255" s="106"/>
    </row>
    <row r="256" spans="2:4" s="42" customFormat="1" x14ac:dyDescent="0.2">
      <c r="B256" s="105"/>
      <c r="C256" s="106"/>
      <c r="D256" s="106"/>
    </row>
    <row r="257" spans="2:4" s="42" customFormat="1" x14ac:dyDescent="0.2">
      <c r="B257" s="105"/>
      <c r="C257" s="106"/>
      <c r="D257" s="106"/>
    </row>
    <row r="258" spans="2:4" s="42" customFormat="1" x14ac:dyDescent="0.2">
      <c r="B258" s="105"/>
      <c r="C258" s="106"/>
      <c r="D258" s="106"/>
    </row>
    <row r="259" spans="2:4" s="42" customFormat="1" x14ac:dyDescent="0.2">
      <c r="B259" s="105"/>
      <c r="C259" s="106"/>
      <c r="D259" s="106"/>
    </row>
    <row r="260" spans="2:4" s="42" customFormat="1" x14ac:dyDescent="0.2">
      <c r="B260" s="105"/>
      <c r="C260" s="106"/>
      <c r="D260" s="106"/>
    </row>
    <row r="261" spans="2:4" s="42" customFormat="1" x14ac:dyDescent="0.2">
      <c r="B261" s="105"/>
      <c r="C261" s="106"/>
      <c r="D261" s="106"/>
    </row>
    <row r="262" spans="2:4" s="42" customFormat="1" x14ac:dyDescent="0.2">
      <c r="B262" s="105"/>
      <c r="C262" s="106"/>
      <c r="D262" s="106"/>
    </row>
    <row r="263" spans="2:4" s="42" customFormat="1" x14ac:dyDescent="0.2">
      <c r="B263" s="105"/>
      <c r="C263" s="106"/>
      <c r="D263" s="106"/>
    </row>
    <row r="264" spans="2:4" s="42" customFormat="1" x14ac:dyDescent="0.2">
      <c r="B264" s="105"/>
      <c r="C264" s="106"/>
      <c r="D264" s="106"/>
    </row>
    <row r="265" spans="2:4" s="42" customFormat="1" x14ac:dyDescent="0.2">
      <c r="B265" s="105"/>
      <c r="C265" s="106"/>
      <c r="D265" s="106"/>
    </row>
    <row r="266" spans="2:4" s="42" customFormat="1" x14ac:dyDescent="0.2">
      <c r="B266" s="105"/>
      <c r="C266" s="106"/>
      <c r="D266" s="106"/>
    </row>
    <row r="267" spans="2:4" s="42" customFormat="1" x14ac:dyDescent="0.2">
      <c r="B267" s="105"/>
      <c r="C267" s="106"/>
      <c r="D267" s="106"/>
    </row>
    <row r="268" spans="2:4" s="42" customFormat="1" x14ac:dyDescent="0.2">
      <c r="B268" s="105"/>
      <c r="C268" s="106"/>
      <c r="D268" s="106"/>
    </row>
    <row r="269" spans="2:4" s="42" customFormat="1" x14ac:dyDescent="0.2">
      <c r="B269" s="105"/>
      <c r="C269" s="106"/>
      <c r="D269" s="106"/>
    </row>
    <row r="270" spans="2:4" s="42" customFormat="1" x14ac:dyDescent="0.2">
      <c r="B270" s="105"/>
      <c r="C270" s="106"/>
      <c r="D270" s="106"/>
    </row>
    <row r="271" spans="2:4" s="42" customFormat="1" x14ac:dyDescent="0.2">
      <c r="B271" s="105"/>
      <c r="C271" s="106"/>
      <c r="D271" s="106"/>
    </row>
    <row r="272" spans="2:4" s="42" customFormat="1" x14ac:dyDescent="0.2">
      <c r="B272" s="105"/>
      <c r="C272" s="106"/>
      <c r="D272" s="106"/>
    </row>
    <row r="273" spans="2:4" s="42" customFormat="1" x14ac:dyDescent="0.2">
      <c r="B273" s="105"/>
      <c r="C273" s="106"/>
      <c r="D273" s="106"/>
    </row>
    <row r="274" spans="2:4" s="42" customFormat="1" x14ac:dyDescent="0.2">
      <c r="B274" s="105"/>
      <c r="C274" s="106"/>
      <c r="D274" s="106"/>
    </row>
    <row r="275" spans="2:4" s="42" customFormat="1" x14ac:dyDescent="0.2">
      <c r="B275" s="105"/>
      <c r="C275" s="106"/>
      <c r="D275" s="106"/>
    </row>
    <row r="276" spans="2:4" s="42" customFormat="1" x14ac:dyDescent="0.2">
      <c r="B276" s="105"/>
      <c r="C276" s="106"/>
      <c r="D276" s="106"/>
    </row>
    <row r="277" spans="2:4" s="42" customFormat="1" x14ac:dyDescent="0.2">
      <c r="B277" s="105"/>
      <c r="C277" s="106"/>
      <c r="D277" s="106"/>
    </row>
    <row r="278" spans="2:4" s="42" customFormat="1" x14ac:dyDescent="0.2">
      <c r="B278" s="105"/>
      <c r="C278" s="106"/>
      <c r="D278" s="106"/>
    </row>
    <row r="279" spans="2:4" s="42" customFormat="1" x14ac:dyDescent="0.2">
      <c r="B279" s="105"/>
      <c r="C279" s="106"/>
      <c r="D279" s="106"/>
    </row>
  </sheetData>
  <sheetProtection algorithmName="SHA-512" hashValue="+xUt+GoQ1KhY2uvdasT7TjIiCj06zbxNxi5r1m1wFGeiLIlv00DpSvbS4zMp04ujRz5ferl++mjyxJt0gr4QyQ==" saltValue="7d7u6oQ/92T69vtQbQQIfg==" spinCount="100000" sheet="1" objects="1" scenarios="1"/>
  <mergeCells count="4">
    <mergeCell ref="A1:B1"/>
    <mergeCell ref="A2:B2"/>
    <mergeCell ref="A4:D4"/>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BC35-A131-424F-BBAB-4167D951C5D1}">
  <dimension ref="A1:AL203"/>
  <sheetViews>
    <sheetView zoomScale="96" zoomScaleNormal="96" workbookViewId="0">
      <pane ySplit="8" topLeftCell="A9" activePane="bottomLeft" state="frozen"/>
      <selection pane="bottomLeft" activeCell="G32" sqref="G32"/>
    </sheetView>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 customHeight="1" x14ac:dyDescent="0.25">
      <c r="A1" s="49" t="s">
        <v>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78</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80</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89</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ref="G12" si="0">(E12-(E12*F12/100))*A12</f>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x14ac:dyDescent="0.2">
      <c r="A13" s="207"/>
      <c r="B13" s="208"/>
      <c r="C13" s="209"/>
      <c r="D13" s="210"/>
      <c r="E13" s="211"/>
      <c r="F13" s="217"/>
      <c r="G13" s="219">
        <f t="shared" ref="G13:G18" si="1">(E13-(E13*F13/100))*A13</f>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x14ac:dyDescent="0.2">
      <c r="A14" s="207"/>
      <c r="B14" s="210"/>
      <c r="C14" s="209"/>
      <c r="D14" s="210"/>
      <c r="E14" s="211"/>
      <c r="F14" s="217"/>
      <c r="G14" s="219">
        <f t="shared" si="1"/>
        <v>0</v>
      </c>
      <c r="H14" s="22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s="206" customFormat="1" x14ac:dyDescent="0.2">
      <c r="A15" s="207"/>
      <c r="B15" s="210"/>
      <c r="C15" s="209"/>
      <c r="D15" s="210"/>
      <c r="E15" s="211"/>
      <c r="F15" s="217"/>
      <c r="G15" s="219">
        <f t="shared" si="1"/>
        <v>0</v>
      </c>
      <c r="H15" s="22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row>
    <row r="16" spans="1:38" s="206" customFormat="1" x14ac:dyDescent="0.2">
      <c r="A16" s="207"/>
      <c r="B16" s="210"/>
      <c r="C16" s="209"/>
      <c r="D16" s="210"/>
      <c r="E16" s="211"/>
      <c r="F16" s="217"/>
      <c r="G16" s="219">
        <f t="shared" si="1"/>
        <v>0</v>
      </c>
      <c r="H16" s="22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row>
    <row r="17" spans="1:34" s="206" customFormat="1" ht="60" x14ac:dyDescent="0.2">
      <c r="A17" s="207"/>
      <c r="B17" s="208" t="s">
        <v>90</v>
      </c>
      <c r="C17" s="209"/>
      <c r="D17" s="210"/>
      <c r="E17" s="211"/>
      <c r="F17" s="217"/>
      <c r="G17" s="219">
        <f t="shared" si="1"/>
        <v>0</v>
      </c>
      <c r="H17" s="22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row>
    <row r="18" spans="1:34" s="206" customFormat="1" ht="15.75" thickBot="1" x14ac:dyDescent="0.25">
      <c r="A18" s="212"/>
      <c r="B18" s="213"/>
      <c r="C18" s="214"/>
      <c r="D18" s="213"/>
      <c r="E18" s="215"/>
      <c r="F18" s="218"/>
      <c r="G18" s="220">
        <f t="shared" si="1"/>
        <v>0</v>
      </c>
      <c r="H18" s="224">
        <f>SUM(G10:G18)</f>
        <v>0</v>
      </c>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row>
    <row r="19" spans="1:34" ht="18" customHeight="1" thickBot="1" x14ac:dyDescent="0.25">
      <c r="A19" s="265"/>
      <c r="B19" s="265"/>
      <c r="C19" s="265"/>
      <c r="D19" s="265"/>
      <c r="E19" s="265"/>
      <c r="F19" s="265"/>
      <c r="G19" s="265"/>
      <c r="H19" s="265"/>
    </row>
    <row r="20" spans="1:34" ht="18" customHeight="1" thickBot="1" x14ac:dyDescent="0.25">
      <c r="A20" s="260"/>
      <c r="B20" s="260"/>
      <c r="C20" s="260"/>
      <c r="D20" s="260"/>
      <c r="E20" s="260"/>
      <c r="F20" s="260"/>
      <c r="G20" s="260"/>
      <c r="H20" s="260"/>
    </row>
    <row r="21" spans="1:34" s="30" customFormat="1" x14ac:dyDescent="0.2">
      <c r="A21" s="139"/>
      <c r="B21" s="140" t="s">
        <v>91</v>
      </c>
      <c r="C21" s="141"/>
      <c r="D21" s="142"/>
      <c r="E21" s="143"/>
      <c r="F21" s="144"/>
      <c r="G21" s="143"/>
      <c r="H21" s="226">
        <f>SUM(H9:H19)</f>
        <v>0</v>
      </c>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row>
    <row r="22" spans="1:34" s="30" customFormat="1" x14ac:dyDescent="0.2">
      <c r="A22" s="194"/>
      <c r="B22" s="195"/>
      <c r="C22" s="196"/>
      <c r="D22" s="197"/>
      <c r="E22" s="198"/>
      <c r="F22" s="199"/>
      <c r="G22" s="198"/>
      <c r="H22" s="227"/>
    </row>
    <row r="23" spans="1:34" s="30" customFormat="1" ht="30" x14ac:dyDescent="0.2">
      <c r="A23" s="200"/>
      <c r="B23" s="201" t="s">
        <v>92</v>
      </c>
      <c r="C23" s="202"/>
      <c r="D23" s="203"/>
      <c r="E23" s="204"/>
      <c r="F23" s="205"/>
      <c r="G23" s="204"/>
      <c r="H23" s="228"/>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row>
    <row r="24" spans="1:34" ht="18" customHeight="1" x14ac:dyDescent="0.2">
      <c r="A24" s="135"/>
      <c r="B24" s="147"/>
      <c r="C24" s="130" t="s">
        <v>81</v>
      </c>
      <c r="D24" s="136"/>
      <c r="E24" s="137"/>
      <c r="F24" s="138"/>
      <c r="G24" s="137"/>
      <c r="H24" s="225"/>
    </row>
    <row r="25" spans="1:34" x14ac:dyDescent="0.2">
      <c r="A25" s="148"/>
      <c r="B25" s="21"/>
      <c r="C25" s="38"/>
      <c r="D25" s="10" t="s">
        <v>93</v>
      </c>
      <c r="E25" s="39"/>
      <c r="F25" s="40"/>
      <c r="G25" s="26">
        <f>(E25-(E25*F25/100))*C25</f>
        <v>0</v>
      </c>
      <c r="H25" s="229"/>
    </row>
    <row r="26" spans="1:34" x14ac:dyDescent="0.2">
      <c r="A26" s="148"/>
      <c r="B26" s="21"/>
      <c r="C26" s="38"/>
      <c r="D26" s="10" t="s">
        <v>94</v>
      </c>
      <c r="E26" s="39"/>
      <c r="F26" s="40"/>
      <c r="G26" s="26">
        <f>(E26-(E26*F26/100))*C26</f>
        <v>0</v>
      </c>
      <c r="H26" s="229"/>
      <c r="I26" s="261"/>
      <c r="J26" s="261"/>
      <c r="K26" s="261"/>
    </row>
    <row r="27" spans="1:34" x14ac:dyDescent="0.2">
      <c r="A27" s="148"/>
      <c r="B27" s="21"/>
      <c r="C27" s="38"/>
      <c r="D27" s="10" t="s">
        <v>95</v>
      </c>
      <c r="E27" s="39"/>
      <c r="F27" s="40"/>
      <c r="G27" s="26">
        <f>(E27-(E27*F27/100))*C27</f>
        <v>0</v>
      </c>
      <c r="H27" s="229"/>
      <c r="I27" s="261"/>
      <c r="J27" s="261"/>
      <c r="K27" s="261"/>
    </row>
    <row r="28" spans="1:34" ht="30" x14ac:dyDescent="0.2">
      <c r="A28" s="148"/>
      <c r="B28" s="21"/>
      <c r="C28" s="38"/>
      <c r="D28" s="8" t="s">
        <v>96</v>
      </c>
      <c r="E28" s="9" t="s">
        <v>97</v>
      </c>
      <c r="F28" s="23"/>
      <c r="G28" s="26"/>
      <c r="H28" s="229"/>
      <c r="I28" s="261"/>
      <c r="J28" s="261"/>
      <c r="K28" s="261"/>
    </row>
    <row r="29" spans="1:34" x14ac:dyDescent="0.2">
      <c r="A29" s="148"/>
      <c r="B29" s="21"/>
      <c r="C29" s="38"/>
      <c r="D29" s="10" t="s">
        <v>98</v>
      </c>
      <c r="E29" s="26">
        <f>'Staat van eenheidsprijzen'!C13</f>
        <v>0</v>
      </c>
      <c r="F29" s="23"/>
      <c r="G29" s="26">
        <f>C29*E29</f>
        <v>0</v>
      </c>
      <c r="H29" s="229"/>
      <c r="I29" s="261"/>
      <c r="J29" s="261"/>
      <c r="K29" s="261"/>
    </row>
    <row r="30" spans="1:34" x14ac:dyDescent="0.2">
      <c r="A30" s="148"/>
      <c r="B30" s="21"/>
      <c r="C30" s="38"/>
      <c r="D30" s="10" t="s">
        <v>99</v>
      </c>
      <c r="E30" s="26">
        <f>'Staat van eenheidsprijzen'!C14</f>
        <v>0</v>
      </c>
      <c r="F30" s="23"/>
      <c r="G30" s="26">
        <f t="shared" ref="G30" si="2">C30*E30</f>
        <v>0</v>
      </c>
      <c r="H30" s="229"/>
      <c r="I30" s="261"/>
      <c r="J30" s="261"/>
      <c r="K30" s="261"/>
    </row>
    <row r="31" spans="1:34" ht="18" customHeight="1" x14ac:dyDescent="0.2">
      <c r="A31" s="148"/>
      <c r="B31" s="21"/>
      <c r="C31" s="18"/>
      <c r="D31" s="14"/>
      <c r="E31" s="22"/>
      <c r="F31" s="23"/>
      <c r="G31" s="22"/>
      <c r="H31" s="229"/>
      <c r="I31" s="261"/>
      <c r="J31" s="261"/>
      <c r="K31" s="261"/>
    </row>
    <row r="32" spans="1:34" ht="36.950000000000003" customHeight="1" x14ac:dyDescent="0.2">
      <c r="A32" s="148"/>
      <c r="B32" s="21"/>
      <c r="C32" s="18"/>
      <c r="D32" s="15" t="s">
        <v>100</v>
      </c>
      <c r="E32" s="24"/>
      <c r="F32" s="25"/>
      <c r="G32" s="221">
        <f>SUM(G10:G18)</f>
        <v>0</v>
      </c>
      <c r="H32" s="229"/>
      <c r="I32" s="261"/>
      <c r="J32" s="261"/>
      <c r="K32" s="261"/>
    </row>
    <row r="33" spans="1:34" ht="18" customHeight="1" x14ac:dyDescent="0.2">
      <c r="A33" s="148"/>
      <c r="B33" s="21"/>
      <c r="C33" s="18"/>
      <c r="D33" s="15" t="s">
        <v>101</v>
      </c>
      <c r="E33" s="24"/>
      <c r="F33" s="25"/>
      <c r="G33" s="221">
        <f>SUM(G25:G30)</f>
        <v>0</v>
      </c>
      <c r="H33" s="229"/>
      <c r="I33" s="261"/>
      <c r="J33" s="261"/>
      <c r="K33" s="261"/>
    </row>
    <row r="34" spans="1:34" x14ac:dyDescent="0.2">
      <c r="A34" s="148"/>
      <c r="B34" s="21"/>
      <c r="C34" s="18"/>
      <c r="D34" s="14"/>
      <c r="E34" s="24"/>
      <c r="F34" s="25"/>
      <c r="G34" s="24"/>
      <c r="H34" s="229"/>
    </row>
    <row r="35" spans="1:34" s="13" customFormat="1" ht="18" customHeight="1" x14ac:dyDescent="0.2">
      <c r="A35" s="149"/>
      <c r="B35" s="11"/>
      <c r="C35" s="12"/>
      <c r="D35" s="8" t="s">
        <v>102</v>
      </c>
      <c r="E35" s="16"/>
      <c r="F35" s="17"/>
      <c r="G35" s="222">
        <f>SUM(G32:G33)</f>
        <v>0</v>
      </c>
      <c r="H35" s="230"/>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row>
    <row r="36" spans="1:34" ht="18.95" customHeight="1" thickBot="1" x14ac:dyDescent="0.25">
      <c r="A36" s="150"/>
      <c r="B36" s="151"/>
      <c r="C36" s="152"/>
      <c r="D36" s="153" t="s">
        <v>103</v>
      </c>
      <c r="E36" s="154"/>
      <c r="F36" s="155"/>
      <c r="G36" s="154"/>
      <c r="H36" s="231"/>
    </row>
    <row r="37" spans="1:34" s="120" customFormat="1" x14ac:dyDescent="0.2">
      <c r="D37" s="44"/>
      <c r="E37" s="122"/>
      <c r="F37" s="123"/>
      <c r="G37" s="122"/>
      <c r="H37" s="145"/>
    </row>
    <row r="38" spans="1:34" s="120" customFormat="1" ht="15.75" thickBot="1" x14ac:dyDescent="0.25">
      <c r="D38" s="44"/>
      <c r="E38" s="122"/>
      <c r="F38" s="123"/>
      <c r="G38" s="122"/>
      <c r="H38" s="145"/>
    </row>
    <row r="39" spans="1:34" s="120" customFormat="1" ht="105" customHeight="1" thickBot="1" x14ac:dyDescent="0.25">
      <c r="A39" s="262" t="s">
        <v>104</v>
      </c>
      <c r="B39" s="263"/>
      <c r="C39" s="263"/>
      <c r="D39" s="263"/>
      <c r="E39" s="263"/>
      <c r="F39" s="263"/>
      <c r="G39" s="263"/>
      <c r="H39" s="264"/>
    </row>
    <row r="40" spans="1:34" s="120" customFormat="1" x14ac:dyDescent="0.2">
      <c r="E40" s="122"/>
      <c r="F40" s="123"/>
      <c r="G40" s="122"/>
      <c r="H40" s="145"/>
    </row>
    <row r="41" spans="1:34" s="120" customFormat="1" x14ac:dyDescent="0.2">
      <c r="D41" s="44"/>
      <c r="E41" s="122"/>
      <c r="F41" s="123"/>
      <c r="G41" s="122"/>
      <c r="H41" s="145"/>
    </row>
    <row r="42" spans="1:34" s="120" customFormat="1" x14ac:dyDescent="0.2">
      <c r="D42" s="44"/>
      <c r="E42" s="122"/>
      <c r="F42" s="123"/>
      <c r="G42" s="122"/>
      <c r="H42" s="145"/>
    </row>
    <row r="43" spans="1:34" s="120" customFormat="1" x14ac:dyDescent="0.2">
      <c r="E43" s="122"/>
      <c r="F43" s="123"/>
      <c r="G43" s="122"/>
      <c r="H43" s="145"/>
    </row>
    <row r="44" spans="1:34" s="120" customFormat="1" x14ac:dyDescent="0.2">
      <c r="D44" s="44"/>
      <c r="E44" s="122"/>
      <c r="F44" s="123"/>
      <c r="G44" s="122"/>
      <c r="H44" s="145"/>
    </row>
    <row r="45" spans="1:34" s="120" customFormat="1" x14ac:dyDescent="0.2">
      <c r="D45" s="44"/>
      <c r="E45" s="122"/>
      <c r="F45" s="123"/>
      <c r="G45" s="122"/>
      <c r="H45" s="145"/>
    </row>
    <row r="46" spans="1:34" s="120" customFormat="1" x14ac:dyDescent="0.2">
      <c r="D46" s="44"/>
      <c r="E46" s="122"/>
      <c r="F46" s="123"/>
      <c r="G46" s="122"/>
      <c r="H46" s="145"/>
    </row>
    <row r="47" spans="1:34" s="120" customFormat="1" x14ac:dyDescent="0.2">
      <c r="D47" s="44"/>
      <c r="E47" s="122"/>
      <c r="F47" s="123"/>
      <c r="G47" s="122"/>
      <c r="H47" s="145"/>
    </row>
    <row r="48" spans="1:34"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row r="185" spans="4:8" s="120" customFormat="1" x14ac:dyDescent="0.2">
      <c r="D185" s="44"/>
      <c r="E185" s="122"/>
      <c r="F185" s="123"/>
      <c r="G185" s="122"/>
      <c r="H185" s="145"/>
    </row>
    <row r="186" spans="4:8" s="120" customFormat="1" x14ac:dyDescent="0.2">
      <c r="D186" s="44"/>
      <c r="E186" s="122"/>
      <c r="F186" s="123"/>
      <c r="G186" s="122"/>
      <c r="H186" s="145"/>
    </row>
    <row r="187" spans="4:8" s="120" customFormat="1" x14ac:dyDescent="0.2">
      <c r="D187" s="44"/>
      <c r="E187" s="122"/>
      <c r="F187" s="123"/>
      <c r="G187" s="122"/>
      <c r="H187" s="145"/>
    </row>
    <row r="188" spans="4:8" s="120" customFormat="1" x14ac:dyDescent="0.2">
      <c r="D188" s="44"/>
      <c r="E188" s="122"/>
      <c r="F188" s="123"/>
      <c r="G188" s="122"/>
      <c r="H188" s="145"/>
    </row>
    <row r="189" spans="4:8" s="120" customFormat="1" x14ac:dyDescent="0.2">
      <c r="D189" s="44"/>
      <c r="E189" s="122"/>
      <c r="F189" s="123"/>
      <c r="G189" s="122"/>
      <c r="H189" s="145"/>
    </row>
    <row r="190" spans="4:8" s="120" customFormat="1" x14ac:dyDescent="0.2">
      <c r="D190" s="44"/>
      <c r="E190" s="122"/>
      <c r="F190" s="123"/>
      <c r="G190" s="122"/>
      <c r="H190" s="145"/>
    </row>
    <row r="191" spans="4:8" s="120" customFormat="1" x14ac:dyDescent="0.2">
      <c r="D191" s="44"/>
      <c r="E191" s="122"/>
      <c r="F191" s="123"/>
      <c r="G191" s="122"/>
      <c r="H191" s="145"/>
    </row>
    <row r="192" spans="4:8" s="120" customFormat="1" x14ac:dyDescent="0.2">
      <c r="D192" s="44"/>
      <c r="E192" s="122"/>
      <c r="F192" s="123"/>
      <c r="G192" s="122"/>
      <c r="H192" s="145"/>
    </row>
    <row r="193" spans="4:8" s="120" customFormat="1" x14ac:dyDescent="0.2">
      <c r="D193" s="44"/>
      <c r="E193" s="122"/>
      <c r="F193" s="123"/>
      <c r="G193" s="122"/>
      <c r="H193" s="145"/>
    </row>
    <row r="194" spans="4:8" s="120" customFormat="1" x14ac:dyDescent="0.2">
      <c r="D194" s="44"/>
      <c r="E194" s="122"/>
      <c r="F194" s="123"/>
      <c r="G194" s="122"/>
      <c r="H194" s="145"/>
    </row>
    <row r="195" spans="4:8" s="120" customFormat="1" x14ac:dyDescent="0.2">
      <c r="D195" s="44"/>
      <c r="E195" s="122"/>
      <c r="F195" s="123"/>
      <c r="G195" s="122"/>
      <c r="H195" s="145"/>
    </row>
    <row r="196" spans="4:8" s="120" customFormat="1" x14ac:dyDescent="0.2">
      <c r="D196" s="44"/>
      <c r="E196" s="122"/>
      <c r="F196" s="123"/>
      <c r="G196" s="122"/>
      <c r="H196" s="145"/>
    </row>
    <row r="197" spans="4:8" s="120" customFormat="1" x14ac:dyDescent="0.2">
      <c r="D197" s="44"/>
      <c r="E197" s="122"/>
      <c r="F197" s="123"/>
      <c r="G197" s="122"/>
      <c r="H197" s="145"/>
    </row>
    <row r="198" spans="4:8" s="120" customFormat="1" x14ac:dyDescent="0.2">
      <c r="D198" s="44"/>
      <c r="E198" s="122"/>
      <c r="F198" s="123"/>
      <c r="G198" s="122"/>
      <c r="H198" s="145"/>
    </row>
    <row r="199" spans="4:8" s="120" customFormat="1" x14ac:dyDescent="0.2">
      <c r="D199" s="44"/>
      <c r="E199" s="122"/>
      <c r="F199" s="123"/>
      <c r="G199" s="122"/>
      <c r="H199" s="145"/>
    </row>
    <row r="200" spans="4:8" s="120" customFormat="1" x14ac:dyDescent="0.2">
      <c r="D200" s="44"/>
      <c r="E200" s="122"/>
      <c r="F200" s="123"/>
      <c r="G200" s="122"/>
      <c r="H200" s="145"/>
    </row>
    <row r="201" spans="4:8" s="120" customFormat="1" x14ac:dyDescent="0.2">
      <c r="D201" s="44"/>
      <c r="E201" s="122"/>
      <c r="F201" s="123"/>
      <c r="G201" s="122"/>
      <c r="H201" s="145"/>
    </row>
    <row r="202" spans="4:8" s="120" customFormat="1" x14ac:dyDescent="0.2">
      <c r="D202" s="44"/>
      <c r="E202" s="122"/>
      <c r="F202" s="123"/>
      <c r="G202" s="122"/>
      <c r="H202" s="145"/>
    </row>
    <row r="203" spans="4:8" s="120" customFormat="1" x14ac:dyDescent="0.2">
      <c r="D203" s="44"/>
      <c r="E203" s="122"/>
      <c r="F203" s="123"/>
      <c r="G203" s="122"/>
      <c r="H203" s="145"/>
    </row>
  </sheetData>
  <sheetProtection algorithmName="SHA-512" hashValue="0BpN+BQWsUKZXeBjExloywnxZOK8oC7wJtknga5l7JV9b9zsYyJNv31VYWTyKYZAywRjHpeCPxldkt7OR05N8g==" saltValue="6IuVzFh9kwB4P7cBMUmFFg==" spinCount="100000" sheet="1" objects="1" scenarios="1"/>
  <mergeCells count="7">
    <mergeCell ref="A20:H20"/>
    <mergeCell ref="I26:K33"/>
    <mergeCell ref="A39:H39"/>
    <mergeCell ref="A19:H19"/>
    <mergeCell ref="A2:B2"/>
    <mergeCell ref="B6:H6"/>
    <mergeCell ref="A9:H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CCA8-47C0-744C-9B14-BCA9AFF58AD1}">
  <dimension ref="A1:AL202"/>
  <sheetViews>
    <sheetView workbookViewId="0">
      <selection activeCell="G31" sqref="G31"/>
    </sheetView>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75" x14ac:dyDescent="0.25">
      <c r="A1" s="49" t="s">
        <v>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105</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106</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107</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 t="shared" ref="G11:G17" si="0">(E11-(E11*F11/100))*A11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si="0"/>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x14ac:dyDescent="0.2">
      <c r="A13" s="207"/>
      <c r="B13" s="210"/>
      <c r="C13" s="209"/>
      <c r="D13" s="210"/>
      <c r="E13" s="211"/>
      <c r="F13" s="217"/>
      <c r="G13" s="219">
        <f t="shared" si="0"/>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x14ac:dyDescent="0.2">
      <c r="A14" s="207"/>
      <c r="B14" s="210"/>
      <c r="C14" s="209"/>
      <c r="D14" s="210"/>
      <c r="E14" s="211"/>
      <c r="F14" s="217"/>
      <c r="G14" s="219">
        <f t="shared" si="0"/>
        <v>0</v>
      </c>
      <c r="H14" s="22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s="206" customFormat="1" x14ac:dyDescent="0.2">
      <c r="A15" s="207"/>
      <c r="B15" s="210"/>
      <c r="C15" s="209"/>
      <c r="D15" s="210"/>
      <c r="E15" s="211"/>
      <c r="F15" s="217"/>
      <c r="G15" s="219">
        <f t="shared" si="0"/>
        <v>0</v>
      </c>
      <c r="H15" s="22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row>
    <row r="16" spans="1:38" s="206" customFormat="1" ht="30" x14ac:dyDescent="0.2">
      <c r="A16" s="207"/>
      <c r="B16" s="208" t="s">
        <v>108</v>
      </c>
      <c r="C16" s="209"/>
      <c r="D16" s="210"/>
      <c r="E16" s="211"/>
      <c r="F16" s="217"/>
      <c r="G16" s="219">
        <f t="shared" si="0"/>
        <v>0</v>
      </c>
      <c r="H16" s="22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row>
    <row r="17" spans="1:34" s="206" customFormat="1" ht="15.75" thickBot="1" x14ac:dyDescent="0.25">
      <c r="A17" s="212"/>
      <c r="B17" s="213"/>
      <c r="C17" s="214"/>
      <c r="D17" s="213"/>
      <c r="E17" s="215"/>
      <c r="F17" s="218"/>
      <c r="G17" s="220">
        <f t="shared" si="0"/>
        <v>0</v>
      </c>
      <c r="H17" s="224">
        <f>SUM(G10:G17)</f>
        <v>0</v>
      </c>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row>
    <row r="18" spans="1:34" ht="18" customHeight="1" thickBot="1" x14ac:dyDescent="0.25">
      <c r="A18" s="265"/>
      <c r="B18" s="265"/>
      <c r="C18" s="265"/>
      <c r="D18" s="265"/>
      <c r="E18" s="265"/>
      <c r="F18" s="265"/>
      <c r="G18" s="265"/>
      <c r="H18" s="265"/>
    </row>
    <row r="19" spans="1:34" ht="18" customHeight="1" thickBot="1" x14ac:dyDescent="0.25">
      <c r="A19" s="260"/>
      <c r="B19" s="260"/>
      <c r="C19" s="260"/>
      <c r="D19" s="260"/>
      <c r="E19" s="260"/>
      <c r="F19" s="260"/>
      <c r="G19" s="260"/>
      <c r="H19" s="260"/>
    </row>
    <row r="20" spans="1:34" s="30" customFormat="1" ht="15.75" thickBot="1" x14ac:dyDescent="0.25">
      <c r="A20" s="139"/>
      <c r="B20" s="140" t="s">
        <v>91</v>
      </c>
      <c r="C20" s="141"/>
      <c r="D20" s="142"/>
      <c r="E20" s="143"/>
      <c r="F20" s="144"/>
      <c r="G20" s="143"/>
      <c r="H20" s="226">
        <f>SUM(H9:H18)</f>
        <v>0</v>
      </c>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row>
    <row r="21" spans="1:34" s="30" customFormat="1" ht="15.75" thickBot="1" x14ac:dyDescent="0.25">
      <c r="A21" s="194"/>
      <c r="B21" s="195"/>
      <c r="C21" s="196"/>
      <c r="D21" s="197"/>
      <c r="E21" s="198"/>
      <c r="F21" s="199"/>
      <c r="G21" s="198"/>
      <c r="H21" s="227"/>
    </row>
    <row r="22" spans="1:34" s="30" customFormat="1" ht="30.75" thickBot="1" x14ac:dyDescent="0.25">
      <c r="A22" s="200"/>
      <c r="B22" s="201" t="s">
        <v>92</v>
      </c>
      <c r="C22" s="202"/>
      <c r="D22" s="203"/>
      <c r="E22" s="204"/>
      <c r="F22" s="205"/>
      <c r="G22" s="204"/>
      <c r="H22" s="228"/>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row>
    <row r="23" spans="1:34" ht="18" customHeight="1" x14ac:dyDescent="0.2">
      <c r="A23" s="135"/>
      <c r="B23" s="147"/>
      <c r="C23" s="130" t="s">
        <v>81</v>
      </c>
      <c r="D23" s="136"/>
      <c r="E23" s="137"/>
      <c r="F23" s="138"/>
      <c r="G23" s="137"/>
      <c r="H23" s="225"/>
    </row>
    <row r="24" spans="1:34" x14ac:dyDescent="0.2">
      <c r="A24" s="148"/>
      <c r="B24" s="21"/>
      <c r="C24" s="38"/>
      <c r="D24" s="10" t="s">
        <v>93</v>
      </c>
      <c r="E24" s="39"/>
      <c r="F24" s="40"/>
      <c r="G24" s="26">
        <f>(E24-(E24*F24/100))*C24</f>
        <v>0</v>
      </c>
      <c r="H24" s="229"/>
    </row>
    <row r="25" spans="1:34" x14ac:dyDescent="0.2">
      <c r="A25" s="148"/>
      <c r="B25" s="21"/>
      <c r="C25" s="38"/>
      <c r="D25" s="10" t="s">
        <v>94</v>
      </c>
      <c r="E25" s="39"/>
      <c r="F25" s="40"/>
      <c r="G25" s="26">
        <f>(E25-(E25*F25/100))*C25</f>
        <v>0</v>
      </c>
      <c r="H25" s="229"/>
      <c r="I25" s="261"/>
      <c r="J25" s="261"/>
      <c r="K25" s="261"/>
    </row>
    <row r="26" spans="1:34" x14ac:dyDescent="0.2">
      <c r="A26" s="148"/>
      <c r="B26" s="21"/>
      <c r="C26" s="38"/>
      <c r="D26" s="10" t="s">
        <v>95</v>
      </c>
      <c r="E26" s="39"/>
      <c r="F26" s="40"/>
      <c r="G26" s="26">
        <f>(E26-(E26*F26/100))*C26</f>
        <v>0</v>
      </c>
      <c r="H26" s="229"/>
      <c r="I26" s="261"/>
      <c r="J26" s="261"/>
      <c r="K26" s="261"/>
    </row>
    <row r="27" spans="1:34" ht="30" x14ac:dyDescent="0.2">
      <c r="A27" s="148"/>
      <c r="B27" s="21"/>
      <c r="C27" s="38"/>
      <c r="D27" s="8" t="s">
        <v>96</v>
      </c>
      <c r="E27" s="9" t="s">
        <v>97</v>
      </c>
      <c r="F27" s="23"/>
      <c r="G27" s="26"/>
      <c r="H27" s="229"/>
      <c r="I27" s="261"/>
      <c r="J27" s="261"/>
      <c r="K27" s="261"/>
    </row>
    <row r="28" spans="1:34" x14ac:dyDescent="0.2">
      <c r="A28" s="148"/>
      <c r="B28" s="21"/>
      <c r="C28" s="38"/>
      <c r="D28" s="10" t="s">
        <v>98</v>
      </c>
      <c r="E28" s="26">
        <f>'Staat van eenheidsprijzen'!C13</f>
        <v>0</v>
      </c>
      <c r="F28" s="23"/>
      <c r="G28" s="26">
        <f>C28*E28</f>
        <v>0</v>
      </c>
      <c r="H28" s="229"/>
      <c r="I28" s="261"/>
      <c r="J28" s="261"/>
      <c r="K28" s="261"/>
    </row>
    <row r="29" spans="1:34" x14ac:dyDescent="0.2">
      <c r="A29" s="148"/>
      <c r="B29" s="21"/>
      <c r="C29" s="38"/>
      <c r="D29" s="10" t="s">
        <v>99</v>
      </c>
      <c r="E29" s="26">
        <f>'Staat van eenheidsprijzen'!C14</f>
        <v>0</v>
      </c>
      <c r="F29" s="23"/>
      <c r="G29" s="26">
        <f t="shared" ref="G29" si="1">C29*E29</f>
        <v>0</v>
      </c>
      <c r="H29" s="229"/>
      <c r="I29" s="261"/>
      <c r="J29" s="261"/>
      <c r="K29" s="261"/>
    </row>
    <row r="30" spans="1:34" ht="18" customHeight="1" x14ac:dyDescent="0.2">
      <c r="A30" s="148"/>
      <c r="B30" s="21"/>
      <c r="C30" s="18"/>
      <c r="D30" s="14"/>
      <c r="E30" s="22"/>
      <c r="F30" s="23"/>
      <c r="G30" s="22"/>
      <c r="H30" s="229"/>
      <c r="I30" s="261"/>
      <c r="J30" s="261"/>
      <c r="K30" s="261"/>
    </row>
    <row r="31" spans="1:34" ht="36.950000000000003" customHeight="1" x14ac:dyDescent="0.2">
      <c r="A31" s="148"/>
      <c r="B31" s="21"/>
      <c r="C31" s="18"/>
      <c r="D31" s="15" t="s">
        <v>100</v>
      </c>
      <c r="E31" s="24"/>
      <c r="F31" s="25"/>
      <c r="G31" s="221">
        <f>SUM(G10:G17)</f>
        <v>0</v>
      </c>
      <c r="H31" s="229"/>
      <c r="I31" s="261"/>
      <c r="J31" s="261"/>
      <c r="K31" s="261"/>
    </row>
    <row r="32" spans="1:34" ht="18" customHeight="1" x14ac:dyDescent="0.2">
      <c r="A32" s="148"/>
      <c r="B32" s="21"/>
      <c r="C32" s="18"/>
      <c r="D32" s="15" t="s">
        <v>101</v>
      </c>
      <c r="E32" s="24"/>
      <c r="F32" s="25"/>
      <c r="G32" s="221">
        <f>SUM(G24:G29)</f>
        <v>0</v>
      </c>
      <c r="H32" s="229"/>
      <c r="I32" s="261"/>
      <c r="J32" s="261"/>
      <c r="K32" s="261"/>
    </row>
    <row r="33" spans="1:34" x14ac:dyDescent="0.2">
      <c r="A33" s="148"/>
      <c r="B33" s="21"/>
      <c r="C33" s="18"/>
      <c r="D33" s="14"/>
      <c r="E33" s="24"/>
      <c r="F33" s="25"/>
      <c r="G33" s="24"/>
      <c r="H33" s="229"/>
    </row>
    <row r="34" spans="1:34" s="13" customFormat="1" ht="18" customHeight="1" x14ac:dyDescent="0.2">
      <c r="A34" s="149"/>
      <c r="B34" s="11"/>
      <c r="C34" s="12"/>
      <c r="D34" s="8" t="s">
        <v>102</v>
      </c>
      <c r="E34" s="16"/>
      <c r="F34" s="17"/>
      <c r="G34" s="222">
        <f>SUM(G31:G32)</f>
        <v>0</v>
      </c>
      <c r="H34" s="23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row>
    <row r="35" spans="1:34" ht="18.95" customHeight="1" thickBot="1" x14ac:dyDescent="0.25">
      <c r="A35" s="150"/>
      <c r="B35" s="151"/>
      <c r="C35" s="152"/>
      <c r="D35" s="153" t="s">
        <v>103</v>
      </c>
      <c r="E35" s="154"/>
      <c r="F35" s="155"/>
      <c r="G35" s="154"/>
      <c r="H35" s="231"/>
    </row>
    <row r="36" spans="1:34" s="120" customFormat="1" x14ac:dyDescent="0.2">
      <c r="D36" s="44"/>
      <c r="E36" s="122"/>
      <c r="F36" s="123"/>
      <c r="G36" s="122"/>
      <c r="H36" s="145"/>
    </row>
    <row r="37" spans="1:34" s="120" customFormat="1" ht="15.75" thickBot="1" x14ac:dyDescent="0.25">
      <c r="D37" s="44"/>
      <c r="E37" s="122"/>
      <c r="F37" s="123"/>
      <c r="G37" s="122"/>
      <c r="H37" s="145"/>
    </row>
    <row r="38" spans="1:34" s="120" customFormat="1" ht="105" customHeight="1" thickBot="1" x14ac:dyDescent="0.25">
      <c r="A38" s="262" t="s">
        <v>109</v>
      </c>
      <c r="B38" s="263"/>
      <c r="C38" s="263"/>
      <c r="D38" s="263"/>
      <c r="E38" s="263"/>
      <c r="F38" s="263"/>
      <c r="G38" s="263"/>
      <c r="H38" s="264"/>
    </row>
    <row r="39" spans="1:34" s="120" customFormat="1" x14ac:dyDescent="0.2">
      <c r="E39" s="122"/>
      <c r="F39" s="123"/>
      <c r="G39" s="122"/>
      <c r="H39" s="145"/>
    </row>
    <row r="40" spans="1:34" s="120" customFormat="1" x14ac:dyDescent="0.2">
      <c r="D40" s="44"/>
      <c r="E40" s="122"/>
      <c r="F40" s="123"/>
      <c r="G40" s="122"/>
      <c r="H40" s="145"/>
    </row>
    <row r="41" spans="1:34" s="120" customFormat="1" x14ac:dyDescent="0.2">
      <c r="D41" s="44"/>
      <c r="E41" s="122"/>
      <c r="F41" s="123"/>
      <c r="G41" s="122"/>
      <c r="H41" s="145"/>
    </row>
    <row r="42" spans="1:34" s="120" customFormat="1" x14ac:dyDescent="0.2">
      <c r="E42" s="122"/>
      <c r="F42" s="123"/>
      <c r="G42" s="122"/>
      <c r="H42" s="145"/>
    </row>
    <row r="43" spans="1:34" s="120" customFormat="1" x14ac:dyDescent="0.2">
      <c r="D43" s="44"/>
      <c r="E43" s="122"/>
      <c r="F43" s="123"/>
      <c r="G43" s="122"/>
      <c r="H43" s="145"/>
    </row>
    <row r="44" spans="1:34" s="120" customFormat="1" x14ac:dyDescent="0.2">
      <c r="D44" s="44"/>
      <c r="E44" s="122"/>
      <c r="F44" s="123"/>
      <c r="G44" s="122"/>
      <c r="H44" s="145"/>
    </row>
    <row r="45" spans="1:34" s="120" customFormat="1" x14ac:dyDescent="0.2">
      <c r="D45" s="44"/>
      <c r="E45" s="122"/>
      <c r="F45" s="123"/>
      <c r="G45" s="122"/>
      <c r="H45" s="145"/>
    </row>
    <row r="46" spans="1:34" s="120" customFormat="1" x14ac:dyDescent="0.2">
      <c r="D46" s="44"/>
      <c r="E46" s="122"/>
      <c r="F46" s="123"/>
      <c r="G46" s="122"/>
      <c r="H46" s="145"/>
    </row>
    <row r="47" spans="1:34" s="120" customFormat="1" x14ac:dyDescent="0.2">
      <c r="D47" s="44"/>
      <c r="E47" s="122"/>
      <c r="F47" s="123"/>
      <c r="G47" s="122"/>
      <c r="H47" s="145"/>
    </row>
    <row r="48" spans="1:34"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row r="185" spans="4:8" s="120" customFormat="1" x14ac:dyDescent="0.2">
      <c r="D185" s="44"/>
      <c r="E185" s="122"/>
      <c r="F185" s="123"/>
      <c r="G185" s="122"/>
      <c r="H185" s="145"/>
    </row>
    <row r="186" spans="4:8" s="120" customFormat="1" x14ac:dyDescent="0.2">
      <c r="D186" s="44"/>
      <c r="E186" s="122"/>
      <c r="F186" s="123"/>
      <c r="G186" s="122"/>
      <c r="H186" s="145"/>
    </row>
    <row r="187" spans="4:8" s="120" customFormat="1" x14ac:dyDescent="0.2">
      <c r="D187" s="44"/>
      <c r="E187" s="122"/>
      <c r="F187" s="123"/>
      <c r="G187" s="122"/>
      <c r="H187" s="145"/>
    </row>
    <row r="188" spans="4:8" s="120" customFormat="1" x14ac:dyDescent="0.2">
      <c r="D188" s="44"/>
      <c r="E188" s="122"/>
      <c r="F188" s="123"/>
      <c r="G188" s="122"/>
      <c r="H188" s="145"/>
    </row>
    <row r="189" spans="4:8" s="120" customFormat="1" x14ac:dyDescent="0.2">
      <c r="D189" s="44"/>
      <c r="E189" s="122"/>
      <c r="F189" s="123"/>
      <c r="G189" s="122"/>
      <c r="H189" s="145"/>
    </row>
    <row r="190" spans="4:8" s="120" customFormat="1" x14ac:dyDescent="0.2">
      <c r="D190" s="44"/>
      <c r="E190" s="122"/>
      <c r="F190" s="123"/>
      <c r="G190" s="122"/>
      <c r="H190" s="145"/>
    </row>
    <row r="191" spans="4:8" s="120" customFormat="1" x14ac:dyDescent="0.2">
      <c r="D191" s="44"/>
      <c r="E191" s="122"/>
      <c r="F191" s="123"/>
      <c r="G191" s="122"/>
      <c r="H191" s="145"/>
    </row>
    <row r="192" spans="4:8" s="120" customFormat="1" x14ac:dyDescent="0.2">
      <c r="D192" s="44"/>
      <c r="E192" s="122"/>
      <c r="F192" s="123"/>
      <c r="G192" s="122"/>
      <c r="H192" s="145"/>
    </row>
    <row r="193" spans="4:8" s="120" customFormat="1" x14ac:dyDescent="0.2">
      <c r="D193" s="44"/>
      <c r="E193" s="122"/>
      <c r="F193" s="123"/>
      <c r="G193" s="122"/>
      <c r="H193" s="145"/>
    </row>
    <row r="194" spans="4:8" s="120" customFormat="1" x14ac:dyDescent="0.2">
      <c r="D194" s="44"/>
      <c r="E194" s="122"/>
      <c r="F194" s="123"/>
      <c r="G194" s="122"/>
      <c r="H194" s="145"/>
    </row>
    <row r="195" spans="4:8" s="120" customFormat="1" x14ac:dyDescent="0.2">
      <c r="D195" s="44"/>
      <c r="E195" s="122"/>
      <c r="F195" s="123"/>
      <c r="G195" s="122"/>
      <c r="H195" s="145"/>
    </row>
    <row r="196" spans="4:8" s="120" customFormat="1" x14ac:dyDescent="0.2">
      <c r="D196" s="44"/>
      <c r="E196" s="122"/>
      <c r="F196" s="123"/>
      <c r="G196" s="122"/>
      <c r="H196" s="145"/>
    </row>
    <row r="197" spans="4:8" s="120" customFormat="1" x14ac:dyDescent="0.2">
      <c r="D197" s="44"/>
      <c r="E197" s="122"/>
      <c r="F197" s="123"/>
      <c r="G197" s="122"/>
      <c r="H197" s="145"/>
    </row>
    <row r="198" spans="4:8" s="120" customFormat="1" x14ac:dyDescent="0.2">
      <c r="D198" s="44"/>
      <c r="E198" s="122"/>
      <c r="F198" s="123"/>
      <c r="G198" s="122"/>
      <c r="H198" s="145"/>
    </row>
    <row r="199" spans="4:8" s="120" customFormat="1" x14ac:dyDescent="0.2">
      <c r="D199" s="44"/>
      <c r="E199" s="122"/>
      <c r="F199" s="123"/>
      <c r="G199" s="122"/>
      <c r="H199" s="145"/>
    </row>
    <row r="200" spans="4:8" s="120" customFormat="1" x14ac:dyDescent="0.2">
      <c r="D200" s="44"/>
      <c r="E200" s="122"/>
      <c r="F200" s="123"/>
      <c r="G200" s="122"/>
      <c r="H200" s="145"/>
    </row>
    <row r="201" spans="4:8" s="120" customFormat="1" x14ac:dyDescent="0.2">
      <c r="D201" s="44"/>
      <c r="E201" s="122"/>
      <c r="F201" s="123"/>
      <c r="G201" s="122"/>
      <c r="H201" s="145"/>
    </row>
    <row r="202" spans="4:8" s="120" customFormat="1" x14ac:dyDescent="0.2">
      <c r="D202" s="44"/>
      <c r="E202" s="122"/>
      <c r="F202" s="123"/>
      <c r="G202" s="122"/>
      <c r="H202" s="145"/>
    </row>
  </sheetData>
  <sheetProtection algorithmName="SHA-512" hashValue="532g5Eva34Hezi019nN/xiXu7oudvbRDVPmJL/vHJMMLOzvOYNV4ZFcq1xVlauzGBnj4TJ0stpRSBMPVKw6Zpw==" saltValue="OsxPCPHKmazg7DaR2+/TJA==" spinCount="100000" sheet="1" objects="1" scenarios="1"/>
  <mergeCells count="7">
    <mergeCell ref="I25:K32"/>
    <mergeCell ref="A38:H38"/>
    <mergeCell ref="A2:B2"/>
    <mergeCell ref="B6:H6"/>
    <mergeCell ref="A9:H9"/>
    <mergeCell ref="A18:H18"/>
    <mergeCell ref="A19:H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DB91-C121-9242-80DC-0BC0095B69DA}">
  <dimension ref="A1:AL202"/>
  <sheetViews>
    <sheetView workbookViewId="0">
      <selection activeCell="E1" sqref="E1"/>
    </sheetView>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75" x14ac:dyDescent="0.25">
      <c r="A1" s="49" t="s">
        <v>110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105</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111</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112</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 t="shared" ref="G11:G17" si="0">(E11-(E11*F11/100))*A11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si="0"/>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x14ac:dyDescent="0.2">
      <c r="A13" s="207"/>
      <c r="B13" s="210"/>
      <c r="C13" s="209"/>
      <c r="D13" s="210"/>
      <c r="E13" s="211"/>
      <c r="F13" s="217"/>
      <c r="G13" s="219">
        <f t="shared" si="0"/>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x14ac:dyDescent="0.2">
      <c r="A14" s="207"/>
      <c r="B14" s="210"/>
      <c r="C14" s="209"/>
      <c r="D14" s="210"/>
      <c r="E14" s="211"/>
      <c r="F14" s="217"/>
      <c r="G14" s="219">
        <f t="shared" si="0"/>
        <v>0</v>
      </c>
      <c r="H14" s="22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s="206" customFormat="1" x14ac:dyDescent="0.2">
      <c r="A15" s="207"/>
      <c r="B15" s="210"/>
      <c r="C15" s="209"/>
      <c r="D15" s="210"/>
      <c r="E15" s="211"/>
      <c r="F15" s="217"/>
      <c r="G15" s="219">
        <f t="shared" si="0"/>
        <v>0</v>
      </c>
      <c r="H15" s="22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row>
    <row r="16" spans="1:38" s="206" customFormat="1" ht="30" x14ac:dyDescent="0.2">
      <c r="A16" s="207"/>
      <c r="B16" s="208" t="s">
        <v>108</v>
      </c>
      <c r="C16" s="209"/>
      <c r="D16" s="210"/>
      <c r="E16" s="211"/>
      <c r="F16" s="217"/>
      <c r="G16" s="219">
        <f t="shared" si="0"/>
        <v>0</v>
      </c>
      <c r="H16" s="22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row>
    <row r="17" spans="1:34" s="206" customFormat="1" ht="15.75" thickBot="1" x14ac:dyDescent="0.25">
      <c r="A17" s="212"/>
      <c r="B17" s="213"/>
      <c r="C17" s="214"/>
      <c r="D17" s="213"/>
      <c r="E17" s="215"/>
      <c r="F17" s="218"/>
      <c r="G17" s="220">
        <f t="shared" si="0"/>
        <v>0</v>
      </c>
      <c r="H17" s="224">
        <f>SUM(G10:G17)</f>
        <v>0</v>
      </c>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row>
    <row r="18" spans="1:34" ht="18" customHeight="1" thickBot="1" x14ac:dyDescent="0.25">
      <c r="A18" s="265"/>
      <c r="B18" s="265"/>
      <c r="C18" s="265"/>
      <c r="D18" s="265"/>
      <c r="E18" s="265"/>
      <c r="F18" s="265"/>
      <c r="G18" s="265"/>
      <c r="H18" s="265"/>
    </row>
    <row r="19" spans="1:34" ht="18" customHeight="1" thickBot="1" x14ac:dyDescent="0.25">
      <c r="A19" s="260"/>
      <c r="B19" s="260"/>
      <c r="C19" s="260"/>
      <c r="D19" s="260"/>
      <c r="E19" s="260"/>
      <c r="F19" s="260"/>
      <c r="G19" s="260"/>
      <c r="H19" s="260"/>
    </row>
    <row r="20" spans="1:34" s="30" customFormat="1" ht="15.75" thickBot="1" x14ac:dyDescent="0.25">
      <c r="A20" s="139"/>
      <c r="B20" s="140" t="s">
        <v>91</v>
      </c>
      <c r="C20" s="141"/>
      <c r="D20" s="142"/>
      <c r="E20" s="143"/>
      <c r="F20" s="144"/>
      <c r="G20" s="143"/>
      <c r="H20" s="226">
        <f>SUM(H9:H18)</f>
        <v>0</v>
      </c>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row>
    <row r="21" spans="1:34" s="30" customFormat="1" ht="15.75" thickBot="1" x14ac:dyDescent="0.25">
      <c r="A21" s="194"/>
      <c r="B21" s="195"/>
      <c r="C21" s="196"/>
      <c r="D21" s="197"/>
      <c r="E21" s="198"/>
      <c r="F21" s="199"/>
      <c r="G21" s="198"/>
      <c r="H21" s="227"/>
    </row>
    <row r="22" spans="1:34" s="30" customFormat="1" ht="30.75" thickBot="1" x14ac:dyDescent="0.25">
      <c r="A22" s="200"/>
      <c r="B22" s="201" t="s">
        <v>92</v>
      </c>
      <c r="C22" s="202"/>
      <c r="D22" s="203"/>
      <c r="E22" s="204"/>
      <c r="F22" s="205"/>
      <c r="G22" s="204"/>
      <c r="H22" s="228"/>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row>
    <row r="23" spans="1:34" ht="18" customHeight="1" x14ac:dyDescent="0.2">
      <c r="A23" s="135"/>
      <c r="B23" s="147"/>
      <c r="C23" s="130" t="s">
        <v>81</v>
      </c>
      <c r="D23" s="136"/>
      <c r="E23" s="137"/>
      <c r="F23" s="138"/>
      <c r="G23" s="137"/>
      <c r="H23" s="225"/>
    </row>
    <row r="24" spans="1:34" x14ac:dyDescent="0.2">
      <c r="A24" s="148"/>
      <c r="B24" s="21"/>
      <c r="C24" s="38"/>
      <c r="D24" s="10" t="s">
        <v>93</v>
      </c>
      <c r="E24" s="39"/>
      <c r="F24" s="40"/>
      <c r="G24" s="26">
        <f>(E24-(E24*F24/100))*C24</f>
        <v>0</v>
      </c>
      <c r="H24" s="229"/>
    </row>
    <row r="25" spans="1:34" x14ac:dyDescent="0.2">
      <c r="A25" s="148"/>
      <c r="B25" s="21"/>
      <c r="C25" s="38"/>
      <c r="D25" s="10" t="s">
        <v>94</v>
      </c>
      <c r="E25" s="39"/>
      <c r="F25" s="40"/>
      <c r="G25" s="26">
        <f>(E25-(E25*F25/100))*C25</f>
        <v>0</v>
      </c>
      <c r="H25" s="229"/>
      <c r="I25" s="261"/>
      <c r="J25" s="261"/>
      <c r="K25" s="261"/>
    </row>
    <row r="26" spans="1:34" x14ac:dyDescent="0.2">
      <c r="A26" s="148"/>
      <c r="B26" s="21"/>
      <c r="C26" s="38"/>
      <c r="D26" s="10" t="s">
        <v>95</v>
      </c>
      <c r="E26" s="39"/>
      <c r="F26" s="40"/>
      <c r="G26" s="26">
        <f>(E26-(E26*F26/100))*C26</f>
        <v>0</v>
      </c>
      <c r="H26" s="229"/>
      <c r="I26" s="261"/>
      <c r="J26" s="261"/>
      <c r="K26" s="261"/>
    </row>
    <row r="27" spans="1:34" ht="30" x14ac:dyDescent="0.2">
      <c r="A27" s="148"/>
      <c r="B27" s="21"/>
      <c r="C27" s="38"/>
      <c r="D27" s="8" t="s">
        <v>96</v>
      </c>
      <c r="E27" s="9" t="s">
        <v>97</v>
      </c>
      <c r="F27" s="23"/>
      <c r="G27" s="26"/>
      <c r="H27" s="229"/>
      <c r="I27" s="261"/>
      <c r="J27" s="261"/>
      <c r="K27" s="261"/>
    </row>
    <row r="28" spans="1:34" x14ac:dyDescent="0.2">
      <c r="A28" s="148"/>
      <c r="B28" s="21"/>
      <c r="C28" s="38"/>
      <c r="D28" s="10" t="s">
        <v>98</v>
      </c>
      <c r="E28" s="26">
        <f>'Staat van eenheidsprijzen'!C13</f>
        <v>0</v>
      </c>
      <c r="F28" s="23"/>
      <c r="G28" s="26">
        <f>C28*E28</f>
        <v>0</v>
      </c>
      <c r="H28" s="229"/>
      <c r="I28" s="261"/>
      <c r="J28" s="261"/>
      <c r="K28" s="261"/>
    </row>
    <row r="29" spans="1:34" x14ac:dyDescent="0.2">
      <c r="A29" s="148"/>
      <c r="B29" s="21"/>
      <c r="C29" s="38"/>
      <c r="D29" s="10" t="s">
        <v>99</v>
      </c>
      <c r="E29" s="26">
        <f>'Staat van eenheidsprijzen'!C14</f>
        <v>0</v>
      </c>
      <c r="F29" s="23"/>
      <c r="G29" s="26">
        <f t="shared" ref="G29" si="1">C29*E29</f>
        <v>0</v>
      </c>
      <c r="H29" s="229"/>
      <c r="I29" s="261"/>
      <c r="J29" s="261"/>
      <c r="K29" s="261"/>
    </row>
    <row r="30" spans="1:34" ht="18" customHeight="1" x14ac:dyDescent="0.2">
      <c r="A30" s="148"/>
      <c r="B30" s="21"/>
      <c r="C30" s="18"/>
      <c r="D30" s="14"/>
      <c r="E30" s="22"/>
      <c r="F30" s="23"/>
      <c r="G30" s="22"/>
      <c r="H30" s="229"/>
      <c r="I30" s="261"/>
      <c r="J30" s="261"/>
      <c r="K30" s="261"/>
    </row>
    <row r="31" spans="1:34" ht="36.950000000000003" customHeight="1" x14ac:dyDescent="0.2">
      <c r="A31" s="148"/>
      <c r="B31" s="21"/>
      <c r="C31" s="18"/>
      <c r="D31" s="15" t="s">
        <v>100</v>
      </c>
      <c r="E31" s="24"/>
      <c r="F31" s="25"/>
      <c r="G31" s="221">
        <f>SUM(G10:G17)</f>
        <v>0</v>
      </c>
      <c r="H31" s="229"/>
      <c r="I31" s="261"/>
      <c r="J31" s="261"/>
      <c r="K31" s="261"/>
    </row>
    <row r="32" spans="1:34" ht="18" customHeight="1" x14ac:dyDescent="0.2">
      <c r="A32" s="148"/>
      <c r="B32" s="21"/>
      <c r="C32" s="18"/>
      <c r="D32" s="15" t="s">
        <v>101</v>
      </c>
      <c r="E32" s="24"/>
      <c r="F32" s="25"/>
      <c r="G32" s="221">
        <f>SUM(G24:G29)</f>
        <v>0</v>
      </c>
      <c r="H32" s="229"/>
      <c r="I32" s="261"/>
      <c r="J32" s="261"/>
      <c r="K32" s="261"/>
    </row>
    <row r="33" spans="1:34" x14ac:dyDescent="0.2">
      <c r="A33" s="148"/>
      <c r="B33" s="21"/>
      <c r="C33" s="18"/>
      <c r="D33" s="14"/>
      <c r="E33" s="24"/>
      <c r="F33" s="25"/>
      <c r="G33" s="24"/>
      <c r="H33" s="229"/>
    </row>
    <row r="34" spans="1:34" s="13" customFormat="1" ht="18" customHeight="1" x14ac:dyDescent="0.2">
      <c r="A34" s="149"/>
      <c r="B34" s="11"/>
      <c r="C34" s="12"/>
      <c r="D34" s="8" t="s">
        <v>102</v>
      </c>
      <c r="E34" s="16"/>
      <c r="F34" s="17"/>
      <c r="G34" s="222">
        <f>SUM(G31:G32)</f>
        <v>0</v>
      </c>
      <c r="H34" s="23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row>
    <row r="35" spans="1:34" ht="18.95" customHeight="1" thickBot="1" x14ac:dyDescent="0.25">
      <c r="A35" s="150"/>
      <c r="B35" s="151"/>
      <c r="C35" s="152"/>
      <c r="D35" s="153" t="s">
        <v>103</v>
      </c>
      <c r="E35" s="154"/>
      <c r="F35" s="155"/>
      <c r="G35" s="154"/>
      <c r="H35" s="231"/>
    </row>
    <row r="36" spans="1:34" s="120" customFormat="1" x14ac:dyDescent="0.2">
      <c r="D36" s="44"/>
      <c r="E36" s="122"/>
      <c r="F36" s="123"/>
      <c r="G36" s="122"/>
      <c r="H36" s="145"/>
    </row>
    <row r="37" spans="1:34" s="120" customFormat="1" ht="15.75" thickBot="1" x14ac:dyDescent="0.25">
      <c r="D37" s="44"/>
      <c r="E37" s="122"/>
      <c r="F37" s="123"/>
      <c r="G37" s="122"/>
      <c r="H37" s="145"/>
    </row>
    <row r="38" spans="1:34" s="120" customFormat="1" ht="105" customHeight="1" thickBot="1" x14ac:dyDescent="0.25">
      <c r="A38" s="262" t="s">
        <v>109</v>
      </c>
      <c r="B38" s="263"/>
      <c r="C38" s="263"/>
      <c r="D38" s="263"/>
      <c r="E38" s="263"/>
      <c r="F38" s="263"/>
      <c r="G38" s="263"/>
      <c r="H38" s="264"/>
    </row>
    <row r="39" spans="1:34" s="120" customFormat="1" x14ac:dyDescent="0.2">
      <c r="E39" s="122"/>
      <c r="F39" s="123"/>
      <c r="G39" s="122"/>
      <c r="H39" s="145"/>
    </row>
    <row r="40" spans="1:34" s="120" customFormat="1" x14ac:dyDescent="0.2">
      <c r="D40" s="44"/>
      <c r="E40" s="122"/>
      <c r="F40" s="123"/>
      <c r="G40" s="122"/>
      <c r="H40" s="145"/>
    </row>
    <row r="41" spans="1:34" s="120" customFormat="1" x14ac:dyDescent="0.2">
      <c r="D41" s="44"/>
      <c r="E41" s="122"/>
      <c r="F41" s="123"/>
      <c r="G41" s="122"/>
      <c r="H41" s="145"/>
    </row>
    <row r="42" spans="1:34" s="120" customFormat="1" x14ac:dyDescent="0.2">
      <c r="E42" s="122"/>
      <c r="F42" s="123"/>
      <c r="G42" s="122"/>
      <c r="H42" s="145"/>
    </row>
    <row r="43" spans="1:34" s="120" customFormat="1" x14ac:dyDescent="0.2">
      <c r="D43" s="44"/>
      <c r="E43" s="122"/>
      <c r="F43" s="123"/>
      <c r="G43" s="122"/>
      <c r="H43" s="145"/>
    </row>
    <row r="44" spans="1:34" s="120" customFormat="1" x14ac:dyDescent="0.2">
      <c r="D44" s="44"/>
      <c r="E44" s="122"/>
      <c r="F44" s="123"/>
      <c r="G44" s="122"/>
      <c r="H44" s="145"/>
    </row>
    <row r="45" spans="1:34" s="120" customFormat="1" x14ac:dyDescent="0.2">
      <c r="D45" s="44"/>
      <c r="E45" s="122"/>
      <c r="F45" s="123"/>
      <c r="G45" s="122"/>
      <c r="H45" s="145"/>
    </row>
    <row r="46" spans="1:34" s="120" customFormat="1" x14ac:dyDescent="0.2">
      <c r="D46" s="44"/>
      <c r="E46" s="122"/>
      <c r="F46" s="123"/>
      <c r="G46" s="122"/>
      <c r="H46" s="145"/>
    </row>
    <row r="47" spans="1:34" s="120" customFormat="1" x14ac:dyDescent="0.2">
      <c r="D47" s="44"/>
      <c r="E47" s="122"/>
      <c r="F47" s="123"/>
      <c r="G47" s="122"/>
      <c r="H47" s="145"/>
    </row>
    <row r="48" spans="1:34"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row r="185" spans="4:8" s="120" customFormat="1" x14ac:dyDescent="0.2">
      <c r="D185" s="44"/>
      <c r="E185" s="122"/>
      <c r="F185" s="123"/>
      <c r="G185" s="122"/>
      <c r="H185" s="145"/>
    </row>
    <row r="186" spans="4:8" s="120" customFormat="1" x14ac:dyDescent="0.2">
      <c r="D186" s="44"/>
      <c r="E186" s="122"/>
      <c r="F186" s="123"/>
      <c r="G186" s="122"/>
      <c r="H186" s="145"/>
    </row>
    <row r="187" spans="4:8" s="120" customFormat="1" x14ac:dyDescent="0.2">
      <c r="D187" s="44"/>
      <c r="E187" s="122"/>
      <c r="F187" s="123"/>
      <c r="G187" s="122"/>
      <c r="H187" s="145"/>
    </row>
    <row r="188" spans="4:8" s="120" customFormat="1" x14ac:dyDescent="0.2">
      <c r="D188" s="44"/>
      <c r="E188" s="122"/>
      <c r="F188" s="123"/>
      <c r="G188" s="122"/>
      <c r="H188" s="145"/>
    </row>
    <row r="189" spans="4:8" s="120" customFormat="1" x14ac:dyDescent="0.2">
      <c r="D189" s="44"/>
      <c r="E189" s="122"/>
      <c r="F189" s="123"/>
      <c r="G189" s="122"/>
      <c r="H189" s="145"/>
    </row>
    <row r="190" spans="4:8" s="120" customFormat="1" x14ac:dyDescent="0.2">
      <c r="D190" s="44"/>
      <c r="E190" s="122"/>
      <c r="F190" s="123"/>
      <c r="G190" s="122"/>
      <c r="H190" s="145"/>
    </row>
    <row r="191" spans="4:8" s="120" customFormat="1" x14ac:dyDescent="0.2">
      <c r="D191" s="44"/>
      <c r="E191" s="122"/>
      <c r="F191" s="123"/>
      <c r="G191" s="122"/>
      <c r="H191" s="145"/>
    </row>
    <row r="192" spans="4:8" s="120" customFormat="1" x14ac:dyDescent="0.2">
      <c r="D192" s="44"/>
      <c r="E192" s="122"/>
      <c r="F192" s="123"/>
      <c r="G192" s="122"/>
      <c r="H192" s="145"/>
    </row>
    <row r="193" spans="4:8" s="120" customFormat="1" x14ac:dyDescent="0.2">
      <c r="D193" s="44"/>
      <c r="E193" s="122"/>
      <c r="F193" s="123"/>
      <c r="G193" s="122"/>
      <c r="H193" s="145"/>
    </row>
    <row r="194" spans="4:8" s="120" customFormat="1" x14ac:dyDescent="0.2">
      <c r="D194" s="44"/>
      <c r="E194" s="122"/>
      <c r="F194" s="123"/>
      <c r="G194" s="122"/>
      <c r="H194" s="145"/>
    </row>
    <row r="195" spans="4:8" s="120" customFormat="1" x14ac:dyDescent="0.2">
      <c r="D195" s="44"/>
      <c r="E195" s="122"/>
      <c r="F195" s="123"/>
      <c r="G195" s="122"/>
      <c r="H195" s="145"/>
    </row>
    <row r="196" spans="4:8" s="120" customFormat="1" x14ac:dyDescent="0.2">
      <c r="D196" s="44"/>
      <c r="E196" s="122"/>
      <c r="F196" s="123"/>
      <c r="G196" s="122"/>
      <c r="H196" s="145"/>
    </row>
    <row r="197" spans="4:8" s="120" customFormat="1" x14ac:dyDescent="0.2">
      <c r="D197" s="44"/>
      <c r="E197" s="122"/>
      <c r="F197" s="123"/>
      <c r="G197" s="122"/>
      <c r="H197" s="145"/>
    </row>
    <row r="198" spans="4:8" s="120" customFormat="1" x14ac:dyDescent="0.2">
      <c r="D198" s="44"/>
      <c r="E198" s="122"/>
      <c r="F198" s="123"/>
      <c r="G198" s="122"/>
      <c r="H198" s="145"/>
    </row>
    <row r="199" spans="4:8" s="120" customFormat="1" x14ac:dyDescent="0.2">
      <c r="D199" s="44"/>
      <c r="E199" s="122"/>
      <c r="F199" s="123"/>
      <c r="G199" s="122"/>
      <c r="H199" s="145"/>
    </row>
    <row r="200" spans="4:8" s="120" customFormat="1" x14ac:dyDescent="0.2">
      <c r="D200" s="44"/>
      <c r="E200" s="122"/>
      <c r="F200" s="123"/>
      <c r="G200" s="122"/>
      <c r="H200" s="145"/>
    </row>
    <row r="201" spans="4:8" s="120" customFormat="1" x14ac:dyDescent="0.2">
      <c r="D201" s="44"/>
      <c r="E201" s="122"/>
      <c r="F201" s="123"/>
      <c r="G201" s="122"/>
      <c r="H201" s="145"/>
    </row>
    <row r="202" spans="4:8" s="120" customFormat="1" x14ac:dyDescent="0.2">
      <c r="D202" s="44"/>
      <c r="E202" s="122"/>
      <c r="F202" s="123"/>
      <c r="G202" s="122"/>
      <c r="H202" s="145"/>
    </row>
  </sheetData>
  <sheetProtection algorithmName="SHA-512" hashValue="bJHECJGbbuYSEGsJE4n3IQW1Reh+4kjwO0Unc4Tp3RBiCtjUTqjxdZvB9swG055isp0/kcgQa/L88eB+dZgffA==" saltValue="i/PbmlJEehpeiz0/0kJiww==" spinCount="100000" sheet="1" objects="1" scenarios="1"/>
  <mergeCells count="7">
    <mergeCell ref="I25:K32"/>
    <mergeCell ref="A38:H38"/>
    <mergeCell ref="A2:B2"/>
    <mergeCell ref="B6:H6"/>
    <mergeCell ref="A9:H9"/>
    <mergeCell ref="A18:H18"/>
    <mergeCell ref="A19:H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E9B80-5495-CD49-B47F-49406E4098B7}">
  <dimension ref="A1:AL202"/>
  <sheetViews>
    <sheetView workbookViewId="0"/>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75" x14ac:dyDescent="0.25">
      <c r="A1" s="49" t="s">
        <v>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105</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106</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113</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 t="shared" ref="G11:G17" si="0">(E11-(E11*F11/100))*A11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si="0"/>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x14ac:dyDescent="0.2">
      <c r="A13" s="207"/>
      <c r="B13" s="210"/>
      <c r="C13" s="209"/>
      <c r="D13" s="210"/>
      <c r="E13" s="211"/>
      <c r="F13" s="217"/>
      <c r="G13" s="219">
        <f t="shared" si="0"/>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x14ac:dyDescent="0.2">
      <c r="A14" s="207"/>
      <c r="B14" s="210"/>
      <c r="C14" s="209"/>
      <c r="D14" s="210"/>
      <c r="E14" s="211"/>
      <c r="F14" s="217"/>
      <c r="G14" s="219">
        <f t="shared" si="0"/>
        <v>0</v>
      </c>
      <c r="H14" s="22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s="206" customFormat="1" x14ac:dyDescent="0.2">
      <c r="A15" s="207"/>
      <c r="B15" s="210"/>
      <c r="C15" s="209"/>
      <c r="D15" s="210"/>
      <c r="E15" s="211"/>
      <c r="F15" s="217"/>
      <c r="G15" s="219">
        <f t="shared" si="0"/>
        <v>0</v>
      </c>
      <c r="H15" s="22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row>
    <row r="16" spans="1:38" s="206" customFormat="1" ht="30" x14ac:dyDescent="0.2">
      <c r="A16" s="207"/>
      <c r="B16" s="208" t="s">
        <v>114</v>
      </c>
      <c r="C16" s="209"/>
      <c r="D16" s="210"/>
      <c r="E16" s="211"/>
      <c r="F16" s="217"/>
      <c r="G16" s="219">
        <f t="shared" si="0"/>
        <v>0</v>
      </c>
      <c r="H16" s="22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row>
    <row r="17" spans="1:34" s="206" customFormat="1" ht="15.75" thickBot="1" x14ac:dyDescent="0.25">
      <c r="A17" s="212"/>
      <c r="B17" s="213"/>
      <c r="C17" s="214"/>
      <c r="D17" s="213"/>
      <c r="E17" s="215"/>
      <c r="F17" s="218"/>
      <c r="G17" s="220">
        <f t="shared" si="0"/>
        <v>0</v>
      </c>
      <c r="H17" s="224">
        <f>SUM(G10:G17)</f>
        <v>0</v>
      </c>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row>
    <row r="18" spans="1:34" ht="18" customHeight="1" thickBot="1" x14ac:dyDescent="0.25">
      <c r="A18" s="265"/>
      <c r="B18" s="265"/>
      <c r="C18" s="265"/>
      <c r="D18" s="265"/>
      <c r="E18" s="265"/>
      <c r="F18" s="265"/>
      <c r="G18" s="265"/>
      <c r="H18" s="265"/>
    </row>
    <row r="19" spans="1:34" ht="18" customHeight="1" thickBot="1" x14ac:dyDescent="0.25">
      <c r="A19" s="260"/>
      <c r="B19" s="260"/>
      <c r="C19" s="260"/>
      <c r="D19" s="260"/>
      <c r="E19" s="260"/>
      <c r="F19" s="260"/>
      <c r="G19" s="260"/>
      <c r="H19" s="260"/>
    </row>
    <row r="20" spans="1:34" s="30" customFormat="1" ht="15.75" thickBot="1" x14ac:dyDescent="0.25">
      <c r="A20" s="139"/>
      <c r="B20" s="140" t="s">
        <v>91</v>
      </c>
      <c r="C20" s="141"/>
      <c r="D20" s="142"/>
      <c r="E20" s="143"/>
      <c r="F20" s="144"/>
      <c r="G20" s="143"/>
      <c r="H20" s="226">
        <f>SUM(H9:H18)</f>
        <v>0</v>
      </c>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row>
    <row r="21" spans="1:34" s="30" customFormat="1" ht="15.75" thickBot="1" x14ac:dyDescent="0.25">
      <c r="A21" s="194"/>
      <c r="B21" s="195"/>
      <c r="C21" s="196"/>
      <c r="D21" s="197"/>
      <c r="E21" s="198"/>
      <c r="F21" s="199"/>
      <c r="G21" s="198"/>
      <c r="H21" s="227"/>
    </row>
    <row r="22" spans="1:34" s="30" customFormat="1" ht="30.75" thickBot="1" x14ac:dyDescent="0.25">
      <c r="A22" s="200"/>
      <c r="B22" s="201" t="s">
        <v>92</v>
      </c>
      <c r="C22" s="202"/>
      <c r="D22" s="203"/>
      <c r="E22" s="204"/>
      <c r="F22" s="205"/>
      <c r="G22" s="204"/>
      <c r="H22" s="228"/>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row>
    <row r="23" spans="1:34" ht="18" customHeight="1" x14ac:dyDescent="0.2">
      <c r="A23" s="135"/>
      <c r="B23" s="147"/>
      <c r="C23" s="130" t="s">
        <v>81</v>
      </c>
      <c r="D23" s="136"/>
      <c r="E23" s="137"/>
      <c r="F23" s="138"/>
      <c r="G23" s="137"/>
      <c r="H23" s="225"/>
    </row>
    <row r="24" spans="1:34" x14ac:dyDescent="0.2">
      <c r="A24" s="148"/>
      <c r="B24" s="21"/>
      <c r="C24" s="38"/>
      <c r="D24" s="10" t="s">
        <v>93</v>
      </c>
      <c r="E24" s="39"/>
      <c r="F24" s="40"/>
      <c r="G24" s="26">
        <f>(E24-(E24*F24/100))*C24</f>
        <v>0</v>
      </c>
      <c r="H24" s="229"/>
    </row>
    <row r="25" spans="1:34" x14ac:dyDescent="0.2">
      <c r="A25" s="148"/>
      <c r="B25" s="21"/>
      <c r="C25" s="38"/>
      <c r="D25" s="10" t="s">
        <v>94</v>
      </c>
      <c r="E25" s="39"/>
      <c r="F25" s="40"/>
      <c r="G25" s="26">
        <f>(E25-(E25*F25/100))*C25</f>
        <v>0</v>
      </c>
      <c r="H25" s="229"/>
      <c r="I25" s="261"/>
      <c r="J25" s="261"/>
      <c r="K25" s="261"/>
    </row>
    <row r="26" spans="1:34" x14ac:dyDescent="0.2">
      <c r="A26" s="148"/>
      <c r="B26" s="21"/>
      <c r="C26" s="38"/>
      <c r="D26" s="10" t="s">
        <v>95</v>
      </c>
      <c r="E26" s="39"/>
      <c r="F26" s="40"/>
      <c r="G26" s="26">
        <f>(E26-(E26*F26/100))*C26</f>
        <v>0</v>
      </c>
      <c r="H26" s="229"/>
      <c r="I26" s="261"/>
      <c r="J26" s="261"/>
      <c r="K26" s="261"/>
    </row>
    <row r="27" spans="1:34" ht="30" x14ac:dyDescent="0.2">
      <c r="A27" s="148"/>
      <c r="B27" s="21"/>
      <c r="C27" s="38"/>
      <c r="D27" s="8" t="s">
        <v>96</v>
      </c>
      <c r="E27" s="9" t="s">
        <v>97</v>
      </c>
      <c r="F27" s="23"/>
      <c r="G27" s="26"/>
      <c r="H27" s="229"/>
      <c r="I27" s="261"/>
      <c r="J27" s="261"/>
      <c r="K27" s="261"/>
    </row>
    <row r="28" spans="1:34" x14ac:dyDescent="0.2">
      <c r="A28" s="148"/>
      <c r="B28" s="21"/>
      <c r="C28" s="38"/>
      <c r="D28" s="10" t="s">
        <v>98</v>
      </c>
      <c r="E28" s="26">
        <f>'Staat van eenheidsprijzen'!C13</f>
        <v>0</v>
      </c>
      <c r="F28" s="23"/>
      <c r="G28" s="26">
        <f>C28*E28</f>
        <v>0</v>
      </c>
      <c r="H28" s="229"/>
      <c r="I28" s="261"/>
      <c r="J28" s="261"/>
      <c r="K28" s="261"/>
    </row>
    <row r="29" spans="1:34" x14ac:dyDescent="0.2">
      <c r="A29" s="148"/>
      <c r="B29" s="21"/>
      <c r="C29" s="38"/>
      <c r="D29" s="10" t="s">
        <v>99</v>
      </c>
      <c r="E29" s="26">
        <f>'Staat van eenheidsprijzen'!C14</f>
        <v>0</v>
      </c>
      <c r="F29" s="23"/>
      <c r="G29" s="26">
        <f t="shared" ref="G29" si="1">C29*E29</f>
        <v>0</v>
      </c>
      <c r="H29" s="229"/>
      <c r="I29" s="261"/>
      <c r="J29" s="261"/>
      <c r="K29" s="261"/>
    </row>
    <row r="30" spans="1:34" ht="18" customHeight="1" x14ac:dyDescent="0.2">
      <c r="A30" s="148"/>
      <c r="B30" s="21"/>
      <c r="C30" s="18"/>
      <c r="D30" s="14"/>
      <c r="E30" s="22"/>
      <c r="F30" s="23"/>
      <c r="G30" s="22"/>
      <c r="H30" s="229"/>
      <c r="I30" s="261"/>
      <c r="J30" s="261"/>
      <c r="K30" s="261"/>
    </row>
    <row r="31" spans="1:34" ht="36.950000000000003" customHeight="1" x14ac:dyDescent="0.2">
      <c r="A31" s="148"/>
      <c r="B31" s="21"/>
      <c r="C31" s="18"/>
      <c r="D31" s="15" t="s">
        <v>100</v>
      </c>
      <c r="E31" s="24"/>
      <c r="F31" s="25"/>
      <c r="G31" s="221">
        <f>SUM(G10:G17)</f>
        <v>0</v>
      </c>
      <c r="H31" s="229"/>
      <c r="I31" s="261"/>
      <c r="J31" s="261"/>
      <c r="K31" s="261"/>
    </row>
    <row r="32" spans="1:34" ht="18" customHeight="1" x14ac:dyDescent="0.2">
      <c r="A32" s="148"/>
      <c r="B32" s="21"/>
      <c r="C32" s="18"/>
      <c r="D32" s="15" t="s">
        <v>101</v>
      </c>
      <c r="E32" s="24"/>
      <c r="F32" s="25"/>
      <c r="G32" s="221">
        <f>SUM(G24:G29)</f>
        <v>0</v>
      </c>
      <c r="H32" s="229"/>
      <c r="I32" s="261"/>
      <c r="J32" s="261"/>
      <c r="K32" s="261"/>
    </row>
    <row r="33" spans="1:34" x14ac:dyDescent="0.2">
      <c r="A33" s="148"/>
      <c r="B33" s="21"/>
      <c r="C33" s="18"/>
      <c r="D33" s="14"/>
      <c r="E33" s="24"/>
      <c r="F33" s="25"/>
      <c r="G33" s="24"/>
      <c r="H33" s="229"/>
    </row>
    <row r="34" spans="1:34" s="13" customFormat="1" ht="18" customHeight="1" x14ac:dyDescent="0.2">
      <c r="A34" s="149"/>
      <c r="B34" s="11"/>
      <c r="C34" s="12"/>
      <c r="D34" s="8" t="s">
        <v>102</v>
      </c>
      <c r="E34" s="16"/>
      <c r="F34" s="17"/>
      <c r="G34" s="222">
        <f>SUM(G31:G32)</f>
        <v>0</v>
      </c>
      <c r="H34" s="23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row>
    <row r="35" spans="1:34" ht="18.95" customHeight="1" thickBot="1" x14ac:dyDescent="0.25">
      <c r="A35" s="150"/>
      <c r="B35" s="151"/>
      <c r="C35" s="152"/>
      <c r="D35" s="153" t="s">
        <v>103</v>
      </c>
      <c r="E35" s="154"/>
      <c r="F35" s="155"/>
      <c r="G35" s="154"/>
      <c r="H35" s="231"/>
    </row>
    <row r="36" spans="1:34" s="120" customFormat="1" x14ac:dyDescent="0.2">
      <c r="D36" s="44"/>
      <c r="E36" s="122"/>
      <c r="F36" s="123"/>
      <c r="G36" s="122"/>
      <c r="H36" s="145"/>
    </row>
    <row r="37" spans="1:34" s="120" customFormat="1" ht="15.75" thickBot="1" x14ac:dyDescent="0.25">
      <c r="D37" s="44"/>
      <c r="E37" s="122"/>
      <c r="F37" s="123"/>
      <c r="G37" s="122"/>
      <c r="H37" s="145"/>
    </row>
    <row r="38" spans="1:34" s="120" customFormat="1" ht="105" customHeight="1" thickBot="1" x14ac:dyDescent="0.25">
      <c r="A38" s="262" t="s">
        <v>109</v>
      </c>
      <c r="B38" s="263"/>
      <c r="C38" s="263"/>
      <c r="D38" s="263"/>
      <c r="E38" s="263"/>
      <c r="F38" s="263"/>
      <c r="G38" s="263"/>
      <c r="H38" s="264"/>
    </row>
    <row r="39" spans="1:34" s="120" customFormat="1" x14ac:dyDescent="0.2">
      <c r="E39" s="122"/>
      <c r="F39" s="123"/>
      <c r="G39" s="122"/>
      <c r="H39" s="145"/>
    </row>
    <row r="40" spans="1:34" s="120" customFormat="1" x14ac:dyDescent="0.2">
      <c r="D40" s="44"/>
      <c r="E40" s="122"/>
      <c r="F40" s="123"/>
      <c r="G40" s="122"/>
      <c r="H40" s="145"/>
    </row>
    <row r="41" spans="1:34" s="120" customFormat="1" x14ac:dyDescent="0.2">
      <c r="D41" s="44"/>
      <c r="E41" s="122"/>
      <c r="F41" s="123"/>
      <c r="G41" s="122"/>
      <c r="H41" s="145"/>
    </row>
    <row r="42" spans="1:34" s="120" customFormat="1" x14ac:dyDescent="0.2">
      <c r="E42" s="122"/>
      <c r="F42" s="123"/>
      <c r="G42" s="122"/>
      <c r="H42" s="145"/>
    </row>
    <row r="43" spans="1:34" s="120" customFormat="1" x14ac:dyDescent="0.2">
      <c r="D43" s="44"/>
      <c r="E43" s="122"/>
      <c r="F43" s="123"/>
      <c r="G43" s="122"/>
      <c r="H43" s="145"/>
    </row>
    <row r="44" spans="1:34" s="120" customFormat="1" x14ac:dyDescent="0.2">
      <c r="D44" s="44"/>
      <c r="E44" s="122"/>
      <c r="F44" s="123"/>
      <c r="G44" s="122"/>
      <c r="H44" s="145"/>
    </row>
    <row r="45" spans="1:34" s="120" customFormat="1" x14ac:dyDescent="0.2">
      <c r="D45" s="44"/>
      <c r="E45" s="122"/>
      <c r="F45" s="123"/>
      <c r="G45" s="122"/>
      <c r="H45" s="145"/>
    </row>
    <row r="46" spans="1:34" s="120" customFormat="1" x14ac:dyDescent="0.2">
      <c r="D46" s="44"/>
      <c r="E46" s="122"/>
      <c r="F46" s="123"/>
      <c r="G46" s="122"/>
      <c r="H46" s="145"/>
    </row>
    <row r="47" spans="1:34" s="120" customFormat="1" x14ac:dyDescent="0.2">
      <c r="D47" s="44"/>
      <c r="E47" s="122"/>
      <c r="F47" s="123"/>
      <c r="G47" s="122"/>
      <c r="H47" s="145"/>
    </row>
    <row r="48" spans="1:34"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row r="185" spans="4:8" s="120" customFormat="1" x14ac:dyDescent="0.2">
      <c r="D185" s="44"/>
      <c r="E185" s="122"/>
      <c r="F185" s="123"/>
      <c r="G185" s="122"/>
      <c r="H185" s="145"/>
    </row>
    <row r="186" spans="4:8" s="120" customFormat="1" x14ac:dyDescent="0.2">
      <c r="D186" s="44"/>
      <c r="E186" s="122"/>
      <c r="F186" s="123"/>
      <c r="G186" s="122"/>
      <c r="H186" s="145"/>
    </row>
    <row r="187" spans="4:8" s="120" customFormat="1" x14ac:dyDescent="0.2">
      <c r="D187" s="44"/>
      <c r="E187" s="122"/>
      <c r="F187" s="123"/>
      <c r="G187" s="122"/>
      <c r="H187" s="145"/>
    </row>
    <row r="188" spans="4:8" s="120" customFormat="1" x14ac:dyDescent="0.2">
      <c r="D188" s="44"/>
      <c r="E188" s="122"/>
      <c r="F188" s="123"/>
      <c r="G188" s="122"/>
      <c r="H188" s="145"/>
    </row>
    <row r="189" spans="4:8" s="120" customFormat="1" x14ac:dyDescent="0.2">
      <c r="D189" s="44"/>
      <c r="E189" s="122"/>
      <c r="F189" s="123"/>
      <c r="G189" s="122"/>
      <c r="H189" s="145"/>
    </row>
    <row r="190" spans="4:8" s="120" customFormat="1" x14ac:dyDescent="0.2">
      <c r="D190" s="44"/>
      <c r="E190" s="122"/>
      <c r="F190" s="123"/>
      <c r="G190" s="122"/>
      <c r="H190" s="145"/>
    </row>
    <row r="191" spans="4:8" s="120" customFormat="1" x14ac:dyDescent="0.2">
      <c r="D191" s="44"/>
      <c r="E191" s="122"/>
      <c r="F191" s="123"/>
      <c r="G191" s="122"/>
      <c r="H191" s="145"/>
    </row>
    <row r="192" spans="4:8" s="120" customFormat="1" x14ac:dyDescent="0.2">
      <c r="D192" s="44"/>
      <c r="E192" s="122"/>
      <c r="F192" s="123"/>
      <c r="G192" s="122"/>
      <c r="H192" s="145"/>
    </row>
    <row r="193" spans="4:8" s="120" customFormat="1" x14ac:dyDescent="0.2">
      <c r="D193" s="44"/>
      <c r="E193" s="122"/>
      <c r="F193" s="123"/>
      <c r="G193" s="122"/>
      <c r="H193" s="145"/>
    </row>
    <row r="194" spans="4:8" s="120" customFormat="1" x14ac:dyDescent="0.2">
      <c r="D194" s="44"/>
      <c r="E194" s="122"/>
      <c r="F194" s="123"/>
      <c r="G194" s="122"/>
      <c r="H194" s="145"/>
    </row>
    <row r="195" spans="4:8" s="120" customFormat="1" x14ac:dyDescent="0.2">
      <c r="D195" s="44"/>
      <c r="E195" s="122"/>
      <c r="F195" s="123"/>
      <c r="G195" s="122"/>
      <c r="H195" s="145"/>
    </row>
    <row r="196" spans="4:8" s="120" customFormat="1" x14ac:dyDescent="0.2">
      <c r="D196" s="44"/>
      <c r="E196" s="122"/>
      <c r="F196" s="123"/>
      <c r="G196" s="122"/>
      <c r="H196" s="145"/>
    </row>
    <row r="197" spans="4:8" s="120" customFormat="1" x14ac:dyDescent="0.2">
      <c r="D197" s="44"/>
      <c r="E197" s="122"/>
      <c r="F197" s="123"/>
      <c r="G197" s="122"/>
      <c r="H197" s="145"/>
    </row>
    <row r="198" spans="4:8" s="120" customFormat="1" x14ac:dyDescent="0.2">
      <c r="D198" s="44"/>
      <c r="E198" s="122"/>
      <c r="F198" s="123"/>
      <c r="G198" s="122"/>
      <c r="H198" s="145"/>
    </row>
    <row r="199" spans="4:8" s="120" customFormat="1" x14ac:dyDescent="0.2">
      <c r="D199" s="44"/>
      <c r="E199" s="122"/>
      <c r="F199" s="123"/>
      <c r="G199" s="122"/>
      <c r="H199" s="145"/>
    </row>
    <row r="200" spans="4:8" s="120" customFormat="1" x14ac:dyDescent="0.2">
      <c r="D200" s="44"/>
      <c r="E200" s="122"/>
      <c r="F200" s="123"/>
      <c r="G200" s="122"/>
      <c r="H200" s="145"/>
    </row>
    <row r="201" spans="4:8" s="120" customFormat="1" x14ac:dyDescent="0.2">
      <c r="D201" s="44"/>
      <c r="E201" s="122"/>
      <c r="F201" s="123"/>
      <c r="G201" s="122"/>
      <c r="H201" s="145"/>
    </row>
    <row r="202" spans="4:8" s="120" customFormat="1" x14ac:dyDescent="0.2">
      <c r="D202" s="44"/>
      <c r="E202" s="122"/>
      <c r="F202" s="123"/>
      <c r="G202" s="122"/>
      <c r="H202" s="145"/>
    </row>
  </sheetData>
  <sheetProtection algorithmName="SHA-512" hashValue="GXYT1HPuMVFq/SeH0BhuPimtahfb/hfvJQkGH7U3VkSQ28ZPyizY7t7Cr+NQXzHV0PIDbWD7mqbI0afdAYG00Q==" saltValue="sWpKTYrp8nwpyBJhnYGI/Q==" spinCount="100000" sheet="1" objects="1" scenarios="1"/>
  <mergeCells count="7">
    <mergeCell ref="I25:K32"/>
    <mergeCell ref="A38:H38"/>
    <mergeCell ref="A2:B2"/>
    <mergeCell ref="B6:H6"/>
    <mergeCell ref="A9:H9"/>
    <mergeCell ref="A18:H18"/>
    <mergeCell ref="A19:H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1891-629F-9C4B-811E-85AFB491FC14}">
  <dimension ref="A1:AL202"/>
  <sheetViews>
    <sheetView workbookViewId="0">
      <selection activeCell="F13" sqref="F13"/>
    </sheetView>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75" x14ac:dyDescent="0.25">
      <c r="A1" s="49" t="s">
        <v>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105</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111</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115</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 t="shared" ref="G11:G17" si="0">(E11-(E11*F11/100))*A11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si="0"/>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x14ac:dyDescent="0.2">
      <c r="A13" s="207"/>
      <c r="B13" s="210"/>
      <c r="C13" s="209"/>
      <c r="D13" s="210"/>
      <c r="E13" s="211"/>
      <c r="F13" s="217"/>
      <c r="G13" s="219">
        <f t="shared" si="0"/>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x14ac:dyDescent="0.2">
      <c r="A14" s="207"/>
      <c r="B14" s="210"/>
      <c r="C14" s="209"/>
      <c r="D14" s="210"/>
      <c r="E14" s="211"/>
      <c r="F14" s="217"/>
      <c r="G14" s="219">
        <f t="shared" si="0"/>
        <v>0</v>
      </c>
      <c r="H14" s="22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s="206" customFormat="1" x14ac:dyDescent="0.2">
      <c r="A15" s="207"/>
      <c r="B15" s="210"/>
      <c r="C15" s="209"/>
      <c r="D15" s="210"/>
      <c r="E15" s="211"/>
      <c r="F15" s="217"/>
      <c r="G15" s="219">
        <f t="shared" si="0"/>
        <v>0</v>
      </c>
      <c r="H15" s="22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row>
    <row r="16" spans="1:38" s="206" customFormat="1" ht="30" x14ac:dyDescent="0.2">
      <c r="A16" s="207"/>
      <c r="B16" s="208" t="s">
        <v>116</v>
      </c>
      <c r="C16" s="209"/>
      <c r="D16" s="210"/>
      <c r="E16" s="211"/>
      <c r="F16" s="217"/>
      <c r="G16" s="219">
        <f t="shared" si="0"/>
        <v>0</v>
      </c>
      <c r="H16" s="22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row>
    <row r="17" spans="1:34" s="206" customFormat="1" ht="15.75" thickBot="1" x14ac:dyDescent="0.25">
      <c r="A17" s="212"/>
      <c r="B17" s="213"/>
      <c r="C17" s="214"/>
      <c r="D17" s="213"/>
      <c r="E17" s="215"/>
      <c r="F17" s="218"/>
      <c r="G17" s="220">
        <f t="shared" si="0"/>
        <v>0</v>
      </c>
      <c r="H17" s="224">
        <f>SUM(G10:G17)</f>
        <v>0</v>
      </c>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row>
    <row r="18" spans="1:34" ht="18" customHeight="1" thickBot="1" x14ac:dyDescent="0.25">
      <c r="A18" s="265"/>
      <c r="B18" s="265"/>
      <c r="C18" s="265"/>
      <c r="D18" s="265"/>
      <c r="E18" s="265"/>
      <c r="F18" s="265"/>
      <c r="G18" s="265"/>
      <c r="H18" s="265"/>
    </row>
    <row r="19" spans="1:34" ht="18" customHeight="1" thickBot="1" x14ac:dyDescent="0.25">
      <c r="A19" s="260"/>
      <c r="B19" s="260"/>
      <c r="C19" s="260"/>
      <c r="D19" s="260"/>
      <c r="E19" s="260"/>
      <c r="F19" s="260"/>
      <c r="G19" s="260"/>
      <c r="H19" s="260"/>
    </row>
    <row r="20" spans="1:34" s="30" customFormat="1" ht="15.75" thickBot="1" x14ac:dyDescent="0.25">
      <c r="A20" s="139"/>
      <c r="B20" s="140" t="s">
        <v>91</v>
      </c>
      <c r="C20" s="141"/>
      <c r="D20" s="142"/>
      <c r="E20" s="143"/>
      <c r="F20" s="144"/>
      <c r="G20" s="143"/>
      <c r="H20" s="226">
        <f>SUM(H9:H18)</f>
        <v>0</v>
      </c>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row>
    <row r="21" spans="1:34" s="30" customFormat="1" ht="15.75" thickBot="1" x14ac:dyDescent="0.25">
      <c r="A21" s="194"/>
      <c r="B21" s="195"/>
      <c r="C21" s="196"/>
      <c r="D21" s="197"/>
      <c r="E21" s="198"/>
      <c r="F21" s="199"/>
      <c r="G21" s="198"/>
      <c r="H21" s="227"/>
    </row>
    <row r="22" spans="1:34" s="30" customFormat="1" ht="30.75" thickBot="1" x14ac:dyDescent="0.25">
      <c r="A22" s="200"/>
      <c r="B22" s="201" t="s">
        <v>92</v>
      </c>
      <c r="C22" s="202"/>
      <c r="D22" s="203"/>
      <c r="E22" s="204"/>
      <c r="F22" s="205"/>
      <c r="G22" s="204"/>
      <c r="H22" s="228"/>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row>
    <row r="23" spans="1:34" ht="18" customHeight="1" x14ac:dyDescent="0.2">
      <c r="A23" s="135"/>
      <c r="B23" s="147"/>
      <c r="C23" s="130" t="s">
        <v>81</v>
      </c>
      <c r="D23" s="136"/>
      <c r="E23" s="137"/>
      <c r="F23" s="138"/>
      <c r="G23" s="137"/>
      <c r="H23" s="225"/>
    </row>
    <row r="24" spans="1:34" x14ac:dyDescent="0.2">
      <c r="A24" s="148"/>
      <c r="B24" s="21"/>
      <c r="C24" s="38"/>
      <c r="D24" s="10" t="s">
        <v>93</v>
      </c>
      <c r="E24" s="39"/>
      <c r="F24" s="40"/>
      <c r="G24" s="26">
        <f>(E24-(E24*F24/100))*C24</f>
        <v>0</v>
      </c>
      <c r="H24" s="229"/>
    </row>
    <row r="25" spans="1:34" x14ac:dyDescent="0.2">
      <c r="A25" s="148"/>
      <c r="B25" s="21"/>
      <c r="C25" s="38"/>
      <c r="D25" s="10" t="s">
        <v>94</v>
      </c>
      <c r="E25" s="39"/>
      <c r="F25" s="40"/>
      <c r="G25" s="26">
        <f>(E25-(E25*F25/100))*C25</f>
        <v>0</v>
      </c>
      <c r="H25" s="229"/>
      <c r="I25" s="261"/>
      <c r="J25" s="261"/>
      <c r="K25" s="261"/>
    </row>
    <row r="26" spans="1:34" x14ac:dyDescent="0.2">
      <c r="A26" s="148"/>
      <c r="B26" s="21"/>
      <c r="C26" s="38"/>
      <c r="D26" s="10" t="s">
        <v>95</v>
      </c>
      <c r="E26" s="39"/>
      <c r="F26" s="40"/>
      <c r="G26" s="26">
        <f>(E26-(E26*F26/100))*C26</f>
        <v>0</v>
      </c>
      <c r="H26" s="229"/>
      <c r="I26" s="261"/>
      <c r="J26" s="261"/>
      <c r="K26" s="261"/>
    </row>
    <row r="27" spans="1:34" ht="30" x14ac:dyDescent="0.2">
      <c r="A27" s="148"/>
      <c r="B27" s="21"/>
      <c r="C27" s="38"/>
      <c r="D27" s="8" t="s">
        <v>96</v>
      </c>
      <c r="E27" s="9" t="s">
        <v>97</v>
      </c>
      <c r="F27" s="23"/>
      <c r="G27" s="26"/>
      <c r="H27" s="229"/>
      <c r="I27" s="261"/>
      <c r="J27" s="261"/>
      <c r="K27" s="261"/>
    </row>
    <row r="28" spans="1:34" x14ac:dyDescent="0.2">
      <c r="A28" s="148"/>
      <c r="B28" s="21"/>
      <c r="C28" s="38"/>
      <c r="D28" s="10" t="s">
        <v>98</v>
      </c>
      <c r="E28" s="26">
        <f>'Staat van eenheidsprijzen'!C13</f>
        <v>0</v>
      </c>
      <c r="F28" s="23"/>
      <c r="G28" s="26">
        <f>C28*E28</f>
        <v>0</v>
      </c>
      <c r="H28" s="229"/>
      <c r="I28" s="261"/>
      <c r="J28" s="261"/>
      <c r="K28" s="261"/>
    </row>
    <row r="29" spans="1:34" x14ac:dyDescent="0.2">
      <c r="A29" s="148"/>
      <c r="B29" s="21"/>
      <c r="C29" s="38"/>
      <c r="D29" s="10" t="s">
        <v>99</v>
      </c>
      <c r="E29" s="26">
        <f>'Staat van eenheidsprijzen'!C14</f>
        <v>0</v>
      </c>
      <c r="F29" s="23"/>
      <c r="G29" s="26">
        <f t="shared" ref="G29" si="1">C29*E29</f>
        <v>0</v>
      </c>
      <c r="H29" s="229"/>
      <c r="I29" s="261"/>
      <c r="J29" s="261"/>
      <c r="K29" s="261"/>
    </row>
    <row r="30" spans="1:34" ht="18" customHeight="1" x14ac:dyDescent="0.2">
      <c r="A30" s="148"/>
      <c r="B30" s="21"/>
      <c r="C30" s="18"/>
      <c r="D30" s="14"/>
      <c r="E30" s="22"/>
      <c r="F30" s="23"/>
      <c r="G30" s="22"/>
      <c r="H30" s="229"/>
      <c r="I30" s="261"/>
      <c r="J30" s="261"/>
      <c r="K30" s="261"/>
    </row>
    <row r="31" spans="1:34" ht="36.950000000000003" customHeight="1" x14ac:dyDescent="0.2">
      <c r="A31" s="148"/>
      <c r="B31" s="21"/>
      <c r="C31" s="18"/>
      <c r="D31" s="15" t="s">
        <v>100</v>
      </c>
      <c r="E31" s="24"/>
      <c r="F31" s="25"/>
      <c r="G31" s="221">
        <f>SUM(G10:G17)</f>
        <v>0</v>
      </c>
      <c r="H31" s="229"/>
      <c r="I31" s="261"/>
      <c r="J31" s="261"/>
      <c r="K31" s="261"/>
    </row>
    <row r="32" spans="1:34" ht="18" customHeight="1" x14ac:dyDescent="0.2">
      <c r="A32" s="148"/>
      <c r="B32" s="21"/>
      <c r="C32" s="18"/>
      <c r="D32" s="15" t="s">
        <v>101</v>
      </c>
      <c r="E32" s="24"/>
      <c r="F32" s="25"/>
      <c r="G32" s="221">
        <f>SUM(G24:G29)</f>
        <v>0</v>
      </c>
      <c r="H32" s="229"/>
      <c r="I32" s="261"/>
      <c r="J32" s="261"/>
      <c r="K32" s="261"/>
    </row>
    <row r="33" spans="1:34" x14ac:dyDescent="0.2">
      <c r="A33" s="148"/>
      <c r="B33" s="21"/>
      <c r="C33" s="18"/>
      <c r="D33" s="14"/>
      <c r="E33" s="24"/>
      <c r="F33" s="25"/>
      <c r="G33" s="24"/>
      <c r="H33" s="229"/>
    </row>
    <row r="34" spans="1:34" s="13" customFormat="1" ht="18" customHeight="1" x14ac:dyDescent="0.2">
      <c r="A34" s="149"/>
      <c r="B34" s="11"/>
      <c r="C34" s="12"/>
      <c r="D34" s="8" t="s">
        <v>102</v>
      </c>
      <c r="E34" s="16"/>
      <c r="F34" s="17"/>
      <c r="G34" s="222">
        <f>SUM(G31:G32)</f>
        <v>0</v>
      </c>
      <c r="H34" s="23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row>
    <row r="35" spans="1:34" ht="18.95" customHeight="1" thickBot="1" x14ac:dyDescent="0.25">
      <c r="A35" s="150"/>
      <c r="B35" s="151"/>
      <c r="C35" s="152"/>
      <c r="D35" s="153" t="s">
        <v>103</v>
      </c>
      <c r="E35" s="154"/>
      <c r="F35" s="155"/>
      <c r="G35" s="154"/>
      <c r="H35" s="231"/>
    </row>
    <row r="36" spans="1:34" s="120" customFormat="1" x14ac:dyDescent="0.2">
      <c r="D36" s="44"/>
      <c r="E36" s="122"/>
      <c r="F36" s="123"/>
      <c r="G36" s="122"/>
      <c r="H36" s="145"/>
    </row>
    <row r="37" spans="1:34" s="120" customFormat="1" ht="15.75" thickBot="1" x14ac:dyDescent="0.25">
      <c r="D37" s="44"/>
      <c r="E37" s="122"/>
      <c r="F37" s="123"/>
      <c r="G37" s="122"/>
      <c r="H37" s="145"/>
    </row>
    <row r="38" spans="1:34" s="120" customFormat="1" ht="105" customHeight="1" thickBot="1" x14ac:dyDescent="0.25">
      <c r="A38" s="262" t="s">
        <v>109</v>
      </c>
      <c r="B38" s="263"/>
      <c r="C38" s="263"/>
      <c r="D38" s="263"/>
      <c r="E38" s="263"/>
      <c r="F38" s="263"/>
      <c r="G38" s="263"/>
      <c r="H38" s="264"/>
    </row>
    <row r="39" spans="1:34" s="120" customFormat="1" x14ac:dyDescent="0.2">
      <c r="E39" s="122"/>
      <c r="F39" s="123"/>
      <c r="G39" s="122"/>
      <c r="H39" s="145"/>
    </row>
    <row r="40" spans="1:34" s="120" customFormat="1" x14ac:dyDescent="0.2">
      <c r="D40" s="44"/>
      <c r="E40" s="122"/>
      <c r="F40" s="123"/>
      <c r="G40" s="122"/>
      <c r="H40" s="145"/>
    </row>
    <row r="41" spans="1:34" s="120" customFormat="1" x14ac:dyDescent="0.2">
      <c r="D41" s="44"/>
      <c r="E41" s="122"/>
      <c r="F41" s="123"/>
      <c r="G41" s="122"/>
      <c r="H41" s="145"/>
    </row>
    <row r="42" spans="1:34" s="120" customFormat="1" x14ac:dyDescent="0.2">
      <c r="E42" s="122"/>
      <c r="F42" s="123"/>
      <c r="G42" s="122"/>
      <c r="H42" s="145"/>
    </row>
    <row r="43" spans="1:34" s="120" customFormat="1" x14ac:dyDescent="0.2">
      <c r="D43" s="44"/>
      <c r="E43" s="122"/>
      <c r="F43" s="123"/>
      <c r="G43" s="122"/>
      <c r="H43" s="145"/>
    </row>
    <row r="44" spans="1:34" s="120" customFormat="1" x14ac:dyDescent="0.2">
      <c r="D44" s="44"/>
      <c r="E44" s="122"/>
      <c r="F44" s="123"/>
      <c r="G44" s="122"/>
      <c r="H44" s="145"/>
    </row>
    <row r="45" spans="1:34" s="120" customFormat="1" x14ac:dyDescent="0.2">
      <c r="D45" s="44"/>
      <c r="E45" s="122"/>
      <c r="F45" s="123"/>
      <c r="G45" s="122"/>
      <c r="H45" s="145"/>
    </row>
    <row r="46" spans="1:34" s="120" customFormat="1" x14ac:dyDescent="0.2">
      <c r="D46" s="44"/>
      <c r="E46" s="122"/>
      <c r="F46" s="123"/>
      <c r="G46" s="122"/>
      <c r="H46" s="145"/>
    </row>
    <row r="47" spans="1:34" s="120" customFormat="1" x14ac:dyDescent="0.2">
      <c r="D47" s="44"/>
      <c r="E47" s="122"/>
      <c r="F47" s="123"/>
      <c r="G47" s="122"/>
      <c r="H47" s="145"/>
    </row>
    <row r="48" spans="1:34"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row r="185" spans="4:8" s="120" customFormat="1" x14ac:dyDescent="0.2">
      <c r="D185" s="44"/>
      <c r="E185" s="122"/>
      <c r="F185" s="123"/>
      <c r="G185" s="122"/>
      <c r="H185" s="145"/>
    </row>
    <row r="186" spans="4:8" s="120" customFormat="1" x14ac:dyDescent="0.2">
      <c r="D186" s="44"/>
      <c r="E186" s="122"/>
      <c r="F186" s="123"/>
      <c r="G186" s="122"/>
      <c r="H186" s="145"/>
    </row>
    <row r="187" spans="4:8" s="120" customFormat="1" x14ac:dyDescent="0.2">
      <c r="D187" s="44"/>
      <c r="E187" s="122"/>
      <c r="F187" s="123"/>
      <c r="G187" s="122"/>
      <c r="H187" s="145"/>
    </row>
    <row r="188" spans="4:8" s="120" customFormat="1" x14ac:dyDescent="0.2">
      <c r="D188" s="44"/>
      <c r="E188" s="122"/>
      <c r="F188" s="123"/>
      <c r="G188" s="122"/>
      <c r="H188" s="145"/>
    </row>
    <row r="189" spans="4:8" s="120" customFormat="1" x14ac:dyDescent="0.2">
      <c r="D189" s="44"/>
      <c r="E189" s="122"/>
      <c r="F189" s="123"/>
      <c r="G189" s="122"/>
      <c r="H189" s="145"/>
    </row>
    <row r="190" spans="4:8" s="120" customFormat="1" x14ac:dyDescent="0.2">
      <c r="D190" s="44"/>
      <c r="E190" s="122"/>
      <c r="F190" s="123"/>
      <c r="G190" s="122"/>
      <c r="H190" s="145"/>
    </row>
    <row r="191" spans="4:8" s="120" customFormat="1" x14ac:dyDescent="0.2">
      <c r="D191" s="44"/>
      <c r="E191" s="122"/>
      <c r="F191" s="123"/>
      <c r="G191" s="122"/>
      <c r="H191" s="145"/>
    </row>
    <row r="192" spans="4:8" s="120" customFormat="1" x14ac:dyDescent="0.2">
      <c r="D192" s="44"/>
      <c r="E192" s="122"/>
      <c r="F192" s="123"/>
      <c r="G192" s="122"/>
      <c r="H192" s="145"/>
    </row>
    <row r="193" spans="4:8" s="120" customFormat="1" x14ac:dyDescent="0.2">
      <c r="D193" s="44"/>
      <c r="E193" s="122"/>
      <c r="F193" s="123"/>
      <c r="G193" s="122"/>
      <c r="H193" s="145"/>
    </row>
    <row r="194" spans="4:8" s="120" customFormat="1" x14ac:dyDescent="0.2">
      <c r="D194" s="44"/>
      <c r="E194" s="122"/>
      <c r="F194" s="123"/>
      <c r="G194" s="122"/>
      <c r="H194" s="145"/>
    </row>
    <row r="195" spans="4:8" s="120" customFormat="1" x14ac:dyDescent="0.2">
      <c r="D195" s="44"/>
      <c r="E195" s="122"/>
      <c r="F195" s="123"/>
      <c r="G195" s="122"/>
      <c r="H195" s="145"/>
    </row>
    <row r="196" spans="4:8" s="120" customFormat="1" x14ac:dyDescent="0.2">
      <c r="D196" s="44"/>
      <c r="E196" s="122"/>
      <c r="F196" s="123"/>
      <c r="G196" s="122"/>
      <c r="H196" s="145"/>
    </row>
    <row r="197" spans="4:8" s="120" customFormat="1" x14ac:dyDescent="0.2">
      <c r="D197" s="44"/>
      <c r="E197" s="122"/>
      <c r="F197" s="123"/>
      <c r="G197" s="122"/>
      <c r="H197" s="145"/>
    </row>
    <row r="198" spans="4:8" s="120" customFormat="1" x14ac:dyDescent="0.2">
      <c r="D198" s="44"/>
      <c r="E198" s="122"/>
      <c r="F198" s="123"/>
      <c r="G198" s="122"/>
      <c r="H198" s="145"/>
    </row>
    <row r="199" spans="4:8" s="120" customFormat="1" x14ac:dyDescent="0.2">
      <c r="D199" s="44"/>
      <c r="E199" s="122"/>
      <c r="F199" s="123"/>
      <c r="G199" s="122"/>
      <c r="H199" s="145"/>
    </row>
    <row r="200" spans="4:8" s="120" customFormat="1" x14ac:dyDescent="0.2">
      <c r="D200" s="44"/>
      <c r="E200" s="122"/>
      <c r="F200" s="123"/>
      <c r="G200" s="122"/>
      <c r="H200" s="145"/>
    </row>
    <row r="201" spans="4:8" s="120" customFormat="1" x14ac:dyDescent="0.2">
      <c r="D201" s="44"/>
      <c r="E201" s="122"/>
      <c r="F201" s="123"/>
      <c r="G201" s="122"/>
      <c r="H201" s="145"/>
    </row>
    <row r="202" spans="4:8" s="120" customFormat="1" x14ac:dyDescent="0.2">
      <c r="D202" s="44"/>
      <c r="E202" s="122"/>
      <c r="F202" s="123"/>
      <c r="G202" s="122"/>
      <c r="H202" s="145"/>
    </row>
  </sheetData>
  <sheetProtection algorithmName="SHA-512" hashValue="je8GtwA13Rk/+se5x5jESsZ8LmYIz1nQnntOGq+0OR2GnkE2o4hnKli8DVsiwnAaekCu/juFYQu26sC2dfkpGg==" saltValue="KGOJxy9kN9M486STFAB2PQ==" spinCount="100000" sheet="1" objects="1" scenarios="1"/>
  <mergeCells count="7">
    <mergeCell ref="I25:K32"/>
    <mergeCell ref="A38:H38"/>
    <mergeCell ref="A2:B2"/>
    <mergeCell ref="B6:H6"/>
    <mergeCell ref="A9:H9"/>
    <mergeCell ref="A18:H18"/>
    <mergeCell ref="A19:H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E52E-47B4-DB43-9A11-3FA39C584096}">
  <dimension ref="A1:AL202"/>
  <sheetViews>
    <sheetView workbookViewId="0"/>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75" x14ac:dyDescent="0.25">
      <c r="A1" s="49" t="s">
        <v>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105</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111</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117</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 t="shared" ref="G11:G17" si="0">(E11-(E11*F11/100))*A11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si="0"/>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x14ac:dyDescent="0.2">
      <c r="A13" s="207"/>
      <c r="B13" s="210"/>
      <c r="C13" s="209"/>
      <c r="D13" s="210"/>
      <c r="E13" s="211"/>
      <c r="F13" s="217"/>
      <c r="G13" s="219">
        <f t="shared" si="0"/>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x14ac:dyDescent="0.2">
      <c r="A14" s="207"/>
      <c r="B14" s="210"/>
      <c r="C14" s="209"/>
      <c r="D14" s="210"/>
      <c r="E14" s="211"/>
      <c r="F14" s="217"/>
      <c r="G14" s="219">
        <f t="shared" si="0"/>
        <v>0</v>
      </c>
      <c r="H14" s="22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s="206" customFormat="1" x14ac:dyDescent="0.2">
      <c r="A15" s="207"/>
      <c r="B15" s="210"/>
      <c r="C15" s="209"/>
      <c r="D15" s="210"/>
      <c r="E15" s="211"/>
      <c r="F15" s="217"/>
      <c r="G15" s="219">
        <f t="shared" si="0"/>
        <v>0</v>
      </c>
      <c r="H15" s="22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row>
    <row r="16" spans="1:38" s="206" customFormat="1" ht="30" x14ac:dyDescent="0.2">
      <c r="A16" s="207"/>
      <c r="B16" s="208" t="s">
        <v>108</v>
      </c>
      <c r="C16" s="209"/>
      <c r="D16" s="210"/>
      <c r="E16" s="211"/>
      <c r="F16" s="217"/>
      <c r="G16" s="219">
        <f t="shared" si="0"/>
        <v>0</v>
      </c>
      <c r="H16" s="22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row>
    <row r="17" spans="1:34" s="206" customFormat="1" ht="15.75" thickBot="1" x14ac:dyDescent="0.25">
      <c r="A17" s="212"/>
      <c r="B17" s="213"/>
      <c r="C17" s="214"/>
      <c r="D17" s="213"/>
      <c r="E17" s="215"/>
      <c r="F17" s="218"/>
      <c r="G17" s="220">
        <f t="shared" si="0"/>
        <v>0</v>
      </c>
      <c r="H17" s="224">
        <f>SUM(G10:G17)</f>
        <v>0</v>
      </c>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row>
    <row r="18" spans="1:34" ht="18" customHeight="1" thickBot="1" x14ac:dyDescent="0.25">
      <c r="A18" s="265"/>
      <c r="B18" s="265"/>
      <c r="C18" s="265"/>
      <c r="D18" s="265"/>
      <c r="E18" s="265"/>
      <c r="F18" s="265"/>
      <c r="G18" s="265"/>
      <c r="H18" s="265"/>
    </row>
    <row r="19" spans="1:34" ht="18" customHeight="1" thickBot="1" x14ac:dyDescent="0.25">
      <c r="A19" s="260"/>
      <c r="B19" s="260"/>
      <c r="C19" s="260"/>
      <c r="D19" s="260"/>
      <c r="E19" s="260"/>
      <c r="F19" s="260"/>
      <c r="G19" s="260"/>
      <c r="H19" s="260"/>
    </row>
    <row r="20" spans="1:34" s="30" customFormat="1" ht="15.75" thickBot="1" x14ac:dyDescent="0.25">
      <c r="A20" s="139"/>
      <c r="B20" s="140" t="s">
        <v>91</v>
      </c>
      <c r="C20" s="141"/>
      <c r="D20" s="142"/>
      <c r="E20" s="143"/>
      <c r="F20" s="144"/>
      <c r="G20" s="143"/>
      <c r="H20" s="226">
        <f>SUM(H9:H18)</f>
        <v>0</v>
      </c>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row>
    <row r="21" spans="1:34" s="30" customFormat="1" ht="15.75" thickBot="1" x14ac:dyDescent="0.25">
      <c r="A21" s="194"/>
      <c r="B21" s="195"/>
      <c r="C21" s="196"/>
      <c r="D21" s="197"/>
      <c r="E21" s="198"/>
      <c r="F21" s="199"/>
      <c r="G21" s="198"/>
      <c r="H21" s="227"/>
    </row>
    <row r="22" spans="1:34" s="30" customFormat="1" ht="30.75" thickBot="1" x14ac:dyDescent="0.25">
      <c r="A22" s="200"/>
      <c r="B22" s="201" t="s">
        <v>92</v>
      </c>
      <c r="C22" s="202"/>
      <c r="D22" s="203"/>
      <c r="E22" s="204"/>
      <c r="F22" s="205"/>
      <c r="G22" s="204"/>
      <c r="H22" s="228"/>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row>
    <row r="23" spans="1:34" ht="18" customHeight="1" x14ac:dyDescent="0.2">
      <c r="A23" s="135"/>
      <c r="B23" s="147"/>
      <c r="C23" s="130" t="s">
        <v>81</v>
      </c>
      <c r="D23" s="136"/>
      <c r="E23" s="137"/>
      <c r="F23" s="138"/>
      <c r="G23" s="137"/>
      <c r="H23" s="225"/>
    </row>
    <row r="24" spans="1:34" x14ac:dyDescent="0.2">
      <c r="A24" s="148"/>
      <c r="B24" s="21"/>
      <c r="C24" s="38"/>
      <c r="D24" s="10" t="s">
        <v>93</v>
      </c>
      <c r="E24" s="39"/>
      <c r="F24" s="40"/>
      <c r="G24" s="26">
        <f>(E24-(E24*F24/100))*C24</f>
        <v>0</v>
      </c>
      <c r="H24" s="229"/>
    </row>
    <row r="25" spans="1:34" x14ac:dyDescent="0.2">
      <c r="A25" s="148"/>
      <c r="B25" s="21"/>
      <c r="C25" s="38"/>
      <c r="D25" s="10" t="s">
        <v>94</v>
      </c>
      <c r="E25" s="39"/>
      <c r="F25" s="40"/>
      <c r="G25" s="26">
        <f>(E25-(E25*F25/100))*C25</f>
        <v>0</v>
      </c>
      <c r="H25" s="229"/>
      <c r="I25" s="261"/>
      <c r="J25" s="261"/>
      <c r="K25" s="261"/>
    </row>
    <row r="26" spans="1:34" x14ac:dyDescent="0.2">
      <c r="A26" s="148"/>
      <c r="B26" s="21"/>
      <c r="C26" s="38"/>
      <c r="D26" s="10" t="s">
        <v>95</v>
      </c>
      <c r="E26" s="39"/>
      <c r="F26" s="40"/>
      <c r="G26" s="26">
        <f>(E26-(E26*F26/100))*C26</f>
        <v>0</v>
      </c>
      <c r="H26" s="229"/>
      <c r="I26" s="261"/>
      <c r="J26" s="261"/>
      <c r="K26" s="261"/>
    </row>
    <row r="27" spans="1:34" ht="30" x14ac:dyDescent="0.2">
      <c r="A27" s="148"/>
      <c r="B27" s="21"/>
      <c r="C27" s="38"/>
      <c r="D27" s="8" t="s">
        <v>96</v>
      </c>
      <c r="E27" s="9" t="s">
        <v>97</v>
      </c>
      <c r="F27" s="23"/>
      <c r="G27" s="26"/>
      <c r="H27" s="229"/>
      <c r="I27" s="261"/>
      <c r="J27" s="261"/>
      <c r="K27" s="261"/>
    </row>
    <row r="28" spans="1:34" x14ac:dyDescent="0.2">
      <c r="A28" s="148"/>
      <c r="B28" s="21"/>
      <c r="C28" s="38"/>
      <c r="D28" s="10" t="s">
        <v>98</v>
      </c>
      <c r="E28" s="26">
        <f>'Staat van eenheidsprijzen'!C13</f>
        <v>0</v>
      </c>
      <c r="F28" s="23"/>
      <c r="G28" s="26">
        <f>C28*E28</f>
        <v>0</v>
      </c>
      <c r="H28" s="229"/>
      <c r="I28" s="261"/>
      <c r="J28" s="261"/>
      <c r="K28" s="261"/>
    </row>
    <row r="29" spans="1:34" x14ac:dyDescent="0.2">
      <c r="A29" s="148"/>
      <c r="B29" s="21"/>
      <c r="C29" s="38"/>
      <c r="D29" s="10" t="s">
        <v>99</v>
      </c>
      <c r="E29" s="26">
        <f>'Staat van eenheidsprijzen'!C14</f>
        <v>0</v>
      </c>
      <c r="F29" s="23"/>
      <c r="G29" s="26">
        <f t="shared" ref="G29" si="1">C29*E29</f>
        <v>0</v>
      </c>
      <c r="H29" s="229"/>
      <c r="I29" s="261"/>
      <c r="J29" s="261"/>
      <c r="K29" s="261"/>
    </row>
    <row r="30" spans="1:34" ht="18" customHeight="1" x14ac:dyDescent="0.2">
      <c r="A30" s="148"/>
      <c r="B30" s="21"/>
      <c r="C30" s="18"/>
      <c r="D30" s="14"/>
      <c r="E30" s="22"/>
      <c r="F30" s="23"/>
      <c r="G30" s="22"/>
      <c r="H30" s="229"/>
      <c r="I30" s="261"/>
      <c r="J30" s="261"/>
      <c r="K30" s="261"/>
    </row>
    <row r="31" spans="1:34" ht="36.950000000000003" customHeight="1" x14ac:dyDescent="0.2">
      <c r="A31" s="148"/>
      <c r="B31" s="21"/>
      <c r="C31" s="18"/>
      <c r="D31" s="15" t="s">
        <v>100</v>
      </c>
      <c r="E31" s="24"/>
      <c r="F31" s="25"/>
      <c r="G31" s="221">
        <f>SUM(G10:G17)</f>
        <v>0</v>
      </c>
      <c r="H31" s="229"/>
      <c r="I31" s="261"/>
      <c r="J31" s="261"/>
      <c r="K31" s="261"/>
    </row>
    <row r="32" spans="1:34" ht="18" customHeight="1" x14ac:dyDescent="0.2">
      <c r="A32" s="148"/>
      <c r="B32" s="21"/>
      <c r="C32" s="18"/>
      <c r="D32" s="15" t="s">
        <v>101</v>
      </c>
      <c r="E32" s="24"/>
      <c r="F32" s="25"/>
      <c r="G32" s="221">
        <f>SUM(G24:G29)</f>
        <v>0</v>
      </c>
      <c r="H32" s="229"/>
      <c r="I32" s="261"/>
      <c r="J32" s="261"/>
      <c r="K32" s="261"/>
    </row>
    <row r="33" spans="1:34" x14ac:dyDescent="0.2">
      <c r="A33" s="148"/>
      <c r="B33" s="21"/>
      <c r="C33" s="18"/>
      <c r="D33" s="14"/>
      <c r="E33" s="24"/>
      <c r="F33" s="25"/>
      <c r="G33" s="24"/>
      <c r="H33" s="229"/>
    </row>
    <row r="34" spans="1:34" s="13" customFormat="1" ht="18" customHeight="1" x14ac:dyDescent="0.2">
      <c r="A34" s="149"/>
      <c r="B34" s="11"/>
      <c r="C34" s="12"/>
      <c r="D34" s="8" t="s">
        <v>102</v>
      </c>
      <c r="E34" s="16"/>
      <c r="F34" s="17"/>
      <c r="G34" s="222">
        <f>SUM(G31:G32)</f>
        <v>0</v>
      </c>
      <c r="H34" s="23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row>
    <row r="35" spans="1:34" ht="18.95" customHeight="1" thickBot="1" x14ac:dyDescent="0.25">
      <c r="A35" s="150"/>
      <c r="B35" s="151"/>
      <c r="C35" s="152"/>
      <c r="D35" s="153" t="s">
        <v>103</v>
      </c>
      <c r="E35" s="154"/>
      <c r="F35" s="155"/>
      <c r="G35" s="154"/>
      <c r="H35" s="231"/>
    </row>
    <row r="36" spans="1:34" s="120" customFormat="1" x14ac:dyDescent="0.2">
      <c r="D36" s="44"/>
      <c r="E36" s="122"/>
      <c r="F36" s="123"/>
      <c r="G36" s="122"/>
      <c r="H36" s="145"/>
    </row>
    <row r="37" spans="1:34" s="120" customFormat="1" ht="15.75" thickBot="1" x14ac:dyDescent="0.25">
      <c r="D37" s="44"/>
      <c r="E37" s="122"/>
      <c r="F37" s="123"/>
      <c r="G37" s="122"/>
      <c r="H37" s="145"/>
    </row>
    <row r="38" spans="1:34" s="120" customFormat="1" ht="105" customHeight="1" thickBot="1" x14ac:dyDescent="0.25">
      <c r="A38" s="262" t="s">
        <v>109</v>
      </c>
      <c r="B38" s="263"/>
      <c r="C38" s="263"/>
      <c r="D38" s="263"/>
      <c r="E38" s="263"/>
      <c r="F38" s="263"/>
      <c r="G38" s="263"/>
      <c r="H38" s="264"/>
    </row>
    <row r="39" spans="1:34" s="120" customFormat="1" x14ac:dyDescent="0.2">
      <c r="E39" s="122"/>
      <c r="F39" s="123"/>
      <c r="G39" s="122"/>
      <c r="H39" s="145"/>
    </row>
    <row r="40" spans="1:34" s="120" customFormat="1" x14ac:dyDescent="0.2">
      <c r="D40" s="44"/>
      <c r="E40" s="122"/>
      <c r="F40" s="123"/>
      <c r="G40" s="122"/>
      <c r="H40" s="145"/>
    </row>
    <row r="41" spans="1:34" s="120" customFormat="1" x14ac:dyDescent="0.2">
      <c r="D41" s="44"/>
      <c r="E41" s="122"/>
      <c r="F41" s="123"/>
      <c r="G41" s="122"/>
      <c r="H41" s="145"/>
    </row>
    <row r="42" spans="1:34" s="120" customFormat="1" x14ac:dyDescent="0.2">
      <c r="E42" s="122"/>
      <c r="F42" s="123"/>
      <c r="G42" s="122"/>
      <c r="H42" s="145"/>
    </row>
    <row r="43" spans="1:34" s="120" customFormat="1" x14ac:dyDescent="0.2">
      <c r="D43" s="44"/>
      <c r="E43" s="122"/>
      <c r="F43" s="123"/>
      <c r="G43" s="122"/>
      <c r="H43" s="145"/>
    </row>
    <row r="44" spans="1:34" s="120" customFormat="1" x14ac:dyDescent="0.2">
      <c r="D44" s="44"/>
      <c r="E44" s="122"/>
      <c r="F44" s="123"/>
      <c r="G44" s="122"/>
      <c r="H44" s="145"/>
    </row>
    <row r="45" spans="1:34" s="120" customFormat="1" x14ac:dyDescent="0.2">
      <c r="D45" s="44"/>
      <c r="E45" s="122"/>
      <c r="F45" s="123"/>
      <c r="G45" s="122"/>
      <c r="H45" s="145"/>
    </row>
    <row r="46" spans="1:34" s="120" customFormat="1" x14ac:dyDescent="0.2">
      <c r="D46" s="44"/>
      <c r="E46" s="122"/>
      <c r="F46" s="123"/>
      <c r="G46" s="122"/>
      <c r="H46" s="145"/>
    </row>
    <row r="47" spans="1:34" s="120" customFormat="1" x14ac:dyDescent="0.2">
      <c r="D47" s="44"/>
      <c r="E47" s="122"/>
      <c r="F47" s="123"/>
      <c r="G47" s="122"/>
      <c r="H47" s="145"/>
    </row>
    <row r="48" spans="1:34"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row r="185" spans="4:8" s="120" customFormat="1" x14ac:dyDescent="0.2">
      <c r="D185" s="44"/>
      <c r="E185" s="122"/>
      <c r="F185" s="123"/>
      <c r="G185" s="122"/>
      <c r="H185" s="145"/>
    </row>
    <row r="186" spans="4:8" s="120" customFormat="1" x14ac:dyDescent="0.2">
      <c r="D186" s="44"/>
      <c r="E186" s="122"/>
      <c r="F186" s="123"/>
      <c r="G186" s="122"/>
      <c r="H186" s="145"/>
    </row>
    <row r="187" spans="4:8" s="120" customFormat="1" x14ac:dyDescent="0.2">
      <c r="D187" s="44"/>
      <c r="E187" s="122"/>
      <c r="F187" s="123"/>
      <c r="G187" s="122"/>
      <c r="H187" s="145"/>
    </row>
    <row r="188" spans="4:8" s="120" customFormat="1" x14ac:dyDescent="0.2">
      <c r="D188" s="44"/>
      <c r="E188" s="122"/>
      <c r="F188" s="123"/>
      <c r="G188" s="122"/>
      <c r="H188" s="145"/>
    </row>
    <row r="189" spans="4:8" s="120" customFormat="1" x14ac:dyDescent="0.2">
      <c r="D189" s="44"/>
      <c r="E189" s="122"/>
      <c r="F189" s="123"/>
      <c r="G189" s="122"/>
      <c r="H189" s="145"/>
    </row>
    <row r="190" spans="4:8" s="120" customFormat="1" x14ac:dyDescent="0.2">
      <c r="D190" s="44"/>
      <c r="E190" s="122"/>
      <c r="F190" s="123"/>
      <c r="G190" s="122"/>
      <c r="H190" s="145"/>
    </row>
    <row r="191" spans="4:8" s="120" customFormat="1" x14ac:dyDescent="0.2">
      <c r="D191" s="44"/>
      <c r="E191" s="122"/>
      <c r="F191" s="123"/>
      <c r="G191" s="122"/>
      <c r="H191" s="145"/>
    </row>
    <row r="192" spans="4:8" s="120" customFormat="1" x14ac:dyDescent="0.2">
      <c r="D192" s="44"/>
      <c r="E192" s="122"/>
      <c r="F192" s="123"/>
      <c r="G192" s="122"/>
      <c r="H192" s="145"/>
    </row>
    <row r="193" spans="4:8" s="120" customFormat="1" x14ac:dyDescent="0.2">
      <c r="D193" s="44"/>
      <c r="E193" s="122"/>
      <c r="F193" s="123"/>
      <c r="G193" s="122"/>
      <c r="H193" s="145"/>
    </row>
    <row r="194" spans="4:8" s="120" customFormat="1" x14ac:dyDescent="0.2">
      <c r="D194" s="44"/>
      <c r="E194" s="122"/>
      <c r="F194" s="123"/>
      <c r="G194" s="122"/>
      <c r="H194" s="145"/>
    </row>
    <row r="195" spans="4:8" s="120" customFormat="1" x14ac:dyDescent="0.2">
      <c r="D195" s="44"/>
      <c r="E195" s="122"/>
      <c r="F195" s="123"/>
      <c r="G195" s="122"/>
      <c r="H195" s="145"/>
    </row>
    <row r="196" spans="4:8" s="120" customFormat="1" x14ac:dyDescent="0.2">
      <c r="D196" s="44"/>
      <c r="E196" s="122"/>
      <c r="F196" s="123"/>
      <c r="G196" s="122"/>
      <c r="H196" s="145"/>
    </row>
    <row r="197" spans="4:8" s="120" customFormat="1" x14ac:dyDescent="0.2">
      <c r="D197" s="44"/>
      <c r="E197" s="122"/>
      <c r="F197" s="123"/>
      <c r="G197" s="122"/>
      <c r="H197" s="145"/>
    </row>
    <row r="198" spans="4:8" s="120" customFormat="1" x14ac:dyDescent="0.2">
      <c r="D198" s="44"/>
      <c r="E198" s="122"/>
      <c r="F198" s="123"/>
      <c r="G198" s="122"/>
      <c r="H198" s="145"/>
    </row>
    <row r="199" spans="4:8" s="120" customFormat="1" x14ac:dyDescent="0.2">
      <c r="D199" s="44"/>
      <c r="E199" s="122"/>
      <c r="F199" s="123"/>
      <c r="G199" s="122"/>
      <c r="H199" s="145"/>
    </row>
    <row r="200" spans="4:8" s="120" customFormat="1" x14ac:dyDescent="0.2">
      <c r="D200" s="44"/>
      <c r="E200" s="122"/>
      <c r="F200" s="123"/>
      <c r="G200" s="122"/>
      <c r="H200" s="145"/>
    </row>
    <row r="201" spans="4:8" s="120" customFormat="1" x14ac:dyDescent="0.2">
      <c r="D201" s="44"/>
      <c r="E201" s="122"/>
      <c r="F201" s="123"/>
      <c r="G201" s="122"/>
      <c r="H201" s="145"/>
    </row>
    <row r="202" spans="4:8" s="120" customFormat="1" x14ac:dyDescent="0.2">
      <c r="D202" s="44"/>
      <c r="E202" s="122"/>
      <c r="F202" s="123"/>
      <c r="G202" s="122"/>
      <c r="H202" s="145"/>
    </row>
  </sheetData>
  <sheetProtection algorithmName="SHA-512" hashValue="lKscLq6XpCbBY2HwMVVzMMLawT5IfVbzNjcwvpy+/NazvJIVN0PXG/91j3WXfYTeNEYBnmfNNP5exkvuHLxc4Q==" saltValue="RzSF1zIXUl/6Qb7pSvkgUw==" spinCount="100000" sheet="1" objects="1" scenarios="1"/>
  <mergeCells count="7">
    <mergeCell ref="I25:K32"/>
    <mergeCell ref="A38:H38"/>
    <mergeCell ref="A2:B2"/>
    <mergeCell ref="B6:H6"/>
    <mergeCell ref="A9:H9"/>
    <mergeCell ref="A18:H18"/>
    <mergeCell ref="A19:H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E6498-3FE5-DA4A-B4C1-3FFCF8EEF4A8}">
  <dimension ref="A1:AL202"/>
  <sheetViews>
    <sheetView workbookViewId="0">
      <selection activeCell="C29" sqref="C29"/>
    </sheetView>
  </sheetViews>
  <sheetFormatPr defaultColWidth="8.59765625" defaultRowHeight="15" x14ac:dyDescent="0.2"/>
  <cols>
    <col min="1" max="1" width="14.59765625" style="19" bestFit="1" customWidth="1"/>
    <col min="2" max="2" width="35.5" style="19" customWidth="1"/>
    <col min="3" max="3" width="25.59765625" style="19" customWidth="1"/>
    <col min="4" max="4" width="38.09765625" style="27" customWidth="1"/>
    <col min="5" max="5" width="21.5" style="28" customWidth="1"/>
    <col min="6" max="6" width="12" style="29" customWidth="1"/>
    <col min="7" max="7" width="15" style="28" customWidth="1"/>
    <col min="8" max="8" width="16" style="127" customWidth="1"/>
    <col min="9" max="9" width="27.5" style="120" customWidth="1"/>
    <col min="10" max="34" width="8.59765625" style="120"/>
    <col min="35" max="16384" width="8.59765625" style="19"/>
  </cols>
  <sheetData>
    <row r="1" spans="1:38" s="6" customFormat="1" ht="15.75" x14ac:dyDescent="0.25">
      <c r="A1" s="49" t="s">
        <v>0</v>
      </c>
      <c r="B1" s="49"/>
      <c r="C1" s="45"/>
      <c r="D1" s="45"/>
      <c r="E1" s="45"/>
      <c r="F1" s="216"/>
      <c r="G1" s="216"/>
      <c r="H1" s="216"/>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38" s="6" customFormat="1" ht="15.75" x14ac:dyDescent="0.25">
      <c r="A2" s="240"/>
      <c r="B2" s="240"/>
      <c r="C2" s="45"/>
      <c r="D2" s="45"/>
      <c r="E2" s="45"/>
      <c r="F2" s="216"/>
      <c r="G2" s="216"/>
      <c r="H2" s="216"/>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6" customFormat="1" ht="15.75" x14ac:dyDescent="0.25">
      <c r="A3" s="46"/>
      <c r="B3" s="46"/>
      <c r="C3" s="45"/>
      <c r="D3" s="45"/>
      <c r="E3" s="45"/>
      <c r="F3" s="216"/>
      <c r="G3" s="216"/>
      <c r="H3" s="216"/>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38" ht="19.5" customHeight="1" x14ac:dyDescent="0.2">
      <c r="A4" s="57" t="s">
        <v>105</v>
      </c>
      <c r="B4" s="57"/>
      <c r="C4" s="43"/>
      <c r="D4" s="113"/>
      <c r="E4" s="114"/>
      <c r="F4" s="123"/>
      <c r="G4" s="122"/>
      <c r="H4" s="145"/>
    </row>
    <row r="5" spans="1:38" s="35" customFormat="1" x14ac:dyDescent="0.2">
      <c r="A5" s="125"/>
      <c r="B5" s="125"/>
      <c r="C5" s="49"/>
      <c r="D5" s="115"/>
      <c r="E5" s="116"/>
      <c r="F5" s="117"/>
      <c r="G5" s="116"/>
      <c r="H5" s="156"/>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8" customFormat="1" ht="64.5" customHeight="1" x14ac:dyDescent="0.2">
      <c r="A6" s="119" t="s">
        <v>79</v>
      </c>
      <c r="B6" s="266" t="s">
        <v>111</v>
      </c>
      <c r="C6" s="266"/>
      <c r="D6" s="266"/>
      <c r="E6" s="266"/>
      <c r="F6" s="266"/>
      <c r="G6" s="266"/>
      <c r="H6" s="266"/>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8" ht="15.75" thickBot="1" x14ac:dyDescent="0.25">
      <c r="A7" s="120"/>
      <c r="B7" s="121"/>
      <c r="C7" s="121"/>
      <c r="D7" s="44"/>
      <c r="E7" s="122"/>
      <c r="F7" s="123"/>
      <c r="G7" s="122"/>
      <c r="H7" s="145"/>
    </row>
    <row r="8" spans="1:38" s="20" customFormat="1" ht="50.1" customHeight="1" thickBot="1" x14ac:dyDescent="0.25">
      <c r="A8" s="128" t="s">
        <v>81</v>
      </c>
      <c r="B8" s="129" t="s">
        <v>82</v>
      </c>
      <c r="C8" s="130" t="s">
        <v>83</v>
      </c>
      <c r="D8" s="131" t="s">
        <v>84</v>
      </c>
      <c r="E8" s="132" t="s">
        <v>85</v>
      </c>
      <c r="F8" s="133" t="s">
        <v>86</v>
      </c>
      <c r="G8" s="132" t="s">
        <v>87</v>
      </c>
      <c r="H8" s="134" t="s">
        <v>88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27"/>
      <c r="AJ8" s="127"/>
      <c r="AK8" s="126"/>
    </row>
    <row r="9" spans="1:38" s="30" customFormat="1" ht="37.5" customHeight="1" x14ac:dyDescent="0.2">
      <c r="A9" s="267" t="s">
        <v>118</v>
      </c>
      <c r="B9" s="268"/>
      <c r="C9" s="268"/>
      <c r="D9" s="268"/>
      <c r="E9" s="268"/>
      <c r="F9" s="268"/>
      <c r="G9" s="268"/>
      <c r="H9" s="26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38" s="206" customFormat="1" x14ac:dyDescent="0.2">
      <c r="A10" s="207"/>
      <c r="B10" s="208"/>
      <c r="C10" s="209"/>
      <c r="D10" s="210"/>
      <c r="E10" s="211"/>
      <c r="F10" s="217"/>
      <c r="G10" s="219">
        <f>(E10-(E10*F10/100))*A10</f>
        <v>0</v>
      </c>
      <c r="H10" s="22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row>
    <row r="11" spans="1:38" s="206" customFormat="1" x14ac:dyDescent="0.2">
      <c r="A11" s="207"/>
      <c r="B11" s="210"/>
      <c r="C11" s="209"/>
      <c r="D11" s="210"/>
      <c r="E11" s="211"/>
      <c r="F11" s="217"/>
      <c r="G11" s="219">
        <f t="shared" ref="G11:G17" si="0">(E11-(E11*F11/100))*A11</f>
        <v>0</v>
      </c>
      <c r="H11" s="22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row>
    <row r="12" spans="1:38" s="206" customFormat="1" x14ac:dyDescent="0.2">
      <c r="A12" s="207"/>
      <c r="B12" s="210"/>
      <c r="C12" s="209"/>
      <c r="D12" s="210"/>
      <c r="E12" s="211"/>
      <c r="F12" s="217"/>
      <c r="G12" s="219">
        <f t="shared" si="0"/>
        <v>0</v>
      </c>
      <c r="H12" s="22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row>
    <row r="13" spans="1:38" s="206" customFormat="1" x14ac:dyDescent="0.2">
      <c r="A13" s="207"/>
      <c r="B13" s="210"/>
      <c r="C13" s="209"/>
      <c r="D13" s="210"/>
      <c r="E13" s="211"/>
      <c r="F13" s="217"/>
      <c r="G13" s="219">
        <f t="shared" si="0"/>
        <v>0</v>
      </c>
      <c r="H13" s="22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1:38" s="206" customFormat="1" x14ac:dyDescent="0.2">
      <c r="A14" s="207"/>
      <c r="B14" s="210"/>
      <c r="C14" s="209"/>
      <c r="D14" s="210"/>
      <c r="E14" s="211"/>
      <c r="F14" s="217"/>
      <c r="G14" s="219">
        <f t="shared" si="0"/>
        <v>0</v>
      </c>
      <c r="H14" s="22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row>
    <row r="15" spans="1:38" s="206" customFormat="1" x14ac:dyDescent="0.2">
      <c r="A15" s="207"/>
      <c r="B15" s="210"/>
      <c r="C15" s="209"/>
      <c r="D15" s="210"/>
      <c r="E15" s="211"/>
      <c r="F15" s="217"/>
      <c r="G15" s="219">
        <f t="shared" si="0"/>
        <v>0</v>
      </c>
      <c r="H15" s="22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row>
    <row r="16" spans="1:38" s="206" customFormat="1" ht="30" x14ac:dyDescent="0.2">
      <c r="A16" s="207"/>
      <c r="B16" s="208" t="s">
        <v>108</v>
      </c>
      <c r="C16" s="209"/>
      <c r="D16" s="210"/>
      <c r="E16" s="211"/>
      <c r="F16" s="217"/>
      <c r="G16" s="219">
        <f t="shared" si="0"/>
        <v>0</v>
      </c>
      <c r="H16" s="22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row>
    <row r="17" spans="1:34" s="206" customFormat="1" ht="15.75" thickBot="1" x14ac:dyDescent="0.25">
      <c r="A17" s="212"/>
      <c r="B17" s="213"/>
      <c r="C17" s="214"/>
      <c r="D17" s="213"/>
      <c r="E17" s="215"/>
      <c r="F17" s="218"/>
      <c r="G17" s="220">
        <f t="shared" si="0"/>
        <v>0</v>
      </c>
      <c r="H17" s="224">
        <f>SUM(G10:G17)</f>
        <v>0</v>
      </c>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row>
    <row r="18" spans="1:34" ht="18" customHeight="1" thickBot="1" x14ac:dyDescent="0.25">
      <c r="A18" s="265"/>
      <c r="B18" s="265"/>
      <c r="C18" s="265"/>
      <c r="D18" s="265"/>
      <c r="E18" s="265"/>
      <c r="F18" s="265"/>
      <c r="G18" s="265"/>
      <c r="H18" s="265"/>
    </row>
    <row r="19" spans="1:34" ht="18" customHeight="1" thickBot="1" x14ac:dyDescent="0.25">
      <c r="A19" s="260"/>
      <c r="B19" s="260"/>
      <c r="C19" s="260"/>
      <c r="D19" s="260"/>
      <c r="E19" s="260"/>
      <c r="F19" s="260"/>
      <c r="G19" s="260"/>
      <c r="H19" s="260"/>
    </row>
    <row r="20" spans="1:34" s="30" customFormat="1" ht="15.75" thickBot="1" x14ac:dyDescent="0.25">
      <c r="A20" s="139"/>
      <c r="B20" s="140" t="s">
        <v>91</v>
      </c>
      <c r="C20" s="141"/>
      <c r="D20" s="142"/>
      <c r="E20" s="143"/>
      <c r="F20" s="144"/>
      <c r="G20" s="143"/>
      <c r="H20" s="226">
        <f>SUM(H9:H18)</f>
        <v>0</v>
      </c>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row>
    <row r="21" spans="1:34" s="30" customFormat="1" ht="15.75" thickBot="1" x14ac:dyDescent="0.25">
      <c r="A21" s="194"/>
      <c r="B21" s="195"/>
      <c r="C21" s="196"/>
      <c r="D21" s="197"/>
      <c r="E21" s="198"/>
      <c r="F21" s="199"/>
      <c r="G21" s="198"/>
      <c r="H21" s="227"/>
    </row>
    <row r="22" spans="1:34" s="30" customFormat="1" ht="30.75" thickBot="1" x14ac:dyDescent="0.25">
      <c r="A22" s="200"/>
      <c r="B22" s="201" t="s">
        <v>92</v>
      </c>
      <c r="C22" s="202"/>
      <c r="D22" s="203"/>
      <c r="E22" s="204"/>
      <c r="F22" s="205"/>
      <c r="G22" s="204"/>
      <c r="H22" s="228"/>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row>
    <row r="23" spans="1:34" ht="18" customHeight="1" x14ac:dyDescent="0.2">
      <c r="A23" s="135"/>
      <c r="B23" s="147"/>
      <c r="C23" s="130" t="s">
        <v>81</v>
      </c>
      <c r="D23" s="136"/>
      <c r="E23" s="137"/>
      <c r="F23" s="138"/>
      <c r="G23" s="137"/>
      <c r="H23" s="225"/>
    </row>
    <row r="24" spans="1:34" x14ac:dyDescent="0.2">
      <c r="A24" s="148"/>
      <c r="B24" s="21"/>
      <c r="C24" s="38"/>
      <c r="D24" s="10" t="s">
        <v>93</v>
      </c>
      <c r="E24" s="39"/>
      <c r="F24" s="40"/>
      <c r="G24" s="26">
        <f>(E24-(E24*F24/100))*C24</f>
        <v>0</v>
      </c>
      <c r="H24" s="229"/>
    </row>
    <row r="25" spans="1:34" x14ac:dyDescent="0.2">
      <c r="A25" s="148"/>
      <c r="B25" s="21"/>
      <c r="C25" s="38"/>
      <c r="D25" s="10" t="s">
        <v>94</v>
      </c>
      <c r="E25" s="39"/>
      <c r="F25" s="40"/>
      <c r="G25" s="26">
        <f>(E25-(E25*F25/100))*C25</f>
        <v>0</v>
      </c>
      <c r="H25" s="229"/>
      <c r="I25" s="261"/>
      <c r="J25" s="261"/>
      <c r="K25" s="261"/>
    </row>
    <row r="26" spans="1:34" x14ac:dyDescent="0.2">
      <c r="A26" s="148"/>
      <c r="B26" s="21"/>
      <c r="C26" s="38"/>
      <c r="D26" s="10" t="s">
        <v>95</v>
      </c>
      <c r="E26" s="39"/>
      <c r="F26" s="40"/>
      <c r="G26" s="26">
        <f>(E26-(E26*F26/100))*C26</f>
        <v>0</v>
      </c>
      <c r="H26" s="229"/>
      <c r="I26" s="261"/>
      <c r="J26" s="261"/>
      <c r="K26" s="261"/>
    </row>
    <row r="27" spans="1:34" ht="30" x14ac:dyDescent="0.2">
      <c r="A27" s="148"/>
      <c r="B27" s="21"/>
      <c r="C27" s="38"/>
      <c r="D27" s="8" t="s">
        <v>96</v>
      </c>
      <c r="E27" s="9" t="s">
        <v>97</v>
      </c>
      <c r="F27" s="23"/>
      <c r="G27" s="26"/>
      <c r="H27" s="229"/>
      <c r="I27" s="261"/>
      <c r="J27" s="261"/>
      <c r="K27" s="261"/>
    </row>
    <row r="28" spans="1:34" x14ac:dyDescent="0.2">
      <c r="A28" s="148"/>
      <c r="B28" s="21"/>
      <c r="C28" s="38"/>
      <c r="D28" s="10" t="s">
        <v>98</v>
      </c>
      <c r="E28" s="26">
        <f>'Staat van eenheidsprijzen'!C13</f>
        <v>0</v>
      </c>
      <c r="F28" s="23"/>
      <c r="G28" s="26">
        <f>C28*E28</f>
        <v>0</v>
      </c>
      <c r="H28" s="229"/>
      <c r="I28" s="261"/>
      <c r="J28" s="261"/>
      <c r="K28" s="261"/>
    </row>
    <row r="29" spans="1:34" x14ac:dyDescent="0.2">
      <c r="A29" s="148"/>
      <c r="B29" s="21"/>
      <c r="C29" s="38"/>
      <c r="D29" s="10" t="s">
        <v>99</v>
      </c>
      <c r="E29" s="26">
        <f>'Staat van eenheidsprijzen'!C14</f>
        <v>0</v>
      </c>
      <c r="F29" s="23"/>
      <c r="G29" s="26">
        <f t="shared" ref="G29" si="1">C29*E29</f>
        <v>0</v>
      </c>
      <c r="H29" s="229"/>
      <c r="I29" s="261"/>
      <c r="J29" s="261"/>
      <c r="K29" s="261"/>
    </row>
    <row r="30" spans="1:34" ht="18" customHeight="1" x14ac:dyDescent="0.2">
      <c r="A30" s="148"/>
      <c r="B30" s="21"/>
      <c r="C30" s="18"/>
      <c r="D30" s="14"/>
      <c r="E30" s="22"/>
      <c r="F30" s="23"/>
      <c r="G30" s="22"/>
      <c r="H30" s="229"/>
      <c r="I30" s="261"/>
      <c r="J30" s="261"/>
      <c r="K30" s="261"/>
    </row>
    <row r="31" spans="1:34" ht="36.950000000000003" customHeight="1" x14ac:dyDescent="0.2">
      <c r="A31" s="148"/>
      <c r="B31" s="21"/>
      <c r="C31" s="18"/>
      <c r="D31" s="15" t="s">
        <v>100</v>
      </c>
      <c r="E31" s="24"/>
      <c r="F31" s="25"/>
      <c r="G31" s="221">
        <f>SUM(G10:G17)</f>
        <v>0</v>
      </c>
      <c r="H31" s="229"/>
      <c r="I31" s="261"/>
      <c r="J31" s="261"/>
      <c r="K31" s="261"/>
    </row>
    <row r="32" spans="1:34" ht="18" customHeight="1" x14ac:dyDescent="0.2">
      <c r="A32" s="148"/>
      <c r="B32" s="21"/>
      <c r="C32" s="18"/>
      <c r="D32" s="15" t="s">
        <v>101</v>
      </c>
      <c r="E32" s="24"/>
      <c r="F32" s="25"/>
      <c r="G32" s="221">
        <f>SUM(G24:G29)</f>
        <v>0</v>
      </c>
      <c r="H32" s="229"/>
      <c r="I32" s="261"/>
      <c r="J32" s="261"/>
      <c r="K32" s="261"/>
    </row>
    <row r="33" spans="1:34" x14ac:dyDescent="0.2">
      <c r="A33" s="148"/>
      <c r="B33" s="21"/>
      <c r="C33" s="18"/>
      <c r="D33" s="14"/>
      <c r="E33" s="24"/>
      <c r="F33" s="25"/>
      <c r="G33" s="24"/>
      <c r="H33" s="229"/>
    </row>
    <row r="34" spans="1:34" s="13" customFormat="1" ht="18" customHeight="1" x14ac:dyDescent="0.2">
      <c r="A34" s="149"/>
      <c r="B34" s="11"/>
      <c r="C34" s="12"/>
      <c r="D34" s="8" t="s">
        <v>102</v>
      </c>
      <c r="E34" s="16"/>
      <c r="F34" s="17"/>
      <c r="G34" s="222">
        <f>SUM(G31:G32)</f>
        <v>0</v>
      </c>
      <c r="H34" s="23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row>
    <row r="35" spans="1:34" ht="18.95" customHeight="1" thickBot="1" x14ac:dyDescent="0.25">
      <c r="A35" s="150"/>
      <c r="B35" s="151"/>
      <c r="C35" s="152"/>
      <c r="D35" s="153" t="s">
        <v>103</v>
      </c>
      <c r="E35" s="154"/>
      <c r="F35" s="155"/>
      <c r="G35" s="154"/>
      <c r="H35" s="231"/>
    </row>
    <row r="36" spans="1:34" s="120" customFormat="1" x14ac:dyDescent="0.2">
      <c r="D36" s="44"/>
      <c r="E36" s="122"/>
      <c r="F36" s="123"/>
      <c r="G36" s="122"/>
      <c r="H36" s="145"/>
    </row>
    <row r="37" spans="1:34" s="120" customFormat="1" ht="15.75" thickBot="1" x14ac:dyDescent="0.25">
      <c r="D37" s="44"/>
      <c r="E37" s="122"/>
      <c r="F37" s="123"/>
      <c r="G37" s="122"/>
      <c r="H37" s="145"/>
    </row>
    <row r="38" spans="1:34" s="120" customFormat="1" ht="105" customHeight="1" thickBot="1" x14ac:dyDescent="0.25">
      <c r="A38" s="262" t="s">
        <v>109</v>
      </c>
      <c r="B38" s="263"/>
      <c r="C38" s="263"/>
      <c r="D38" s="263"/>
      <c r="E38" s="263"/>
      <c r="F38" s="263"/>
      <c r="G38" s="263"/>
      <c r="H38" s="264"/>
    </row>
    <row r="39" spans="1:34" s="120" customFormat="1" x14ac:dyDescent="0.2">
      <c r="E39" s="122"/>
      <c r="F39" s="123"/>
      <c r="G39" s="122"/>
      <c r="H39" s="145"/>
    </row>
    <row r="40" spans="1:34" s="120" customFormat="1" x14ac:dyDescent="0.2">
      <c r="D40" s="44"/>
      <c r="E40" s="122"/>
      <c r="F40" s="123"/>
      <c r="G40" s="122"/>
      <c r="H40" s="145"/>
    </row>
    <row r="41" spans="1:34" s="120" customFormat="1" x14ac:dyDescent="0.2">
      <c r="D41" s="44"/>
      <c r="E41" s="122"/>
      <c r="F41" s="123"/>
      <c r="G41" s="122"/>
      <c r="H41" s="145"/>
    </row>
    <row r="42" spans="1:34" s="120" customFormat="1" x14ac:dyDescent="0.2">
      <c r="E42" s="122"/>
      <c r="F42" s="123"/>
      <c r="G42" s="122"/>
      <c r="H42" s="145"/>
    </row>
    <row r="43" spans="1:34" s="120" customFormat="1" x14ac:dyDescent="0.2">
      <c r="D43" s="44"/>
      <c r="E43" s="122"/>
      <c r="F43" s="123"/>
      <c r="G43" s="122"/>
      <c r="H43" s="145"/>
    </row>
    <row r="44" spans="1:34" s="120" customFormat="1" x14ac:dyDescent="0.2">
      <c r="D44" s="44"/>
      <c r="E44" s="122"/>
      <c r="F44" s="123"/>
      <c r="G44" s="122"/>
      <c r="H44" s="145"/>
    </row>
    <row r="45" spans="1:34" s="120" customFormat="1" x14ac:dyDescent="0.2">
      <c r="D45" s="44"/>
      <c r="E45" s="122"/>
      <c r="F45" s="123"/>
      <c r="G45" s="122"/>
      <c r="H45" s="145"/>
    </row>
    <row r="46" spans="1:34" s="120" customFormat="1" x14ac:dyDescent="0.2">
      <c r="D46" s="44"/>
      <c r="E46" s="122"/>
      <c r="F46" s="123"/>
      <c r="G46" s="122"/>
      <c r="H46" s="145"/>
    </row>
    <row r="47" spans="1:34" s="120" customFormat="1" x14ac:dyDescent="0.2">
      <c r="D47" s="44"/>
      <c r="E47" s="122"/>
      <c r="F47" s="123"/>
      <c r="G47" s="122"/>
      <c r="H47" s="145"/>
    </row>
    <row r="48" spans="1:34" s="120" customFormat="1" x14ac:dyDescent="0.2">
      <c r="D48" s="44"/>
      <c r="E48" s="122"/>
      <c r="F48" s="123"/>
      <c r="G48" s="122"/>
      <c r="H48" s="145"/>
    </row>
    <row r="49" spans="4:8" s="120" customFormat="1" x14ac:dyDescent="0.2">
      <c r="D49" s="44"/>
      <c r="E49" s="122"/>
      <c r="F49" s="123"/>
      <c r="G49" s="122"/>
      <c r="H49" s="145"/>
    </row>
    <row r="50" spans="4:8" s="120" customFormat="1" x14ac:dyDescent="0.2">
      <c r="D50" s="44"/>
      <c r="E50" s="122"/>
      <c r="F50" s="123"/>
      <c r="G50" s="122"/>
      <c r="H50" s="145"/>
    </row>
    <row r="51" spans="4:8" s="120" customFormat="1" x14ac:dyDescent="0.2">
      <c r="D51" s="44"/>
      <c r="E51" s="122"/>
      <c r="F51" s="123"/>
      <c r="G51" s="122"/>
      <c r="H51" s="145"/>
    </row>
    <row r="52" spans="4:8" s="120" customFormat="1" x14ac:dyDescent="0.2">
      <c r="D52" s="44"/>
      <c r="E52" s="122"/>
      <c r="F52" s="123"/>
      <c r="G52" s="122"/>
      <c r="H52" s="145"/>
    </row>
    <row r="53" spans="4:8" s="120" customFormat="1" x14ac:dyDescent="0.2">
      <c r="D53" s="44"/>
      <c r="E53" s="122"/>
      <c r="F53" s="123"/>
      <c r="G53" s="122"/>
      <c r="H53" s="145"/>
    </row>
    <row r="54" spans="4:8" s="120" customFormat="1" x14ac:dyDescent="0.2">
      <c r="D54" s="44"/>
      <c r="E54" s="122"/>
      <c r="F54" s="123"/>
      <c r="G54" s="122"/>
      <c r="H54" s="145"/>
    </row>
    <row r="55" spans="4:8" s="120" customFormat="1" x14ac:dyDescent="0.2">
      <c r="D55" s="44"/>
      <c r="E55" s="122"/>
      <c r="F55" s="123"/>
      <c r="G55" s="122"/>
      <c r="H55" s="145"/>
    </row>
    <row r="56" spans="4:8" s="120" customFormat="1" x14ac:dyDescent="0.2">
      <c r="D56" s="44"/>
      <c r="E56" s="122"/>
      <c r="F56" s="123"/>
      <c r="G56" s="122"/>
      <c r="H56" s="145"/>
    </row>
    <row r="57" spans="4:8" s="120" customFormat="1" x14ac:dyDescent="0.2">
      <c r="D57" s="44"/>
      <c r="E57" s="122"/>
      <c r="F57" s="123"/>
      <c r="G57" s="122"/>
      <c r="H57" s="145"/>
    </row>
    <row r="58" spans="4:8" s="120" customFormat="1" x14ac:dyDescent="0.2">
      <c r="D58" s="44"/>
      <c r="E58" s="122"/>
      <c r="F58" s="123"/>
      <c r="G58" s="122"/>
      <c r="H58" s="145"/>
    </row>
    <row r="59" spans="4:8" s="120" customFormat="1" x14ac:dyDescent="0.2">
      <c r="D59" s="44"/>
      <c r="E59" s="122"/>
      <c r="F59" s="123"/>
      <c r="G59" s="122"/>
      <c r="H59" s="145"/>
    </row>
    <row r="60" spans="4:8" s="120" customFormat="1" x14ac:dyDescent="0.2">
      <c r="D60" s="44"/>
      <c r="E60" s="122"/>
      <c r="F60" s="123"/>
      <c r="G60" s="122"/>
      <c r="H60" s="145"/>
    </row>
    <row r="61" spans="4:8" s="120" customFormat="1" x14ac:dyDescent="0.2">
      <c r="D61" s="44"/>
      <c r="E61" s="122"/>
      <c r="F61" s="123"/>
      <c r="G61" s="122"/>
      <c r="H61" s="145"/>
    </row>
    <row r="62" spans="4:8" s="120" customFormat="1" x14ac:dyDescent="0.2">
      <c r="D62" s="44"/>
      <c r="E62" s="122"/>
      <c r="F62" s="123"/>
      <c r="G62" s="122"/>
      <c r="H62" s="145"/>
    </row>
    <row r="63" spans="4:8" s="120" customFormat="1" x14ac:dyDescent="0.2">
      <c r="D63" s="44"/>
      <c r="E63" s="122"/>
      <c r="F63" s="123"/>
      <c r="G63" s="122"/>
      <c r="H63" s="145"/>
    </row>
    <row r="64" spans="4:8" s="120" customFormat="1" x14ac:dyDescent="0.2">
      <c r="D64" s="44"/>
      <c r="E64" s="122"/>
      <c r="F64" s="123"/>
      <c r="G64" s="122"/>
      <c r="H64" s="145"/>
    </row>
    <row r="65" spans="4:8" s="120" customFormat="1" x14ac:dyDescent="0.2">
      <c r="D65" s="44"/>
      <c r="E65" s="122"/>
      <c r="F65" s="123"/>
      <c r="G65" s="122"/>
      <c r="H65" s="145"/>
    </row>
    <row r="66" spans="4:8" s="120" customFormat="1" x14ac:dyDescent="0.2">
      <c r="D66" s="44"/>
      <c r="E66" s="122"/>
      <c r="F66" s="123"/>
      <c r="G66" s="122"/>
      <c r="H66" s="145"/>
    </row>
    <row r="67" spans="4:8" s="120" customFormat="1" x14ac:dyDescent="0.2">
      <c r="D67" s="44"/>
      <c r="E67" s="122"/>
      <c r="F67" s="123"/>
      <c r="G67" s="122"/>
      <c r="H67" s="145"/>
    </row>
    <row r="68" spans="4:8" s="120" customFormat="1" x14ac:dyDescent="0.2">
      <c r="D68" s="44"/>
      <c r="E68" s="122"/>
      <c r="F68" s="123"/>
      <c r="G68" s="122"/>
      <c r="H68" s="145"/>
    </row>
    <row r="69" spans="4:8" s="120" customFormat="1" x14ac:dyDescent="0.2">
      <c r="D69" s="44"/>
      <c r="E69" s="122"/>
      <c r="F69" s="123"/>
      <c r="G69" s="122"/>
      <c r="H69" s="145"/>
    </row>
    <row r="70" spans="4:8" s="120" customFormat="1" x14ac:dyDescent="0.2">
      <c r="D70" s="44"/>
      <c r="E70" s="122"/>
      <c r="F70" s="123"/>
      <c r="G70" s="122"/>
      <c r="H70" s="145"/>
    </row>
    <row r="71" spans="4:8" s="120" customFormat="1" x14ac:dyDescent="0.2">
      <c r="D71" s="44"/>
      <c r="E71" s="122"/>
      <c r="F71" s="123"/>
      <c r="G71" s="122"/>
      <c r="H71" s="145"/>
    </row>
    <row r="72" spans="4:8" s="120" customFormat="1" x14ac:dyDescent="0.2">
      <c r="D72" s="44"/>
      <c r="E72" s="122"/>
      <c r="F72" s="123"/>
      <c r="G72" s="122"/>
      <c r="H72" s="145"/>
    </row>
    <row r="73" spans="4:8" s="120" customFormat="1" x14ac:dyDescent="0.2">
      <c r="D73" s="44"/>
      <c r="E73" s="122"/>
      <c r="F73" s="123"/>
      <c r="G73" s="122"/>
      <c r="H73" s="145"/>
    </row>
    <row r="74" spans="4:8" s="120" customFormat="1" x14ac:dyDescent="0.2">
      <c r="D74" s="44"/>
      <c r="E74" s="122"/>
      <c r="F74" s="123"/>
      <c r="G74" s="122"/>
      <c r="H74" s="145"/>
    </row>
    <row r="75" spans="4:8" s="120" customFormat="1" x14ac:dyDescent="0.2">
      <c r="D75" s="44"/>
      <c r="E75" s="122"/>
      <c r="F75" s="123"/>
      <c r="G75" s="122"/>
      <c r="H75" s="145"/>
    </row>
    <row r="76" spans="4:8" s="120" customFormat="1" x14ac:dyDescent="0.2">
      <c r="D76" s="44"/>
      <c r="E76" s="122"/>
      <c r="F76" s="123"/>
      <c r="G76" s="122"/>
      <c r="H76" s="145"/>
    </row>
    <row r="77" spans="4:8" s="120" customFormat="1" x14ac:dyDescent="0.2">
      <c r="D77" s="44"/>
      <c r="E77" s="122"/>
      <c r="F77" s="123"/>
      <c r="G77" s="122"/>
      <c r="H77" s="145"/>
    </row>
    <row r="78" spans="4:8" s="120" customFormat="1" x14ac:dyDescent="0.2">
      <c r="D78" s="44"/>
      <c r="E78" s="122"/>
      <c r="F78" s="123"/>
      <c r="G78" s="122"/>
      <c r="H78" s="145"/>
    </row>
    <row r="79" spans="4:8" s="120" customFormat="1" x14ac:dyDescent="0.2">
      <c r="D79" s="44"/>
      <c r="E79" s="122"/>
      <c r="F79" s="123"/>
      <c r="G79" s="122"/>
      <c r="H79" s="145"/>
    </row>
    <row r="80" spans="4:8" s="120" customFormat="1" x14ac:dyDescent="0.2">
      <c r="D80" s="44"/>
      <c r="E80" s="122"/>
      <c r="F80" s="123"/>
      <c r="G80" s="122"/>
      <c r="H80" s="145"/>
    </row>
    <row r="81" spans="4:8" s="120" customFormat="1" x14ac:dyDescent="0.2">
      <c r="D81" s="44"/>
      <c r="E81" s="122"/>
      <c r="F81" s="123"/>
      <c r="G81" s="122"/>
      <c r="H81" s="145"/>
    </row>
    <row r="82" spans="4:8" s="120" customFormat="1" x14ac:dyDescent="0.2">
      <c r="D82" s="44"/>
      <c r="E82" s="122"/>
      <c r="F82" s="123"/>
      <c r="G82" s="122"/>
      <c r="H82" s="145"/>
    </row>
    <row r="83" spans="4:8" s="120" customFormat="1" x14ac:dyDescent="0.2">
      <c r="D83" s="44"/>
      <c r="E83" s="122"/>
      <c r="F83" s="123"/>
      <c r="G83" s="122"/>
      <c r="H83" s="145"/>
    </row>
    <row r="84" spans="4:8" s="120" customFormat="1" x14ac:dyDescent="0.2">
      <c r="D84" s="44"/>
      <c r="E84" s="122"/>
      <c r="F84" s="123"/>
      <c r="G84" s="122"/>
      <c r="H84" s="145"/>
    </row>
    <row r="85" spans="4:8" s="120" customFormat="1" x14ac:dyDescent="0.2">
      <c r="D85" s="44"/>
      <c r="E85" s="122"/>
      <c r="F85" s="123"/>
      <c r="G85" s="122"/>
      <c r="H85" s="145"/>
    </row>
    <row r="86" spans="4:8" s="120" customFormat="1" x14ac:dyDescent="0.2">
      <c r="D86" s="44"/>
      <c r="E86" s="122"/>
      <c r="F86" s="123"/>
      <c r="G86" s="122"/>
      <c r="H86" s="145"/>
    </row>
    <row r="87" spans="4:8" s="120" customFormat="1" x14ac:dyDescent="0.2">
      <c r="D87" s="44"/>
      <c r="E87" s="122"/>
      <c r="F87" s="123"/>
      <c r="G87" s="122"/>
      <c r="H87" s="145"/>
    </row>
    <row r="88" spans="4:8" s="120" customFormat="1" x14ac:dyDescent="0.2">
      <c r="D88" s="44"/>
      <c r="E88" s="122"/>
      <c r="F88" s="123"/>
      <c r="G88" s="122"/>
      <c r="H88" s="145"/>
    </row>
    <row r="89" spans="4:8" s="120" customFormat="1" x14ac:dyDescent="0.2">
      <c r="D89" s="44"/>
      <c r="E89" s="122"/>
      <c r="F89" s="123"/>
      <c r="G89" s="122"/>
      <c r="H89" s="145"/>
    </row>
    <row r="90" spans="4:8" s="120" customFormat="1" x14ac:dyDescent="0.2">
      <c r="D90" s="44"/>
      <c r="E90" s="122"/>
      <c r="F90" s="123"/>
      <c r="G90" s="122"/>
      <c r="H90" s="145"/>
    </row>
    <row r="91" spans="4:8" s="120" customFormat="1" x14ac:dyDescent="0.2">
      <c r="D91" s="44"/>
      <c r="E91" s="122"/>
      <c r="F91" s="123"/>
      <c r="G91" s="122"/>
      <c r="H91" s="145"/>
    </row>
    <row r="92" spans="4:8" s="120" customFormat="1" x14ac:dyDescent="0.2">
      <c r="D92" s="44"/>
      <c r="E92" s="122"/>
      <c r="F92" s="123"/>
      <c r="G92" s="122"/>
      <c r="H92" s="145"/>
    </row>
    <row r="93" spans="4:8" s="120" customFormat="1" x14ac:dyDescent="0.2">
      <c r="D93" s="44"/>
      <c r="E93" s="122"/>
      <c r="F93" s="123"/>
      <c r="G93" s="122"/>
      <c r="H93" s="145"/>
    </row>
    <row r="94" spans="4:8" s="120" customFormat="1" x14ac:dyDescent="0.2">
      <c r="D94" s="44"/>
      <c r="E94" s="122"/>
      <c r="F94" s="123"/>
      <c r="G94" s="122"/>
      <c r="H94" s="145"/>
    </row>
    <row r="95" spans="4:8" s="120" customFormat="1" x14ac:dyDescent="0.2">
      <c r="D95" s="44"/>
      <c r="E95" s="122"/>
      <c r="F95" s="123"/>
      <c r="G95" s="122"/>
      <c r="H95" s="145"/>
    </row>
    <row r="96" spans="4:8" s="120" customFormat="1" x14ac:dyDescent="0.2">
      <c r="D96" s="44"/>
      <c r="E96" s="122"/>
      <c r="F96" s="123"/>
      <c r="G96" s="122"/>
      <c r="H96" s="145"/>
    </row>
    <row r="97" spans="4:8" s="120" customFormat="1" x14ac:dyDescent="0.2">
      <c r="D97" s="44"/>
      <c r="E97" s="122"/>
      <c r="F97" s="123"/>
      <c r="G97" s="122"/>
      <c r="H97" s="145"/>
    </row>
    <row r="98" spans="4:8" s="120" customFormat="1" x14ac:dyDescent="0.2">
      <c r="D98" s="44"/>
      <c r="E98" s="122"/>
      <c r="F98" s="123"/>
      <c r="G98" s="122"/>
      <c r="H98" s="145"/>
    </row>
    <row r="99" spans="4:8" s="120" customFormat="1" x14ac:dyDescent="0.2">
      <c r="D99" s="44"/>
      <c r="E99" s="122"/>
      <c r="F99" s="123"/>
      <c r="G99" s="122"/>
      <c r="H99" s="145"/>
    </row>
    <row r="100" spans="4:8" s="120" customFormat="1" x14ac:dyDescent="0.2">
      <c r="D100" s="44"/>
      <c r="E100" s="122"/>
      <c r="F100" s="123"/>
      <c r="G100" s="122"/>
      <c r="H100" s="145"/>
    </row>
    <row r="101" spans="4:8" s="120" customFormat="1" x14ac:dyDescent="0.2">
      <c r="D101" s="44"/>
      <c r="E101" s="122"/>
      <c r="F101" s="123"/>
      <c r="G101" s="122"/>
      <c r="H101" s="145"/>
    </row>
    <row r="102" spans="4:8" s="120" customFormat="1" x14ac:dyDescent="0.2">
      <c r="D102" s="44"/>
      <c r="E102" s="122"/>
      <c r="F102" s="123"/>
      <c r="G102" s="122"/>
      <c r="H102" s="145"/>
    </row>
    <row r="103" spans="4:8" s="120" customFormat="1" x14ac:dyDescent="0.2">
      <c r="D103" s="44"/>
      <c r="E103" s="122"/>
      <c r="F103" s="123"/>
      <c r="G103" s="122"/>
      <c r="H103" s="145"/>
    </row>
    <row r="104" spans="4:8" s="120" customFormat="1" x14ac:dyDescent="0.2">
      <c r="D104" s="44"/>
      <c r="E104" s="122"/>
      <c r="F104" s="123"/>
      <c r="G104" s="122"/>
      <c r="H104" s="145"/>
    </row>
    <row r="105" spans="4:8" s="120" customFormat="1" x14ac:dyDescent="0.2">
      <c r="D105" s="44"/>
      <c r="E105" s="122"/>
      <c r="F105" s="123"/>
      <c r="G105" s="122"/>
      <c r="H105" s="145"/>
    </row>
    <row r="106" spans="4:8" s="120" customFormat="1" x14ac:dyDescent="0.2">
      <c r="D106" s="44"/>
      <c r="E106" s="122"/>
      <c r="F106" s="123"/>
      <c r="G106" s="122"/>
      <c r="H106" s="145"/>
    </row>
    <row r="107" spans="4:8" s="120" customFormat="1" x14ac:dyDescent="0.2">
      <c r="D107" s="44"/>
      <c r="E107" s="122"/>
      <c r="F107" s="123"/>
      <c r="G107" s="122"/>
      <c r="H107" s="145"/>
    </row>
    <row r="108" spans="4:8" s="120" customFormat="1" x14ac:dyDescent="0.2">
      <c r="D108" s="44"/>
      <c r="E108" s="122"/>
      <c r="F108" s="123"/>
      <c r="G108" s="122"/>
      <c r="H108" s="145"/>
    </row>
    <row r="109" spans="4:8" s="120" customFormat="1" x14ac:dyDescent="0.2">
      <c r="D109" s="44"/>
      <c r="E109" s="122"/>
      <c r="F109" s="123"/>
      <c r="G109" s="122"/>
      <c r="H109" s="145"/>
    </row>
    <row r="110" spans="4:8" s="120" customFormat="1" x14ac:dyDescent="0.2">
      <c r="D110" s="44"/>
      <c r="E110" s="122"/>
      <c r="F110" s="123"/>
      <c r="G110" s="122"/>
      <c r="H110" s="145"/>
    </row>
    <row r="111" spans="4:8" s="120" customFormat="1" x14ac:dyDescent="0.2">
      <c r="D111" s="44"/>
      <c r="E111" s="122"/>
      <c r="F111" s="123"/>
      <c r="G111" s="122"/>
      <c r="H111" s="145"/>
    </row>
    <row r="112" spans="4:8" s="120" customFormat="1" x14ac:dyDescent="0.2">
      <c r="D112" s="44"/>
      <c r="E112" s="122"/>
      <c r="F112" s="123"/>
      <c r="G112" s="122"/>
      <c r="H112" s="145"/>
    </row>
    <row r="113" spans="4:8" s="120" customFormat="1" x14ac:dyDescent="0.2">
      <c r="D113" s="44"/>
      <c r="E113" s="122"/>
      <c r="F113" s="123"/>
      <c r="G113" s="122"/>
      <c r="H113" s="145"/>
    </row>
    <row r="114" spans="4:8" s="120" customFormat="1" x14ac:dyDescent="0.2">
      <c r="D114" s="44"/>
      <c r="E114" s="122"/>
      <c r="F114" s="123"/>
      <c r="G114" s="122"/>
      <c r="H114" s="145"/>
    </row>
    <row r="115" spans="4:8" s="120" customFormat="1" x14ac:dyDescent="0.2">
      <c r="D115" s="44"/>
      <c r="E115" s="122"/>
      <c r="F115" s="123"/>
      <c r="G115" s="122"/>
      <c r="H115" s="145"/>
    </row>
    <row r="116" spans="4:8" s="120" customFormat="1" x14ac:dyDescent="0.2">
      <c r="D116" s="44"/>
      <c r="E116" s="122"/>
      <c r="F116" s="123"/>
      <c r="G116" s="122"/>
      <c r="H116" s="145"/>
    </row>
    <row r="117" spans="4:8" s="120" customFormat="1" x14ac:dyDescent="0.2">
      <c r="D117" s="44"/>
      <c r="E117" s="122"/>
      <c r="F117" s="123"/>
      <c r="G117" s="122"/>
      <c r="H117" s="145"/>
    </row>
    <row r="118" spans="4:8" s="120" customFormat="1" x14ac:dyDescent="0.2">
      <c r="D118" s="44"/>
      <c r="E118" s="122"/>
      <c r="F118" s="123"/>
      <c r="G118" s="122"/>
      <c r="H118" s="145"/>
    </row>
    <row r="119" spans="4:8" s="120" customFormat="1" x14ac:dyDescent="0.2">
      <c r="D119" s="44"/>
      <c r="E119" s="122"/>
      <c r="F119" s="123"/>
      <c r="G119" s="122"/>
      <c r="H119" s="145"/>
    </row>
    <row r="120" spans="4:8" s="120" customFormat="1" x14ac:dyDescent="0.2">
      <c r="D120" s="44"/>
      <c r="E120" s="122"/>
      <c r="F120" s="123"/>
      <c r="G120" s="122"/>
      <c r="H120" s="145"/>
    </row>
    <row r="121" spans="4:8" s="120" customFormat="1" x14ac:dyDescent="0.2">
      <c r="D121" s="44"/>
      <c r="E121" s="122"/>
      <c r="F121" s="123"/>
      <c r="G121" s="122"/>
      <c r="H121" s="145"/>
    </row>
    <row r="122" spans="4:8" s="120" customFormat="1" x14ac:dyDescent="0.2">
      <c r="D122" s="44"/>
      <c r="E122" s="122"/>
      <c r="F122" s="123"/>
      <c r="G122" s="122"/>
      <c r="H122" s="145"/>
    </row>
    <row r="123" spans="4:8" s="120" customFormat="1" x14ac:dyDescent="0.2">
      <c r="D123" s="44"/>
      <c r="E123" s="122"/>
      <c r="F123" s="123"/>
      <c r="G123" s="122"/>
      <c r="H123" s="145"/>
    </row>
    <row r="124" spans="4:8" s="120" customFormat="1" x14ac:dyDescent="0.2">
      <c r="D124" s="44"/>
      <c r="E124" s="122"/>
      <c r="F124" s="123"/>
      <c r="G124" s="122"/>
      <c r="H124" s="145"/>
    </row>
    <row r="125" spans="4:8" s="120" customFormat="1" x14ac:dyDescent="0.2">
      <c r="D125" s="44"/>
      <c r="E125" s="122"/>
      <c r="F125" s="123"/>
      <c r="G125" s="122"/>
      <c r="H125" s="145"/>
    </row>
    <row r="126" spans="4:8" s="120" customFormat="1" x14ac:dyDescent="0.2">
      <c r="D126" s="44"/>
      <c r="E126" s="122"/>
      <c r="F126" s="123"/>
      <c r="G126" s="122"/>
      <c r="H126" s="145"/>
    </row>
    <row r="127" spans="4:8" s="120" customFormat="1" x14ac:dyDescent="0.2">
      <c r="D127" s="44"/>
      <c r="E127" s="122"/>
      <c r="F127" s="123"/>
      <c r="G127" s="122"/>
      <c r="H127" s="145"/>
    </row>
    <row r="128" spans="4:8" s="120" customFormat="1" x14ac:dyDescent="0.2">
      <c r="D128" s="44"/>
      <c r="E128" s="122"/>
      <c r="F128" s="123"/>
      <c r="G128" s="122"/>
      <c r="H128" s="145"/>
    </row>
    <row r="129" spans="4:8" s="120" customFormat="1" x14ac:dyDescent="0.2">
      <c r="D129" s="44"/>
      <c r="E129" s="122"/>
      <c r="F129" s="123"/>
      <c r="G129" s="122"/>
      <c r="H129" s="145"/>
    </row>
    <row r="130" spans="4:8" s="120" customFormat="1" x14ac:dyDescent="0.2">
      <c r="D130" s="44"/>
      <c r="E130" s="122"/>
      <c r="F130" s="123"/>
      <c r="G130" s="122"/>
      <c r="H130" s="145"/>
    </row>
    <row r="131" spans="4:8" s="120" customFormat="1" x14ac:dyDescent="0.2">
      <c r="D131" s="44"/>
      <c r="E131" s="122"/>
      <c r="F131" s="123"/>
      <c r="G131" s="122"/>
      <c r="H131" s="145"/>
    </row>
    <row r="132" spans="4:8" s="120" customFormat="1" x14ac:dyDescent="0.2">
      <c r="D132" s="44"/>
      <c r="E132" s="122"/>
      <c r="F132" s="123"/>
      <c r="G132" s="122"/>
      <c r="H132" s="145"/>
    </row>
    <row r="133" spans="4:8" s="120" customFormat="1" x14ac:dyDescent="0.2">
      <c r="D133" s="44"/>
      <c r="E133" s="122"/>
      <c r="F133" s="123"/>
      <c r="G133" s="122"/>
      <c r="H133" s="145"/>
    </row>
    <row r="134" spans="4:8" s="120" customFormat="1" x14ac:dyDescent="0.2">
      <c r="D134" s="44"/>
      <c r="E134" s="122"/>
      <c r="F134" s="123"/>
      <c r="G134" s="122"/>
      <c r="H134" s="145"/>
    </row>
    <row r="135" spans="4:8" s="120" customFormat="1" x14ac:dyDescent="0.2">
      <c r="D135" s="44"/>
      <c r="E135" s="122"/>
      <c r="F135" s="123"/>
      <c r="G135" s="122"/>
      <c r="H135" s="145"/>
    </row>
    <row r="136" spans="4:8" s="120" customFormat="1" x14ac:dyDescent="0.2">
      <c r="D136" s="44"/>
      <c r="E136" s="122"/>
      <c r="F136" s="123"/>
      <c r="G136" s="122"/>
      <c r="H136" s="145"/>
    </row>
    <row r="137" spans="4:8" s="120" customFormat="1" x14ac:dyDescent="0.2">
      <c r="D137" s="44"/>
      <c r="E137" s="122"/>
      <c r="F137" s="123"/>
      <c r="G137" s="122"/>
      <c r="H137" s="145"/>
    </row>
    <row r="138" spans="4:8" s="120" customFormat="1" x14ac:dyDescent="0.2">
      <c r="D138" s="44"/>
      <c r="E138" s="122"/>
      <c r="F138" s="123"/>
      <c r="G138" s="122"/>
      <c r="H138" s="145"/>
    </row>
    <row r="139" spans="4:8" s="120" customFormat="1" x14ac:dyDescent="0.2">
      <c r="D139" s="44"/>
      <c r="E139" s="122"/>
      <c r="F139" s="123"/>
      <c r="G139" s="122"/>
      <c r="H139" s="145"/>
    </row>
    <row r="140" spans="4:8" s="120" customFormat="1" x14ac:dyDescent="0.2">
      <c r="D140" s="44"/>
      <c r="E140" s="122"/>
      <c r="F140" s="123"/>
      <c r="G140" s="122"/>
      <c r="H140" s="145"/>
    </row>
    <row r="141" spans="4:8" s="120" customFormat="1" x14ac:dyDescent="0.2">
      <c r="D141" s="44"/>
      <c r="E141" s="122"/>
      <c r="F141" s="123"/>
      <c r="G141" s="122"/>
      <c r="H141" s="145"/>
    </row>
    <row r="142" spans="4:8" s="120" customFormat="1" x14ac:dyDescent="0.2">
      <c r="D142" s="44"/>
      <c r="E142" s="122"/>
      <c r="F142" s="123"/>
      <c r="G142" s="122"/>
      <c r="H142" s="145"/>
    </row>
    <row r="143" spans="4:8" s="120" customFormat="1" x14ac:dyDescent="0.2">
      <c r="D143" s="44"/>
      <c r="E143" s="122"/>
      <c r="F143" s="123"/>
      <c r="G143" s="122"/>
      <c r="H143" s="145"/>
    </row>
    <row r="144" spans="4:8" s="120" customFormat="1" x14ac:dyDescent="0.2">
      <c r="D144" s="44"/>
      <c r="E144" s="122"/>
      <c r="F144" s="123"/>
      <c r="G144" s="122"/>
      <c r="H144" s="145"/>
    </row>
    <row r="145" spans="4:8" s="120" customFormat="1" x14ac:dyDescent="0.2">
      <c r="D145" s="44"/>
      <c r="E145" s="122"/>
      <c r="F145" s="123"/>
      <c r="G145" s="122"/>
      <c r="H145" s="145"/>
    </row>
    <row r="146" spans="4:8" s="120" customFormat="1" x14ac:dyDescent="0.2">
      <c r="D146" s="44"/>
      <c r="E146" s="122"/>
      <c r="F146" s="123"/>
      <c r="G146" s="122"/>
      <c r="H146" s="145"/>
    </row>
    <row r="147" spans="4:8" s="120" customFormat="1" x14ac:dyDescent="0.2">
      <c r="D147" s="44"/>
      <c r="E147" s="122"/>
      <c r="F147" s="123"/>
      <c r="G147" s="122"/>
      <c r="H147" s="145"/>
    </row>
    <row r="148" spans="4:8" s="120" customFormat="1" x14ac:dyDescent="0.2">
      <c r="D148" s="44"/>
      <c r="E148" s="122"/>
      <c r="F148" s="123"/>
      <c r="G148" s="122"/>
      <c r="H148" s="145"/>
    </row>
    <row r="149" spans="4:8" s="120" customFormat="1" x14ac:dyDescent="0.2">
      <c r="D149" s="44"/>
      <c r="E149" s="122"/>
      <c r="F149" s="123"/>
      <c r="G149" s="122"/>
      <c r="H149" s="145"/>
    </row>
    <row r="150" spans="4:8" s="120" customFormat="1" x14ac:dyDescent="0.2">
      <c r="D150" s="44"/>
      <c r="E150" s="122"/>
      <c r="F150" s="123"/>
      <c r="G150" s="122"/>
      <c r="H150" s="145"/>
    </row>
    <row r="151" spans="4:8" s="120" customFormat="1" x14ac:dyDescent="0.2">
      <c r="D151" s="44"/>
      <c r="E151" s="122"/>
      <c r="F151" s="123"/>
      <c r="G151" s="122"/>
      <c r="H151" s="145"/>
    </row>
    <row r="152" spans="4:8" s="120" customFormat="1" x14ac:dyDescent="0.2">
      <c r="D152" s="44"/>
      <c r="E152" s="122"/>
      <c r="F152" s="123"/>
      <c r="G152" s="122"/>
      <c r="H152" s="145"/>
    </row>
    <row r="153" spans="4:8" s="120" customFormat="1" x14ac:dyDescent="0.2">
      <c r="D153" s="44"/>
      <c r="E153" s="122"/>
      <c r="F153" s="123"/>
      <c r="G153" s="122"/>
      <c r="H153" s="145"/>
    </row>
    <row r="154" spans="4:8" s="120" customFormat="1" x14ac:dyDescent="0.2">
      <c r="D154" s="44"/>
      <c r="E154" s="122"/>
      <c r="F154" s="123"/>
      <c r="G154" s="122"/>
      <c r="H154" s="145"/>
    </row>
    <row r="155" spans="4:8" s="120" customFormat="1" x14ac:dyDescent="0.2">
      <c r="D155" s="44"/>
      <c r="E155" s="122"/>
      <c r="F155" s="123"/>
      <c r="G155" s="122"/>
      <c r="H155" s="145"/>
    </row>
    <row r="156" spans="4:8" s="120" customFormat="1" x14ac:dyDescent="0.2">
      <c r="D156" s="44"/>
      <c r="E156" s="122"/>
      <c r="F156" s="123"/>
      <c r="G156" s="122"/>
      <c r="H156" s="145"/>
    </row>
    <row r="157" spans="4:8" s="120" customFormat="1" x14ac:dyDescent="0.2">
      <c r="D157" s="44"/>
      <c r="E157" s="122"/>
      <c r="F157" s="123"/>
      <c r="G157" s="122"/>
      <c r="H157" s="145"/>
    </row>
    <row r="158" spans="4:8" s="120" customFormat="1" x14ac:dyDescent="0.2">
      <c r="D158" s="44"/>
      <c r="E158" s="122"/>
      <c r="F158" s="123"/>
      <c r="G158" s="122"/>
      <c r="H158" s="145"/>
    </row>
    <row r="159" spans="4:8" s="120" customFormat="1" x14ac:dyDescent="0.2">
      <c r="D159" s="44"/>
      <c r="E159" s="122"/>
      <c r="F159" s="123"/>
      <c r="G159" s="122"/>
      <c r="H159" s="145"/>
    </row>
    <row r="160" spans="4:8" s="120" customFormat="1" x14ac:dyDescent="0.2">
      <c r="D160" s="44"/>
      <c r="E160" s="122"/>
      <c r="F160" s="123"/>
      <c r="G160" s="122"/>
      <c r="H160" s="145"/>
    </row>
    <row r="161" spans="4:8" s="120" customFormat="1" x14ac:dyDescent="0.2">
      <c r="D161" s="44"/>
      <c r="E161" s="122"/>
      <c r="F161" s="123"/>
      <c r="G161" s="122"/>
      <c r="H161" s="145"/>
    </row>
    <row r="162" spans="4:8" s="120" customFormat="1" x14ac:dyDescent="0.2">
      <c r="D162" s="44"/>
      <c r="E162" s="122"/>
      <c r="F162" s="123"/>
      <c r="G162" s="122"/>
      <c r="H162" s="145"/>
    </row>
    <row r="163" spans="4:8" s="120" customFormat="1" x14ac:dyDescent="0.2">
      <c r="D163" s="44"/>
      <c r="E163" s="122"/>
      <c r="F163" s="123"/>
      <c r="G163" s="122"/>
      <c r="H163" s="145"/>
    </row>
    <row r="164" spans="4:8" s="120" customFormat="1" x14ac:dyDescent="0.2">
      <c r="D164" s="44"/>
      <c r="E164" s="122"/>
      <c r="F164" s="123"/>
      <c r="G164" s="122"/>
      <c r="H164" s="145"/>
    </row>
    <row r="165" spans="4:8" s="120" customFormat="1" x14ac:dyDescent="0.2">
      <c r="D165" s="44"/>
      <c r="E165" s="122"/>
      <c r="F165" s="123"/>
      <c r="G165" s="122"/>
      <c r="H165" s="145"/>
    </row>
    <row r="166" spans="4:8" s="120" customFormat="1" x14ac:dyDescent="0.2">
      <c r="D166" s="44"/>
      <c r="E166" s="122"/>
      <c r="F166" s="123"/>
      <c r="G166" s="122"/>
      <c r="H166" s="145"/>
    </row>
    <row r="167" spans="4:8" s="120" customFormat="1" x14ac:dyDescent="0.2">
      <c r="D167" s="44"/>
      <c r="E167" s="122"/>
      <c r="F167" s="123"/>
      <c r="G167" s="122"/>
      <c r="H167" s="145"/>
    </row>
    <row r="168" spans="4:8" s="120" customFormat="1" x14ac:dyDescent="0.2">
      <c r="D168" s="44"/>
      <c r="E168" s="122"/>
      <c r="F168" s="123"/>
      <c r="G168" s="122"/>
      <c r="H168" s="145"/>
    </row>
    <row r="169" spans="4:8" s="120" customFormat="1" x14ac:dyDescent="0.2">
      <c r="D169" s="44"/>
      <c r="E169" s="122"/>
      <c r="F169" s="123"/>
      <c r="G169" s="122"/>
      <c r="H169" s="145"/>
    </row>
    <row r="170" spans="4:8" s="120" customFormat="1" x14ac:dyDescent="0.2">
      <c r="D170" s="44"/>
      <c r="E170" s="122"/>
      <c r="F170" s="123"/>
      <c r="G170" s="122"/>
      <c r="H170" s="145"/>
    </row>
    <row r="171" spans="4:8" s="120" customFormat="1" x14ac:dyDescent="0.2">
      <c r="D171" s="44"/>
      <c r="E171" s="122"/>
      <c r="F171" s="123"/>
      <c r="G171" s="122"/>
      <c r="H171" s="145"/>
    </row>
    <row r="172" spans="4:8" s="120" customFormat="1" x14ac:dyDescent="0.2">
      <c r="D172" s="44"/>
      <c r="E172" s="122"/>
      <c r="F172" s="123"/>
      <c r="G172" s="122"/>
      <c r="H172" s="145"/>
    </row>
    <row r="173" spans="4:8" s="120" customFormat="1" x14ac:dyDescent="0.2">
      <c r="D173" s="44"/>
      <c r="E173" s="122"/>
      <c r="F173" s="123"/>
      <c r="G173" s="122"/>
      <c r="H173" s="145"/>
    </row>
    <row r="174" spans="4:8" s="120" customFormat="1" x14ac:dyDescent="0.2">
      <c r="D174" s="44"/>
      <c r="E174" s="122"/>
      <c r="F174" s="123"/>
      <c r="G174" s="122"/>
      <c r="H174" s="145"/>
    </row>
    <row r="175" spans="4:8" s="120" customFormat="1" x14ac:dyDescent="0.2">
      <c r="D175" s="44"/>
      <c r="E175" s="122"/>
      <c r="F175" s="123"/>
      <c r="G175" s="122"/>
      <c r="H175" s="145"/>
    </row>
    <row r="176" spans="4:8" s="120" customFormat="1" x14ac:dyDescent="0.2">
      <c r="D176" s="44"/>
      <c r="E176" s="122"/>
      <c r="F176" s="123"/>
      <c r="G176" s="122"/>
      <c r="H176" s="145"/>
    </row>
    <row r="177" spans="4:8" s="120" customFormat="1" x14ac:dyDescent="0.2">
      <c r="D177" s="44"/>
      <c r="E177" s="122"/>
      <c r="F177" s="123"/>
      <c r="G177" s="122"/>
      <c r="H177" s="145"/>
    </row>
    <row r="178" spans="4:8" s="120" customFormat="1" x14ac:dyDescent="0.2">
      <c r="D178" s="44"/>
      <c r="E178" s="122"/>
      <c r="F178" s="123"/>
      <c r="G178" s="122"/>
      <c r="H178" s="145"/>
    </row>
    <row r="179" spans="4:8" s="120" customFormat="1" x14ac:dyDescent="0.2">
      <c r="D179" s="44"/>
      <c r="E179" s="122"/>
      <c r="F179" s="123"/>
      <c r="G179" s="122"/>
      <c r="H179" s="145"/>
    </row>
    <row r="180" spans="4:8" s="120" customFormat="1" x14ac:dyDescent="0.2">
      <c r="D180" s="44"/>
      <c r="E180" s="122"/>
      <c r="F180" s="123"/>
      <c r="G180" s="122"/>
      <c r="H180" s="145"/>
    </row>
    <row r="181" spans="4:8" s="120" customFormat="1" x14ac:dyDescent="0.2">
      <c r="D181" s="44"/>
      <c r="E181" s="122"/>
      <c r="F181" s="123"/>
      <c r="G181" s="122"/>
      <c r="H181" s="145"/>
    </row>
    <row r="182" spans="4:8" s="120" customFormat="1" x14ac:dyDescent="0.2">
      <c r="D182" s="44"/>
      <c r="E182" s="122"/>
      <c r="F182" s="123"/>
      <c r="G182" s="122"/>
      <c r="H182" s="145"/>
    </row>
    <row r="183" spans="4:8" s="120" customFormat="1" x14ac:dyDescent="0.2">
      <c r="D183" s="44"/>
      <c r="E183" s="122"/>
      <c r="F183" s="123"/>
      <c r="G183" s="122"/>
      <c r="H183" s="145"/>
    </row>
    <row r="184" spans="4:8" s="120" customFormat="1" x14ac:dyDescent="0.2">
      <c r="D184" s="44"/>
      <c r="E184" s="122"/>
      <c r="F184" s="123"/>
      <c r="G184" s="122"/>
      <c r="H184" s="145"/>
    </row>
    <row r="185" spans="4:8" s="120" customFormat="1" x14ac:dyDescent="0.2">
      <c r="D185" s="44"/>
      <c r="E185" s="122"/>
      <c r="F185" s="123"/>
      <c r="G185" s="122"/>
      <c r="H185" s="145"/>
    </row>
    <row r="186" spans="4:8" s="120" customFormat="1" x14ac:dyDescent="0.2">
      <c r="D186" s="44"/>
      <c r="E186" s="122"/>
      <c r="F186" s="123"/>
      <c r="G186" s="122"/>
      <c r="H186" s="145"/>
    </row>
    <row r="187" spans="4:8" s="120" customFormat="1" x14ac:dyDescent="0.2">
      <c r="D187" s="44"/>
      <c r="E187" s="122"/>
      <c r="F187" s="123"/>
      <c r="G187" s="122"/>
      <c r="H187" s="145"/>
    </row>
    <row r="188" spans="4:8" s="120" customFormat="1" x14ac:dyDescent="0.2">
      <c r="D188" s="44"/>
      <c r="E188" s="122"/>
      <c r="F188" s="123"/>
      <c r="G188" s="122"/>
      <c r="H188" s="145"/>
    </row>
    <row r="189" spans="4:8" s="120" customFormat="1" x14ac:dyDescent="0.2">
      <c r="D189" s="44"/>
      <c r="E189" s="122"/>
      <c r="F189" s="123"/>
      <c r="G189" s="122"/>
      <c r="H189" s="145"/>
    </row>
    <row r="190" spans="4:8" s="120" customFormat="1" x14ac:dyDescent="0.2">
      <c r="D190" s="44"/>
      <c r="E190" s="122"/>
      <c r="F190" s="123"/>
      <c r="G190" s="122"/>
      <c r="H190" s="145"/>
    </row>
    <row r="191" spans="4:8" s="120" customFormat="1" x14ac:dyDescent="0.2">
      <c r="D191" s="44"/>
      <c r="E191" s="122"/>
      <c r="F191" s="123"/>
      <c r="G191" s="122"/>
      <c r="H191" s="145"/>
    </row>
    <row r="192" spans="4:8" s="120" customFormat="1" x14ac:dyDescent="0.2">
      <c r="D192" s="44"/>
      <c r="E192" s="122"/>
      <c r="F192" s="123"/>
      <c r="G192" s="122"/>
      <c r="H192" s="145"/>
    </row>
    <row r="193" spans="4:8" s="120" customFormat="1" x14ac:dyDescent="0.2">
      <c r="D193" s="44"/>
      <c r="E193" s="122"/>
      <c r="F193" s="123"/>
      <c r="G193" s="122"/>
      <c r="H193" s="145"/>
    </row>
    <row r="194" spans="4:8" s="120" customFormat="1" x14ac:dyDescent="0.2">
      <c r="D194" s="44"/>
      <c r="E194" s="122"/>
      <c r="F194" s="123"/>
      <c r="G194" s="122"/>
      <c r="H194" s="145"/>
    </row>
    <row r="195" spans="4:8" s="120" customFormat="1" x14ac:dyDescent="0.2">
      <c r="D195" s="44"/>
      <c r="E195" s="122"/>
      <c r="F195" s="123"/>
      <c r="G195" s="122"/>
      <c r="H195" s="145"/>
    </row>
    <row r="196" spans="4:8" s="120" customFormat="1" x14ac:dyDescent="0.2">
      <c r="D196" s="44"/>
      <c r="E196" s="122"/>
      <c r="F196" s="123"/>
      <c r="G196" s="122"/>
      <c r="H196" s="145"/>
    </row>
    <row r="197" spans="4:8" s="120" customFormat="1" x14ac:dyDescent="0.2">
      <c r="D197" s="44"/>
      <c r="E197" s="122"/>
      <c r="F197" s="123"/>
      <c r="G197" s="122"/>
      <c r="H197" s="145"/>
    </row>
    <row r="198" spans="4:8" s="120" customFormat="1" x14ac:dyDescent="0.2">
      <c r="D198" s="44"/>
      <c r="E198" s="122"/>
      <c r="F198" s="123"/>
      <c r="G198" s="122"/>
      <c r="H198" s="145"/>
    </row>
    <row r="199" spans="4:8" s="120" customFormat="1" x14ac:dyDescent="0.2">
      <c r="D199" s="44"/>
      <c r="E199" s="122"/>
      <c r="F199" s="123"/>
      <c r="G199" s="122"/>
      <c r="H199" s="145"/>
    </row>
    <row r="200" spans="4:8" s="120" customFormat="1" x14ac:dyDescent="0.2">
      <c r="D200" s="44"/>
      <c r="E200" s="122"/>
      <c r="F200" s="123"/>
      <c r="G200" s="122"/>
      <c r="H200" s="145"/>
    </row>
    <row r="201" spans="4:8" s="120" customFormat="1" x14ac:dyDescent="0.2">
      <c r="D201" s="44"/>
      <c r="E201" s="122"/>
      <c r="F201" s="123"/>
      <c r="G201" s="122"/>
      <c r="H201" s="145"/>
    </row>
    <row r="202" spans="4:8" s="120" customFormat="1" x14ac:dyDescent="0.2">
      <c r="D202" s="44"/>
      <c r="E202" s="122"/>
      <c r="F202" s="123"/>
      <c r="G202" s="122"/>
      <c r="H202" s="145"/>
    </row>
  </sheetData>
  <sheetProtection algorithmName="SHA-512" hashValue="3xzYb9xD8kQma82U1i9JvweJUM0FEVIKV5hy3JWjDjcPleepORswVfZiZjTwfmpt8qUZFIy4JYRIf79x40sMkw==" saltValue="i2TAlYE7blSydRDq+3hdEw==" spinCount="100000" sheet="1" objects="1" scenarios="1"/>
  <mergeCells count="7">
    <mergeCell ref="I25:K32"/>
    <mergeCell ref="A38:H38"/>
    <mergeCell ref="A2:B2"/>
    <mergeCell ref="B6:H6"/>
    <mergeCell ref="A9:H9"/>
    <mergeCell ref="A18:H18"/>
    <mergeCell ref="A19:H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7AD3A89CAF954FA91151599467565E" ma:contentTypeVersion="10" ma:contentTypeDescription="Een nieuw document maken." ma:contentTypeScope="" ma:versionID="d2474682c4b00d8eb43324a593803ca3">
  <xsd:schema xmlns:xsd="http://www.w3.org/2001/XMLSchema" xmlns:xs="http://www.w3.org/2001/XMLSchema" xmlns:p="http://schemas.microsoft.com/office/2006/metadata/properties" xmlns:ns2="248937b0-0c38-4dd7-973d-a9e0fcbe2b9f" xmlns:ns3="33d2b74b-ba2a-449a-8b11-b24bc84dab5e" targetNamespace="http://schemas.microsoft.com/office/2006/metadata/properties" ma:root="true" ma:fieldsID="a2ab5a1ef91b18000f99fd714e3a60ed" ns2:_="" ns3:_="">
    <xsd:import namespace="248937b0-0c38-4dd7-973d-a9e0fcbe2b9f"/>
    <xsd:import namespace="33d2b74b-ba2a-449a-8b11-b24bc84dab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937b0-0c38-4dd7-973d-a9e0fcbe2b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00b39fb-446c-4aa3-a3a9-e45bc3a66e4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d2b74b-ba2a-449a-8b11-b24bc84dab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f0581b4-9707-4382-a891-c87ca78123fe}" ma:internalName="TaxCatchAll" ma:showField="CatchAllData" ma:web="33d2b74b-ba2a-449a-8b11-b24bc84dab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8937b0-0c38-4dd7-973d-a9e0fcbe2b9f">
      <Terms xmlns="http://schemas.microsoft.com/office/infopath/2007/PartnerControls"/>
    </lcf76f155ced4ddcb4097134ff3c332f>
    <TaxCatchAll xmlns="33d2b74b-ba2a-449a-8b11-b24bc84dab5e" xsi:nil="true"/>
  </documentManagement>
</p:properties>
</file>

<file path=customXml/itemProps1.xml><?xml version="1.0" encoding="utf-8"?>
<ds:datastoreItem xmlns:ds="http://schemas.openxmlformats.org/officeDocument/2006/customXml" ds:itemID="{E27E7ECA-DCC5-463D-9D2B-365A45623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8937b0-0c38-4dd7-973d-a9e0fcbe2b9f"/>
    <ds:schemaRef ds:uri="33d2b74b-ba2a-449a-8b11-b24bc84dab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F48F12-3D24-4D0D-9E25-F2401CBCD2E3}">
  <ds:schemaRefs>
    <ds:schemaRef ds:uri="http://schemas.microsoft.com/sharepoint/v3/contenttype/forms"/>
  </ds:schemaRefs>
</ds:datastoreItem>
</file>

<file path=customXml/itemProps3.xml><?xml version="1.0" encoding="utf-8"?>
<ds:datastoreItem xmlns:ds="http://schemas.openxmlformats.org/officeDocument/2006/customXml" ds:itemID="{71B49B10-B916-4F07-9396-8AD67337159D}">
  <ds:schemaRefs>
    <ds:schemaRef ds:uri="33d2b74b-ba2a-449a-8b11-b24bc84dab5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248937b0-0c38-4dd7-973d-a9e0fcbe2b9f"/>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Staat van eenheidsprijzen</vt:lpstr>
      <vt:lpstr>Verzamelblad</vt:lpstr>
      <vt:lpstr>32 inch E-ink schermen</vt:lpstr>
      <vt:lpstr>37 inch Stretch Display </vt:lpstr>
      <vt:lpstr>50 inch monitor</vt:lpstr>
      <vt:lpstr>55 inch monitor</vt:lpstr>
      <vt:lpstr>65 inch monitor</vt:lpstr>
      <vt:lpstr>75 inch monitor</vt:lpstr>
      <vt:lpstr>50 inch monitor Algemeen</vt:lpstr>
      <vt:lpstr>55 inch monitor Algemeen</vt:lpstr>
      <vt:lpstr>75 inch monitor Algemeen</vt:lpstr>
      <vt:lpstr>Licentiekosten</vt:lpstr>
      <vt:lpstr>Template en lay-out kosten EXT.</vt:lpstr>
      <vt:lpstr>Template en lay-out kosten </vt:lpstr>
      <vt:lpstr>Training</vt:lpstr>
      <vt:lpstr>SLA kosten</vt:lpstr>
    </vt:vector>
  </TitlesOfParts>
  <Manager/>
  <Company>AV-Adviesbureau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Prijsinvulformulier Aanbesteding KvK</dc:title>
  <dc:subject/>
  <dc:creator>Hans Wieldraaijer</dc:creator>
  <cp:keywords/>
  <dc:description/>
  <cp:lastModifiedBy>Lissa Veenstra</cp:lastModifiedBy>
  <cp:revision/>
  <dcterms:created xsi:type="dcterms:W3CDTF">2003-08-27T16:40:13Z</dcterms:created>
  <dcterms:modified xsi:type="dcterms:W3CDTF">2026-01-19T14:58:15Z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0x010100F07AD3A89CAF954FA91151599467565E</vt:lpwstr>
  </property>
  <property fmtid="{D5CDD505-2E9C-101B-9397-08002B2CF9AE}" pid="3" name="MSIP_Label_b3a3144c-e58f-4c7e-97e0-07a7a54e7b35_Enabled">
    <vt:lpwstr>true</vt:lpwstr>
  </property>
  <property fmtid="{D5CDD505-2E9C-101B-9397-08002B2CF9AE}" pid="4" name="MSIP_Label_b3a3144c-e58f-4c7e-97e0-07a7a54e7b35_SetDate">
    <vt:lpwstr>2026-01-19T14:17:27Z</vt:lpwstr>
  </property>
  <property fmtid="{D5CDD505-2E9C-101B-9397-08002B2CF9AE}" pid="5" name="MSIP_Label_b3a3144c-e58f-4c7e-97e0-07a7a54e7b35_Method">
    <vt:lpwstr>Standard</vt:lpwstr>
  </property>
  <property fmtid="{D5CDD505-2E9C-101B-9397-08002B2CF9AE}" pid="6" name="MSIP_Label_b3a3144c-e58f-4c7e-97e0-07a7a54e7b35_Name">
    <vt:lpwstr>Intern</vt:lpwstr>
  </property>
  <property fmtid="{D5CDD505-2E9C-101B-9397-08002B2CF9AE}" pid="7" name="MSIP_Label_b3a3144c-e58f-4c7e-97e0-07a7a54e7b35_SiteId">
    <vt:lpwstr>8c3b61fd-94af-4533-8307-eb59dbd860b0</vt:lpwstr>
  </property>
  <property fmtid="{D5CDD505-2E9C-101B-9397-08002B2CF9AE}" pid="8" name="MSIP_Label_b3a3144c-e58f-4c7e-97e0-07a7a54e7b35_ActionId">
    <vt:lpwstr>db1e55bc-81e8-4073-97a7-72cc137a1e17</vt:lpwstr>
  </property>
  <property fmtid="{D5CDD505-2E9C-101B-9397-08002B2CF9AE}" pid="9" name="MSIP_Label_b3a3144c-e58f-4c7e-97e0-07a7a54e7b35_ContentBits">
    <vt:lpwstr>0</vt:lpwstr>
  </property>
  <property fmtid="{D5CDD505-2E9C-101B-9397-08002B2CF9AE}" pid="10" name="MSIP_Label_b3a3144c-e58f-4c7e-97e0-07a7a54e7b35_Tag">
    <vt:lpwstr>10, 3, 0, 2</vt:lpwstr>
  </property>
  <property fmtid="{D5CDD505-2E9C-101B-9397-08002B2CF9AE}" pid="11" name="MediaServiceImageTags">
    <vt:lpwstr/>
  </property>
</Properties>
</file>