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helderinkoopadvies1-my.sharepoint.com/personal/thijs_helderinkoopadvies_nl/Documents/1. Opdrachtgevers/Rijksmuseum Twenthe/Onderhoud E&amp;W 2025/Aanbestedingsdocumenten/"/>
    </mc:Choice>
  </mc:AlternateContent>
  <xr:revisionPtr revIDLastSave="1342" documentId="11_F25DC773A252ABDACC104864415E580E5ADE5901" xr6:coauthVersionLast="47" xr6:coauthVersionMax="47" xr10:uidLastSave="{0D766A52-672C-4940-9179-FCEB8567B8B1}"/>
  <bookViews>
    <workbookView xWindow="28695" yWindow="0" windowWidth="29010" windowHeight="23385" tabRatio="712" xr2:uid="{00000000-000D-0000-FFFF-FFFF00000000}"/>
  </bookViews>
  <sheets>
    <sheet name="1A Preventief onderhoud SRMT" sheetId="6" r:id="rId1"/>
    <sheet name="1B Preventief onderhoud SVME" sheetId="7" r:id="rId2"/>
    <sheet name="2. Correctief onderhoud" sheetId="5" r:id="rId3"/>
    <sheet name="3. Totalisatie &amp; Ondertekening" sheetId="4" r:id="rId4"/>
    <sheet name="Overzicht FilterVs SRMT" sheetId="8" r:id="rId5"/>
    <sheet name="Overzicht FilterVs SVME" sheetId="9" r:id="rId6"/>
  </sheets>
  <definedNames>
    <definedName name="_xlnm._FilterDatabase" localSheetId="0" hidden="1">'1A Preventief onderhoud SRMT'!$B$4:$O$4</definedName>
    <definedName name="_xlnm._FilterDatabase" localSheetId="1" hidden="1">'1B Preventief onderhoud SVME'!$B$4:$N$4</definedName>
    <definedName name="_xlnm._FilterDatabase" localSheetId="2" hidden="1">'2. Correctief onderhoud'!$C$4:$E$3051</definedName>
    <definedName name="_xlnm._FilterDatabase" localSheetId="3" hidden="1">'3. Totalisatie &amp; Ondertekening'!$B$5:$D$3114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6" l="1"/>
  <c r="F14" i="5"/>
  <c r="C6" i="4"/>
  <c r="C5" i="4"/>
  <c r="O158" i="6" l="1"/>
  <c r="O157" i="6"/>
  <c r="O147" i="6"/>
  <c r="O146" i="6"/>
  <c r="O145" i="6"/>
  <c r="O101" i="6"/>
  <c r="O100" i="6"/>
  <c r="O99" i="6"/>
  <c r="O98" i="6"/>
  <c r="O97" i="6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F12" i="5"/>
  <c r="F13" i="5"/>
  <c r="F6" i="5"/>
  <c r="F7" i="5"/>
  <c r="O164" i="6"/>
  <c r="O163" i="6"/>
  <c r="O162" i="6"/>
  <c r="O161" i="6"/>
  <c r="O160" i="6"/>
  <c r="O159" i="6"/>
  <c r="O156" i="6"/>
  <c r="O154" i="6"/>
  <c r="O153" i="6"/>
  <c r="O152" i="6"/>
  <c r="O151" i="6"/>
  <c r="O150" i="6"/>
  <c r="O149" i="6"/>
  <c r="O148" i="6"/>
  <c r="O144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8" i="6"/>
  <c r="O107" i="6"/>
  <c r="O106" i="6"/>
  <c r="O105" i="6"/>
  <c r="O104" i="6"/>
  <c r="O103" i="6"/>
  <c r="O102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49" i="6"/>
  <c r="O48" i="6"/>
  <c r="O47" i="6"/>
  <c r="O46" i="6"/>
  <c r="O44" i="6"/>
  <c r="O42" i="6"/>
  <c r="O41" i="6"/>
  <c r="O40" i="6"/>
  <c r="O39" i="6"/>
  <c r="O38" i="6"/>
  <c r="O37" i="6"/>
  <c r="O36" i="6"/>
  <c r="O35" i="6"/>
  <c r="O34" i="6"/>
  <c r="O33" i="6"/>
  <c r="O32" i="6"/>
  <c r="O30" i="6"/>
  <c r="O28" i="6"/>
  <c r="O27" i="6"/>
  <c r="O26" i="6"/>
  <c r="O25" i="6"/>
  <c r="O22" i="6"/>
  <c r="O20" i="6"/>
  <c r="O19" i="6"/>
  <c r="O18" i="6"/>
  <c r="O17" i="6"/>
  <c r="O16" i="6"/>
  <c r="O15" i="6"/>
  <c r="O14" i="6"/>
  <c r="O13" i="6"/>
  <c r="O12" i="6"/>
  <c r="O10" i="6"/>
  <c r="O9" i="6"/>
  <c r="O8" i="6"/>
  <c r="O7" i="6"/>
  <c r="F8" i="5" l="1"/>
  <c r="C7" i="4" l="1"/>
  <c r="C8" i="4" s="1"/>
</calcChain>
</file>

<file path=xl/sharedStrings.xml><?xml version="1.0" encoding="utf-8"?>
<sst xmlns="http://schemas.openxmlformats.org/spreadsheetml/2006/main" count="1464" uniqueCount="662">
  <si>
    <t xml:space="preserve">Bijlage 5 - Prijzenblad
</t>
  </si>
  <si>
    <t>Type</t>
  </si>
  <si>
    <t>Bouwjaar</t>
  </si>
  <si>
    <t>DOOR INSCHRIJVER IN TE VULLEN</t>
  </si>
  <si>
    <t>Totaal excl. btw</t>
  </si>
  <si>
    <t>Kolom1</t>
  </si>
  <si>
    <t>Onderdeel</t>
  </si>
  <si>
    <t>Fictief aantal uur</t>
  </si>
  <si>
    <t>Uurtarief excl. btw</t>
  </si>
  <si>
    <t>Servicemonteur</t>
  </si>
  <si>
    <t>Fictieve inkoopkosten</t>
  </si>
  <si>
    <t>Opslagpercentage</t>
  </si>
  <si>
    <t>Kosten</t>
  </si>
  <si>
    <t>Correctief onderhoud</t>
  </si>
  <si>
    <t>Inschrijfsom:</t>
  </si>
  <si>
    <t>Ondertekening</t>
  </si>
  <si>
    <t>Inschrijver:</t>
  </si>
  <si>
    <t>Naam:</t>
  </si>
  <si>
    <t>Functie:</t>
  </si>
  <si>
    <t>Datum:</t>
  </si>
  <si>
    <t>Handtekening:</t>
  </si>
  <si>
    <t>Vrije Code1</t>
  </si>
  <si>
    <t>NL/SfB2</t>
  </si>
  <si>
    <t>Element</t>
  </si>
  <si>
    <t>Hoeveelheid</t>
  </si>
  <si>
    <t>Eenheid</t>
  </si>
  <si>
    <t>Fabricaat</t>
  </si>
  <si>
    <t>Locatie</t>
  </si>
  <si>
    <t>Capaciteit</t>
  </si>
  <si>
    <t>Ruimte</t>
  </si>
  <si>
    <t xml:space="preserve">51 </t>
  </si>
  <si>
    <t>KP-01275</t>
  </si>
  <si>
    <t>51</t>
  </si>
  <si>
    <t>Ketel HR ketel 1</t>
  </si>
  <si>
    <t>st</t>
  </si>
  <si>
    <t>Remeha</t>
  </si>
  <si>
    <t>techniekruimte Energie Centrale; Eigenaar</t>
  </si>
  <si>
    <t>Gas 130 ECO</t>
  </si>
  <si>
    <t>Ketel HR ketel 2</t>
  </si>
  <si>
    <t>1</t>
  </si>
  <si>
    <t>Cascade Ketel 1</t>
  </si>
  <si>
    <t>Stookruimte zolder</t>
  </si>
  <si>
    <t>Remeha Quinta Ace 160</t>
  </si>
  <si>
    <t>Cascade Ketel 2</t>
  </si>
  <si>
    <t>Cascade Ketel 3</t>
  </si>
  <si>
    <t>3</t>
  </si>
  <si>
    <t>Atmosferische gasketel HR</t>
  </si>
  <si>
    <t>5D-HR 18 leden 571kW</t>
  </si>
  <si>
    <t>2</t>
  </si>
  <si>
    <t>Tegenstroomapparaat platenwisselaar</t>
  </si>
  <si>
    <t>Tsa bron</t>
  </si>
  <si>
    <t>CT110GP-57</t>
  </si>
  <si>
    <t>9</t>
  </si>
  <si>
    <t>Stoombevochtiger tbv LBK zalen 10 en 13</t>
  </si>
  <si>
    <t>Condair</t>
  </si>
  <si>
    <t>Technische ruimte naast werkplaats</t>
  </si>
  <si>
    <t>RS 10</t>
  </si>
  <si>
    <t>5</t>
  </si>
  <si>
    <t>Stoombevochtiger tbv LBK depot</t>
  </si>
  <si>
    <t>Humidi-tech</t>
  </si>
  <si>
    <t>Technische ruimte bij restaurant</t>
  </si>
  <si>
    <t>HT-6-DI 8.2kg/h</t>
  </si>
  <si>
    <t>6</t>
  </si>
  <si>
    <t>Stoombevochtiger tbv LBK gobelinzaal</t>
  </si>
  <si>
    <t>7</t>
  </si>
  <si>
    <t>Stoombevochtiger tbv LBK zalen 2 t/m 8</t>
  </si>
  <si>
    <t>8</t>
  </si>
  <si>
    <t>Stoombevochtiger tbv LBK zalen 9, 11 en 12</t>
  </si>
  <si>
    <t>10</t>
  </si>
  <si>
    <t>Warmtepomp 1</t>
  </si>
  <si>
    <t>Viessmann</t>
  </si>
  <si>
    <t>Vitocal 300 BW 226 CD 60</t>
  </si>
  <si>
    <t>11</t>
  </si>
  <si>
    <t>Warmtepomp 2</t>
  </si>
  <si>
    <t xml:space="preserve">52 </t>
  </si>
  <si>
    <t>17</t>
  </si>
  <si>
    <t>52</t>
  </si>
  <si>
    <t>Afvoerpomp (fecaliën/ vuilwater) (hier verder)</t>
  </si>
  <si>
    <t>Niet bekend</t>
  </si>
  <si>
    <t>14</t>
  </si>
  <si>
    <t>Vuilwaterpomp</t>
  </si>
  <si>
    <t>Wilo</t>
  </si>
  <si>
    <t>Werkplaats TD</t>
  </si>
  <si>
    <t>TMT 30-0,4</t>
  </si>
  <si>
    <t>16</t>
  </si>
  <si>
    <t>Grundfos</t>
  </si>
  <si>
    <t>Kelder</t>
  </si>
  <si>
    <t>Opvangbak</t>
  </si>
  <si>
    <t>Grondwaterpomoen</t>
  </si>
  <si>
    <t>15</t>
  </si>
  <si>
    <t>Opvoerpompen lbks</t>
  </si>
  <si>
    <t xml:space="preserve">53 </t>
  </si>
  <si>
    <t>27</t>
  </si>
  <si>
    <t>53</t>
  </si>
  <si>
    <t>Voorraadboiler links warmtepomp</t>
  </si>
  <si>
    <t>V.d. Beyl b.v Rotterdam</t>
  </si>
  <si>
    <t>VolumAX 500</t>
  </si>
  <si>
    <t>20</t>
  </si>
  <si>
    <t>Boilers elektrisch</t>
  </si>
  <si>
    <t>Daalderop</t>
  </si>
  <si>
    <t>Keuken wasruimte</t>
  </si>
  <si>
    <t>Duo Koper</t>
  </si>
  <si>
    <t>50liter</t>
  </si>
  <si>
    <t>22</t>
  </si>
  <si>
    <t>S-22a/ restauratie</t>
  </si>
  <si>
    <t>Mono Plus koper</t>
  </si>
  <si>
    <t>30</t>
  </si>
  <si>
    <t>Kelder kantoor</t>
  </si>
  <si>
    <t>24</t>
  </si>
  <si>
    <t>V-42 1e</t>
  </si>
  <si>
    <t>Close in 10</t>
  </si>
  <si>
    <t xml:space="preserve">Keuken entree </t>
  </si>
  <si>
    <t>25</t>
  </si>
  <si>
    <t>Z-01</t>
  </si>
  <si>
    <t>Mono Koper</t>
  </si>
  <si>
    <t>Attelier</t>
  </si>
  <si>
    <t>26</t>
  </si>
  <si>
    <t>V-12</t>
  </si>
  <si>
    <t xml:space="preserve">Close up 10 </t>
  </si>
  <si>
    <t>1e</t>
  </si>
  <si>
    <t>19</t>
  </si>
  <si>
    <t>Boilers elektrisch atellier 1</t>
  </si>
  <si>
    <t>Mono Plus koper 50 liter</t>
  </si>
  <si>
    <t>23</t>
  </si>
  <si>
    <t>Meldkamer</t>
  </si>
  <si>
    <t>Close in 15E</t>
  </si>
  <si>
    <t>18</t>
  </si>
  <si>
    <t>Waterontharder pekel simplex/duplex tbv keukenapp x</t>
  </si>
  <si>
    <t>Lubron</t>
  </si>
  <si>
    <t>Schoonmaak ruimte bij keuken</t>
  </si>
  <si>
    <t>Compact C45</t>
  </si>
  <si>
    <t>Waterbehandeling, demi-installatie 151SB3</t>
  </si>
  <si>
    <t>Condair Dual2 40</t>
  </si>
  <si>
    <t>26kg/h</t>
  </si>
  <si>
    <t>Lbk5</t>
  </si>
  <si>
    <t>29</t>
  </si>
  <si>
    <t>Waterbehandeling, demi-installatie 150SB3</t>
  </si>
  <si>
    <t>Condair Dual2 20</t>
  </si>
  <si>
    <t>13kg/h</t>
  </si>
  <si>
    <t>Lbk1</t>
  </si>
  <si>
    <t>31</t>
  </si>
  <si>
    <t>Waterbehandeling, osmose</t>
  </si>
  <si>
    <t>Geveke</t>
  </si>
  <si>
    <t>Pure 30</t>
  </si>
  <si>
    <t xml:space="preserve">54 </t>
  </si>
  <si>
    <t>32</t>
  </si>
  <si>
    <t>54</t>
  </si>
  <si>
    <t>Gasleidingnet compleet</t>
  </si>
  <si>
    <t>post</t>
  </si>
  <si>
    <t xml:space="preserve">55 </t>
  </si>
  <si>
    <t>39</t>
  </si>
  <si>
    <t>55</t>
  </si>
  <si>
    <t xml:space="preserve">Splitsystemen </t>
  </si>
  <si>
    <t>Mitsubishi</t>
  </si>
  <si>
    <t>Serverruimte</t>
  </si>
  <si>
    <t>Heavy airco split unit incl. buitendeel</t>
  </si>
  <si>
    <t>Zolder hoofd entree</t>
  </si>
  <si>
    <t>38</t>
  </si>
  <si>
    <t>Splitsystemen</t>
  </si>
  <si>
    <t>Heavy airco cassette incl. buitendeel</t>
  </si>
  <si>
    <t>Zolder hoofdantre</t>
  </si>
  <si>
    <t>33</t>
  </si>
  <si>
    <t>Km1 Schroef-/scroll-koelmachine links</t>
  </si>
  <si>
    <t>Trane</t>
  </si>
  <si>
    <t>CCUE207ALCSEX4M1EH 121,4kW</t>
  </si>
  <si>
    <t>121kw koelvermogen</t>
  </si>
  <si>
    <t>34</t>
  </si>
  <si>
    <t>Km2 Schroef-/scroll-koelmachine rechts</t>
  </si>
  <si>
    <t>CCUE207ALCBGX4M1EH 121,4kW</t>
  </si>
  <si>
    <t>121,4 kw koeling</t>
  </si>
  <si>
    <t xml:space="preserve">56 </t>
  </si>
  <si>
    <t>KP-01614</t>
  </si>
  <si>
    <t>56</t>
  </si>
  <si>
    <t>Verdeler</t>
  </si>
  <si>
    <t>Werktuigbouw gebouw; eigenaar</t>
  </si>
  <si>
    <t>70</t>
  </si>
  <si>
    <t>Expansievat 1</t>
  </si>
  <si>
    <t>Reflex</t>
  </si>
  <si>
    <t>50 x 0,5</t>
  </si>
  <si>
    <t>50 liter</t>
  </si>
  <si>
    <t>69</t>
  </si>
  <si>
    <t>Expansieautomaat 35EX5</t>
  </si>
  <si>
    <t>Minimat</t>
  </si>
  <si>
    <t>43</t>
  </si>
  <si>
    <t>Circulatiepomp 24CP1</t>
  </si>
  <si>
    <t>RP 25/60 r</t>
  </si>
  <si>
    <t>DN50</t>
  </si>
  <si>
    <t>44</t>
  </si>
  <si>
    <t>Circulatiepomp 24CP2</t>
  </si>
  <si>
    <t>47</t>
  </si>
  <si>
    <t>Circulatiepomp 37TP3</t>
  </si>
  <si>
    <t>P 100/160r</t>
  </si>
  <si>
    <t>DN80</t>
  </si>
  <si>
    <t>48</t>
  </si>
  <si>
    <t>Circulatiepomp 37TP5</t>
  </si>
  <si>
    <t>Stratos 65/1-9</t>
  </si>
  <si>
    <t>DN65</t>
  </si>
  <si>
    <t>Circulatiepomp 38CP5</t>
  </si>
  <si>
    <t>Yonos maxo 30/ 0,5-7</t>
  </si>
  <si>
    <t>Circulatiepomp 38CP7</t>
  </si>
  <si>
    <t>P 80/ 160r</t>
  </si>
  <si>
    <t>59</t>
  </si>
  <si>
    <t>Circulatiepomp 42CP1</t>
  </si>
  <si>
    <t>Stratos 32/1-12</t>
  </si>
  <si>
    <t>DN32</t>
  </si>
  <si>
    <t>60</t>
  </si>
  <si>
    <t>Circulatiepomp 42CP3</t>
  </si>
  <si>
    <t>65</t>
  </si>
  <si>
    <t>Circulatiepomp 44CP1</t>
  </si>
  <si>
    <t>RP 30/80r</t>
  </si>
  <si>
    <t>67</t>
  </si>
  <si>
    <t>Circulatiepomp 48CP1</t>
  </si>
  <si>
    <t>Yonos pico 25/1-4</t>
  </si>
  <si>
    <t>DN40</t>
  </si>
  <si>
    <t>68</t>
  </si>
  <si>
    <t>Circulatiepomp 50CP1</t>
  </si>
  <si>
    <t>Yonos pico 25/1</t>
  </si>
  <si>
    <t>Circulatiepomp 45cp1</t>
  </si>
  <si>
    <t>P40/100r</t>
  </si>
  <si>
    <t>45</t>
  </si>
  <si>
    <t>Circulatiepomp 27CP1</t>
  </si>
  <si>
    <t>RP 25/100 r</t>
  </si>
  <si>
    <t>Lbk6</t>
  </si>
  <si>
    <t>46</t>
  </si>
  <si>
    <t>Circulatiepomp 37TP1</t>
  </si>
  <si>
    <t>49</t>
  </si>
  <si>
    <t>Circulatiepomp 38CP1</t>
  </si>
  <si>
    <t>Stratos 30/1-6</t>
  </si>
  <si>
    <t>DN30</t>
  </si>
  <si>
    <t>50</t>
  </si>
  <si>
    <t>Circulatiepomp 38CP3</t>
  </si>
  <si>
    <t>P 40/160r</t>
  </si>
  <si>
    <t>Circulatiepomp 39CP1</t>
  </si>
  <si>
    <t>P40/160r</t>
  </si>
  <si>
    <t>Circulatiepomp 39CP3</t>
  </si>
  <si>
    <t>P 50/160r</t>
  </si>
  <si>
    <t>Circulatiepomp 40CP5</t>
  </si>
  <si>
    <t>TOP-S80/10</t>
  </si>
  <si>
    <t>Circulatiepomp 40CP7</t>
  </si>
  <si>
    <t>57</t>
  </si>
  <si>
    <t>Circulatiepomp 40TP1</t>
  </si>
  <si>
    <t>58</t>
  </si>
  <si>
    <t>Circulatiepomp 40TP3</t>
  </si>
  <si>
    <t>61</t>
  </si>
  <si>
    <t>Circulatiepomp 42CP6</t>
  </si>
  <si>
    <t>Stratos maxo 32/1-12</t>
  </si>
  <si>
    <t>62</t>
  </si>
  <si>
    <t>Circulatiepomp 42CP7</t>
  </si>
  <si>
    <t>63</t>
  </si>
  <si>
    <t>Circulatiepomp 43CP3</t>
  </si>
  <si>
    <t>Stratos maxo</t>
  </si>
  <si>
    <t>64</t>
  </si>
  <si>
    <t>Circulatiepomp 43TP1</t>
  </si>
  <si>
    <t>TOP-E50/1-7</t>
  </si>
  <si>
    <t>79</t>
  </si>
  <si>
    <t>Regelklep en stelmotor 67CV1</t>
  </si>
  <si>
    <t>Kieback&amp;Peter</t>
  </si>
  <si>
    <t>DR6/50   M20E</t>
  </si>
  <si>
    <t>80</t>
  </si>
  <si>
    <t>Regelklep en stelmotor 67CV2</t>
  </si>
  <si>
    <t>Siemens</t>
  </si>
  <si>
    <t>SQL85.00</t>
  </si>
  <si>
    <t>81</t>
  </si>
  <si>
    <t>Regelklep en stelmotor 70CV1</t>
  </si>
  <si>
    <t>MD50Y</t>
  </si>
  <si>
    <t>86</t>
  </si>
  <si>
    <t>Regelklep en stelmotor 71CV4</t>
  </si>
  <si>
    <t>89</t>
  </si>
  <si>
    <t>Regelklep en stelmotor 80CV4</t>
  </si>
  <si>
    <t>71</t>
  </si>
  <si>
    <t>Algemeen Regelklep en stelmotor 108CV8</t>
  </si>
  <si>
    <t>Post</t>
  </si>
  <si>
    <t>72</t>
  </si>
  <si>
    <t>Regelklep en stelmotor 109CV3</t>
  </si>
  <si>
    <t>73</t>
  </si>
  <si>
    <t>Regelklep en stelmotor 109CV4</t>
  </si>
  <si>
    <t>74</t>
  </si>
  <si>
    <t>Regelklep en stelmotor 135CV7</t>
  </si>
  <si>
    <t>75</t>
  </si>
  <si>
    <t>Regelklep en stelmotor 135CV8</t>
  </si>
  <si>
    <t>76</t>
  </si>
  <si>
    <t>Regelklep en stelmotor 136CV5</t>
  </si>
  <si>
    <t>77</t>
  </si>
  <si>
    <t>Regelklep en stelmotor 136CV6</t>
  </si>
  <si>
    <t>78</t>
  </si>
  <si>
    <t>Regelklep en stelmotor 64CV5</t>
  </si>
  <si>
    <t>DRD16/80</t>
  </si>
  <si>
    <t>82</t>
  </si>
  <si>
    <t>Regelklep en stelmotor 70CV2</t>
  </si>
  <si>
    <t>83</t>
  </si>
  <si>
    <t>Regelklep en stelmotor 70CV3</t>
  </si>
  <si>
    <t>84</t>
  </si>
  <si>
    <t>Regelklep en stelmotor 70CV4</t>
  </si>
  <si>
    <t>85</t>
  </si>
  <si>
    <t>Regelklep en stelmotor 71CV3</t>
  </si>
  <si>
    <t>87</t>
  </si>
  <si>
    <t>Regelklep en stelmotor 80CV2</t>
  </si>
  <si>
    <t>88</t>
  </si>
  <si>
    <t>Regelklep en stelmotor 80CV3</t>
  </si>
  <si>
    <t>90</t>
  </si>
  <si>
    <t>Regelklep en stelmotor 80CV5</t>
  </si>
  <si>
    <t>SKC62</t>
  </si>
  <si>
    <t>91</t>
  </si>
  <si>
    <t>Regelklep en stelmotor 80CV6</t>
  </si>
  <si>
    <t>92</t>
  </si>
  <si>
    <t>Regelklep en stelmotor 80CV7</t>
  </si>
  <si>
    <t>SKD62</t>
  </si>
  <si>
    <t>40</t>
  </si>
  <si>
    <t xml:space="preserve">Vloerverwarmingsverdeler </t>
  </si>
  <si>
    <t>Espace</t>
  </si>
  <si>
    <t xml:space="preserve">57 </t>
  </si>
  <si>
    <t>94</t>
  </si>
  <si>
    <t>Mechanische ventilatieunit</t>
  </si>
  <si>
    <t>Gebhardt Dave</t>
  </si>
  <si>
    <t>225-6</t>
  </si>
  <si>
    <t>96</t>
  </si>
  <si>
    <t>Stork Air</t>
  </si>
  <si>
    <t>Patchkast</t>
  </si>
  <si>
    <t>RRV 315/1</t>
  </si>
  <si>
    <t>Zolder entree</t>
  </si>
  <si>
    <t>100</t>
  </si>
  <si>
    <t>Dak keuken</t>
  </si>
  <si>
    <t>HH D CDV</t>
  </si>
  <si>
    <t>Wc</t>
  </si>
  <si>
    <t>101</t>
  </si>
  <si>
    <t>103</t>
  </si>
  <si>
    <t>95</t>
  </si>
  <si>
    <t>Mechanische ventilatieunit toiletten</t>
  </si>
  <si>
    <t>J.E. Stork</t>
  </si>
  <si>
    <t>CVM 400/4 EC</t>
  </si>
  <si>
    <t>97</t>
  </si>
  <si>
    <t>Itho</t>
  </si>
  <si>
    <t>Bordes zolder</t>
  </si>
  <si>
    <t>Attellier 1</t>
  </si>
  <si>
    <t>98</t>
  </si>
  <si>
    <t>Dak</t>
  </si>
  <si>
    <t>BS400/4</t>
  </si>
  <si>
    <t>Keuken</t>
  </si>
  <si>
    <t>99</t>
  </si>
  <si>
    <t>300 Rucon Venbox</t>
  </si>
  <si>
    <t>93</t>
  </si>
  <si>
    <t>Ventilatorconvector</t>
  </si>
  <si>
    <t>Jaga</t>
  </si>
  <si>
    <t>V-02</t>
  </si>
  <si>
    <t>104</t>
  </si>
  <si>
    <t>Biddle</t>
  </si>
  <si>
    <t>B-38</t>
  </si>
  <si>
    <t>850-H1/K3-R-F2-VE 0.12kW</t>
  </si>
  <si>
    <t>105</t>
  </si>
  <si>
    <t>LBK 4 toe-/afvoer gobelinzaal</t>
  </si>
  <si>
    <t>Holland Heating</t>
  </si>
  <si>
    <t>HHWBC 1225 D UNIT 133 1,267m3/s</t>
  </si>
  <si>
    <t>106</t>
  </si>
  <si>
    <t>LBK3 toe-/afvoer MFR B-14</t>
  </si>
  <si>
    <t>HHWBC 1225 D UNIT 133 1,389m3/s</t>
  </si>
  <si>
    <t>109</t>
  </si>
  <si>
    <t>LBK 6 toe-/afvoer zalen 2 t/m 8</t>
  </si>
  <si>
    <t>HH 143 - 2,028m3/s</t>
  </si>
  <si>
    <t>110</t>
  </si>
  <si>
    <t>LBK 7  toe-/afvoer zalen 9 t/m 13</t>
  </si>
  <si>
    <t>HH 132/141 - 1,278m3/s</t>
  </si>
  <si>
    <t>111</t>
  </si>
  <si>
    <t>LBK2 toevoer depot</t>
  </si>
  <si>
    <t>LCU 122 0,672 m3/s</t>
  </si>
  <si>
    <t>107</t>
  </si>
  <si>
    <t>LBK1 toe-/afvoer nieuwe zaal B-36</t>
  </si>
  <si>
    <t>HHWBC 1500D unit 143 2,167 m3/s</t>
  </si>
  <si>
    <t>108</t>
  </si>
  <si>
    <t>LBK 5 toe-/afvoer p-vleugel</t>
  </si>
  <si>
    <t>HHWBC 2225D unit 555/565 4,722 m3/s</t>
  </si>
  <si>
    <t>Grote kelder</t>
  </si>
  <si>
    <t>577500</t>
  </si>
  <si>
    <t>Stoombevochtiger</t>
  </si>
  <si>
    <t xml:space="preserve">58 </t>
  </si>
  <si>
    <t>112</t>
  </si>
  <si>
    <t>Regelkast klimaat</t>
  </si>
  <si>
    <t>AS1000</t>
  </si>
  <si>
    <t>124</t>
  </si>
  <si>
    <t>Regelkast RK1</t>
  </si>
  <si>
    <t>125</t>
  </si>
  <si>
    <t>Regelkast RK2</t>
  </si>
  <si>
    <t>113</t>
  </si>
  <si>
    <t>Frequentieregelaar depot</t>
  </si>
  <si>
    <t>Yaskawa</t>
  </si>
  <si>
    <t>CIMR-E7C41P5</t>
  </si>
  <si>
    <t>114</t>
  </si>
  <si>
    <t>Frequentieregelaar gobelingzaal FRQ1</t>
  </si>
  <si>
    <t>116</t>
  </si>
  <si>
    <t>Frequentieregelaar nieuwe zaal FRQ1</t>
  </si>
  <si>
    <t>CIMR-E7C42P2</t>
  </si>
  <si>
    <t>117</t>
  </si>
  <si>
    <t>Frequentieregelaar nieuwe zaal FRQ2</t>
  </si>
  <si>
    <t>CIMR-E7C43P7</t>
  </si>
  <si>
    <t>118</t>
  </si>
  <si>
    <t>Frequentieregelaar P-vleugel FRQ1</t>
  </si>
  <si>
    <t>CIMR-E7C45P5</t>
  </si>
  <si>
    <t>119</t>
  </si>
  <si>
    <t>Frequentieregelaar P-vleugel FRQ2</t>
  </si>
  <si>
    <t>CIMR-E7C47P5</t>
  </si>
  <si>
    <t>120</t>
  </si>
  <si>
    <t>Frequentieregelaar zalen 2 t/m 8 FRQ1</t>
  </si>
  <si>
    <t>CIMR-AC4A0005FAA</t>
  </si>
  <si>
    <t>121</t>
  </si>
  <si>
    <t>Frequentieregelaar zalen 2 t/m 8 FRQ2</t>
  </si>
  <si>
    <t>122</t>
  </si>
  <si>
    <t>Frequentieregelaar zalen 9 t/m 13 FRQ1</t>
  </si>
  <si>
    <t xml:space="preserve">61 </t>
  </si>
  <si>
    <t>128</t>
  </si>
  <si>
    <t>Noodstroomaggregaten</t>
  </si>
  <si>
    <t>dag</t>
  </si>
  <si>
    <t>Abato</t>
  </si>
  <si>
    <t>WGF S50</t>
  </si>
  <si>
    <t>126</t>
  </si>
  <si>
    <t>Statische 'nobreak'-installaties</t>
  </si>
  <si>
    <t>Eaton</t>
  </si>
  <si>
    <t>Overware</t>
  </si>
  <si>
    <t>133</t>
  </si>
  <si>
    <t>Hoofdverdeelinrichting (HVK)</t>
  </si>
  <si>
    <t>Holec</t>
  </si>
  <si>
    <t>Eerste verdieping</t>
  </si>
  <si>
    <t>Halyster</t>
  </si>
  <si>
    <t>137</t>
  </si>
  <si>
    <t>Verdeelinrichting HK5</t>
  </si>
  <si>
    <t>Odink&amp;Koenderink</t>
  </si>
  <si>
    <t>ORD34794/P950740</t>
  </si>
  <si>
    <t>134</t>
  </si>
  <si>
    <t>Onderverdeelinrichting (OVK)</t>
  </si>
  <si>
    <t>Begane grond</t>
  </si>
  <si>
    <t>Nb</t>
  </si>
  <si>
    <t>135</t>
  </si>
  <si>
    <t>O&amp;K</t>
  </si>
  <si>
    <t>S-01</t>
  </si>
  <si>
    <t>136</t>
  </si>
  <si>
    <t>127</t>
  </si>
  <si>
    <t>Bliksembeveilingsinstallatie</t>
  </si>
  <si>
    <t>m2</t>
  </si>
  <si>
    <t>Croon</t>
  </si>
  <si>
    <t>74 st-val</t>
  </si>
  <si>
    <t xml:space="preserve">63 </t>
  </si>
  <si>
    <t>143</t>
  </si>
  <si>
    <t>Verlichtingsarmaturen lichtrail (zalen B18 t/m B24 en B35) Fase 1</t>
  </si>
  <si>
    <t>Klein Poelhuis</t>
  </si>
  <si>
    <t>Algemeen</t>
  </si>
  <si>
    <t>145</t>
  </si>
  <si>
    <t>Verlichtingsarmaturen lichtrail (zalen B16, B16 en B36) Fase 3</t>
  </si>
  <si>
    <t>146</t>
  </si>
  <si>
    <t>Verlichtingsarmaturen lichtrail (zalen B25 t/m B34) Fase 2</t>
  </si>
  <si>
    <t>138</t>
  </si>
  <si>
    <t>Noodverlichtingsarmatuur decentraal</t>
  </si>
  <si>
    <t>Divers</t>
  </si>
  <si>
    <t>140</t>
  </si>
  <si>
    <t>Noodverlichtingsarmatuur centrale</t>
  </si>
  <si>
    <t>Brinkman &amp; Germeraad</t>
  </si>
  <si>
    <t>S-19</t>
  </si>
  <si>
    <t xml:space="preserve">NVC30 </t>
  </si>
  <si>
    <t>141</t>
  </si>
  <si>
    <t>B-01n</t>
  </si>
  <si>
    <t>142</t>
  </si>
  <si>
    <t>V-35</t>
  </si>
  <si>
    <t>NVC30</t>
  </si>
  <si>
    <t>Bijlage 5 Prijzenblad</t>
  </si>
  <si>
    <t>Door inschrijver in te vullen</t>
  </si>
  <si>
    <t>Totale jaarlijske kosten preventief onderhoud (exclusief btw)</t>
  </si>
  <si>
    <t>All-in kosten per object preventief onderhoud per jaar (exclusief btw)</t>
  </si>
  <si>
    <t>duijvelaar</t>
  </si>
  <si>
    <t>Grundfoss</t>
  </si>
  <si>
    <t>Boiler close-in 10 liter</t>
  </si>
  <si>
    <t>close in 10 L</t>
  </si>
  <si>
    <t>Boiler close-in 15 liter</t>
  </si>
  <si>
    <t>close in 15 L</t>
  </si>
  <si>
    <t>Boiler elektrisch 80 liter</t>
  </si>
  <si>
    <t>mono-3 koper</t>
  </si>
  <si>
    <t>Hydrofoor</t>
  </si>
  <si>
    <t>Hydro standarrd 42 CR3-7 11/2</t>
  </si>
  <si>
    <t>Airco Split</t>
  </si>
  <si>
    <t>mitsubishi Electric</t>
  </si>
  <si>
    <t>Circulaliepomp</t>
  </si>
  <si>
    <t>UPE 80-120 F</t>
  </si>
  <si>
    <t>5512120</t>
  </si>
  <si>
    <t>Koelmachine koudwatermachine buitenopstelling</t>
  </si>
  <si>
    <t>stk</t>
  </si>
  <si>
    <t>Carrier</t>
  </si>
  <si>
    <t>Dak/toren</t>
  </si>
  <si>
    <t>30BR/RQ</t>
  </si>
  <si>
    <t>350 kW</t>
  </si>
  <si>
    <t>KP-00398</t>
  </si>
  <si>
    <t>CV/GKW Verdeler incl regelorganen en afsluiters</t>
  </si>
  <si>
    <t>KP-00401</t>
  </si>
  <si>
    <t xml:space="preserve">Expantievat </t>
  </si>
  <si>
    <t>flexcon 200/1</t>
  </si>
  <si>
    <t>Naverwarmer op CV</t>
  </si>
  <si>
    <t>Veab</t>
  </si>
  <si>
    <t>KP-00402</t>
  </si>
  <si>
    <t xml:space="preserve">Pompen en appendages </t>
  </si>
  <si>
    <t>Grundfoss/wilo</t>
  </si>
  <si>
    <t>CV DN 65, flange connection, speed-controlled</t>
  </si>
  <si>
    <t>Dakventilator algemeen</t>
  </si>
  <si>
    <t>Stork</t>
  </si>
  <si>
    <t>Luchtbehandelingskast toevoer KVB 0,6 - 1,4 m3/s Depot</t>
  </si>
  <si>
    <t>Ned air</t>
  </si>
  <si>
    <t>Luchtbehandelingskast toevoer VB + WTW 1,4 - 2,8 m3/s Kantoren</t>
  </si>
  <si>
    <t>diverse</t>
  </si>
  <si>
    <t>NKD 14.7</t>
  </si>
  <si>
    <t>Luchtbehandelingskast toevoer VB + WTW 1,4 - 2,8 m3/s Slinger</t>
  </si>
  <si>
    <t>Luchtbehandelingskast toevoer VB + WTW 2,8 - 5,6 m3/s CBK</t>
  </si>
  <si>
    <t>NKD 21.10</t>
  </si>
  <si>
    <t>Luchtbehandelingskast toevoer VB + WTW 2,8 - 5,6 m3/s Pakloods 1/2</t>
  </si>
  <si>
    <t>NKD 14.17</t>
  </si>
  <si>
    <t>Luchtbehandelingskast toevoer VB + WTW 2,8 - 5,6 m3/s Pakloods 3</t>
  </si>
  <si>
    <t>NKD 10.7</t>
  </si>
  <si>
    <t>181</t>
  </si>
  <si>
    <t>Stoom bevochtiger 60 kg  Pakloods 3</t>
  </si>
  <si>
    <t>MMK5 visual</t>
  </si>
  <si>
    <t>30kG</t>
  </si>
  <si>
    <t>Stoom bevochtiger 60 kg Pakloods 1&amp;2</t>
  </si>
  <si>
    <t>MK5 visual</t>
  </si>
  <si>
    <t>Stoom bevochtiger 60 kg Slinger</t>
  </si>
  <si>
    <t>197</t>
  </si>
  <si>
    <t>Ventilation ducts textiel kanalen</t>
  </si>
  <si>
    <t>m1</t>
  </si>
  <si>
    <t>Restaurant</t>
  </si>
  <si>
    <t>Slinger museum</t>
  </si>
  <si>
    <t>581310</t>
  </si>
  <si>
    <t>Frequentieregelaar</t>
  </si>
  <si>
    <t>Regelkast klimaat installatie RK2/3/4</t>
  </si>
  <si>
    <t>Saia</t>
  </si>
  <si>
    <t>Regelkast klimaatinstallatie RK1</t>
  </si>
  <si>
    <t>Priva</t>
  </si>
  <si>
    <t>pst</t>
  </si>
  <si>
    <t>315</t>
  </si>
  <si>
    <t>Armaturen</t>
  </si>
  <si>
    <t>316</t>
  </si>
  <si>
    <t>Licht installatie, infra en schakelkasten</t>
  </si>
  <si>
    <t>311</t>
  </si>
  <si>
    <t>noodverlichting centrale</t>
  </si>
  <si>
    <t>Noodverlichtingsinstallatie</t>
  </si>
  <si>
    <t>Etap/Cooper</t>
  </si>
  <si>
    <t xml:space="preserve">65 </t>
  </si>
  <si>
    <t>Droge blusleiding</t>
  </si>
  <si>
    <t>66</t>
  </si>
  <si>
    <t>Uurtarieven correctief onderhoud</t>
  </si>
  <si>
    <t>Materiaalkosten correctief onderhoud</t>
  </si>
  <si>
    <r>
      <t xml:space="preserve">Opslagpercentage materiaal correctief onderhoud &gt; € 750,-
</t>
    </r>
    <r>
      <rPr>
        <b/>
        <sz val="10"/>
        <color rgb="FFFF0000"/>
        <rFont val="Calibri Light"/>
        <family val="2"/>
      </rPr>
      <t>Maximaal 10%</t>
    </r>
  </si>
  <si>
    <r>
      <t xml:space="preserve">Opslagpercentage materiaal correctief onderhoud &lt; € 750,-
</t>
    </r>
    <r>
      <rPr>
        <b/>
        <sz val="10"/>
        <color rgb="FFFF0000"/>
        <rFont val="Calibri Light"/>
        <family val="2"/>
      </rPr>
      <t>Maximaal 10%</t>
    </r>
  </si>
  <si>
    <t>Europese openbare aanbesteding 'Onderhoud Technische Installaties'</t>
  </si>
  <si>
    <t>Preventief onderhoud SRMT</t>
  </si>
  <si>
    <t>Preventief onderhoud SVME</t>
  </si>
  <si>
    <t>Specialist regeltechniek</t>
  </si>
  <si>
    <t>Totale kosten opslag excl. btw</t>
  </si>
  <si>
    <t>Ketel</t>
  </si>
  <si>
    <t>Quinta PRO 45kw</t>
  </si>
  <si>
    <t>Los Hoes</t>
  </si>
  <si>
    <t>12</t>
  </si>
  <si>
    <t>Hemelwaterafvoer binnen</t>
  </si>
  <si>
    <t>1950</t>
  </si>
  <si>
    <t>13</t>
  </si>
  <si>
    <t>Hemelwaterafvoer buiten</t>
  </si>
  <si>
    <t>21</t>
  </si>
  <si>
    <t>Close in</t>
  </si>
  <si>
    <t>Expansievat</t>
  </si>
  <si>
    <t>Circulatiepomp 46CP1</t>
  </si>
  <si>
    <t>42</t>
  </si>
  <si>
    <t>Radiatoren</t>
  </si>
  <si>
    <t>41</t>
  </si>
  <si>
    <t>Ruimte verwarmer</t>
  </si>
  <si>
    <t xml:space="preserve">Kickspace </t>
  </si>
  <si>
    <t>600</t>
  </si>
  <si>
    <t>102</t>
  </si>
  <si>
    <t>Luchttoevoerast recirculatie</t>
  </si>
  <si>
    <t>Afzuigbox 350</t>
  </si>
  <si>
    <t>2250m3/h</t>
  </si>
  <si>
    <t>2017</t>
  </si>
  <si>
    <t>2007</t>
  </si>
  <si>
    <t>Los hoes</t>
  </si>
  <si>
    <t>Onder plint</t>
  </si>
  <si>
    <t>130</t>
  </si>
  <si>
    <t>Laagspanning: 1 kV en hoger dan 100 V, voedingsleidingen</t>
  </si>
  <si>
    <t>131</t>
  </si>
  <si>
    <t>(hoofd)Verdeelinrichtingen</t>
  </si>
  <si>
    <t>Distripoint plaatstaal</t>
  </si>
  <si>
    <t>129</t>
  </si>
  <si>
    <t>7 st-val</t>
  </si>
  <si>
    <t>144</t>
  </si>
  <si>
    <t>Daklichten</t>
  </si>
  <si>
    <t>De Cirkel</t>
  </si>
  <si>
    <t>139</t>
  </si>
  <si>
    <t>Etap</t>
  </si>
  <si>
    <t>Werkdagen van 18:00 uur tot 23:00 uur</t>
  </si>
  <si>
    <t>Werkdagen van 23:00 uur tot 07:00 uur</t>
  </si>
  <si>
    <t>Zaterdagen</t>
  </si>
  <si>
    <t>Zon- en/of nationaal erkende feestdagen</t>
  </si>
  <si>
    <r>
      <t>Opslag buiten reguliere werktijden (</t>
    </r>
    <r>
      <rPr>
        <b/>
        <i/>
        <sz val="14"/>
        <color theme="1"/>
        <rFont val="Calibri"/>
        <family val="2"/>
        <scheme val="minor"/>
      </rPr>
      <t>wordt niet meegerekend binnen inschrijfsom</t>
    </r>
    <r>
      <rPr>
        <b/>
        <sz val="14"/>
        <color theme="1"/>
        <rFont val="Calibri"/>
        <family val="2"/>
        <scheme val="minor"/>
      </rPr>
      <t>)</t>
    </r>
  </si>
  <si>
    <t>Aantal</t>
  </si>
  <si>
    <t>Omschrijving</t>
  </si>
  <si>
    <t>Afmeting mm</t>
  </si>
  <si>
    <t>LBK 1 nieuwe zaal</t>
  </si>
  <si>
    <t>V­snaar Optibelt</t>
  </si>
  <si>
    <t>XPZ 1600</t>
  </si>
  <si>
    <t>XPZ 1700 LW</t>
  </si>
  <si>
    <t xml:space="preserve"> Hi­Flo ES TM7 ­ 220770025­00</t>
  </si>
  <si>
    <t>HFGS­F7­592/592/370­12­25­HES</t>
  </si>
  <si>
    <t>592 x 490 x 370</t>
  </si>
  <si>
    <t>Hi­Flo ES TM7/63 ­ 220770325­00</t>
  </si>
  <si>
    <t>HFGS­F7­592/287/370­12­25­HES</t>
  </si>
  <si>
    <t>592 x 287 x 370</t>
  </si>
  <si>
    <t>LBK 2 Depot</t>
  </si>
  <si>
    <t>XPZ 1202 LW 9.5 x 1215 LA</t>
  </si>
  <si>
    <t>Hi­Flo ES TM7 ­ 220770025­00</t>
  </si>
  <si>
    <t>LBK 3 Multifunctioneel</t>
  </si>
  <si>
    <t>XPZ 1487 LW 9.5 x 1525 LA</t>
  </si>
  <si>
    <t>XPZ 1400</t>
  </si>
  <si>
    <t>Hi­Flo ES TO7 ­ 220770225­00</t>
  </si>
  <si>
    <t>HFGS­F7­287/592/370­6­25­HES</t>
  </si>
  <si>
    <t>287 x 592 x 370</t>
  </si>
  <si>
    <t>LBK 4 Gobeling zaal</t>
  </si>
  <si>
    <t>XPZ 1512 LW 9.5 x 1500 LA</t>
  </si>
  <si>
    <t>LBK 5 P Vleugel</t>
  </si>
  <si>
    <t>XPA 1900</t>
  </si>
  <si>
    <t>XPA 2240</t>
  </si>
  <si>
    <t>LBK 6 zaal 2</t>
  </si>
  <si>
    <t>XPZ 1587 LA</t>
  </si>
  <si>
    <t>XPZ 1800 LW 9.5 x 1813 LA</t>
  </si>
  <si>
    <t xml:space="preserve"> Hi­Flo ES TM7/63 ­ 220770325­00</t>
  </si>
  <si>
    <t>LBK 7 zaal 9 t/m 13</t>
  </si>
  <si>
    <t>XPZ 1312 LP</t>
  </si>
  <si>
    <t>XPZ 1320</t>
  </si>
  <si>
    <t>Kantoren</t>
  </si>
  <si>
    <t>Aeropleat metal ­ G4 ­ 1040.80.06</t>
  </si>
  <si>
    <t>490 x 592 x 50</t>
  </si>
  <si>
    <t xml:space="preserve"> Aeropleat Metal ­ G4</t>
  </si>
  <si>
    <t>500 x 500 x 98</t>
  </si>
  <si>
    <t>LBK4</t>
  </si>
  <si>
    <t>Hi­Flo ­ 340006­00</t>
  </si>
  <si>
    <t>HFGS­F9­490/892/600­8­25</t>
  </si>
  <si>
    <t>490 x 892 x 600</t>
  </si>
  <si>
    <t>Hi­Flo ­ UFL9 ­ 340006­00</t>
  </si>
  <si>
    <t>HFGS­F9­592/892/600­8­25</t>
  </si>
  <si>
    <t>592 x 892 x 600</t>
  </si>
  <si>
    <t>Hi­Flo ­ UHL9 ­ 340006­00</t>
  </si>
  <si>
    <t>HFGS­F9­287/892/600­4­25</t>
  </si>
  <si>
    <t>287 x 892 x 600</t>
  </si>
  <si>
    <t>LBK 3</t>
  </si>
  <si>
    <t xml:space="preserve"> Hi­Flo ­ UH9 ­ 220158</t>
  </si>
  <si>
    <t>HFGS­F9­287/592/600­4­25</t>
  </si>
  <si>
    <t>287 x 592 x 600</t>
  </si>
  <si>
    <t>Hi­Flo ­ UF9 ­ 220152</t>
  </si>
  <si>
    <t>HFGS­F9­592/592/600­8­25</t>
  </si>
  <si>
    <t>592 x 592 x 600</t>
  </si>
  <si>
    <t>LBK 2</t>
  </si>
  <si>
    <t>Standard­Flo ­ 22037008­02</t>
  </si>
  <si>
    <t>SFGS­F7­0592/0592/0600­08­25 </t>
  </si>
  <si>
    <t xml:space="preserve">592 x 592 x 300 </t>
  </si>
  <si>
    <t>LBK 1</t>
  </si>
  <si>
    <t>LBK Cafe</t>
  </si>
  <si>
    <t>Opakfil ST (voorheen BASIC)</t>
  </si>
  <si>
    <t>OPGP­F7­0592/0287/0296­ST­00</t>
  </si>
  <si>
    <t>592x287x296</t>
  </si>
  <si>
    <t>2511528000 (voorheen 1511.52.80)</t>
  </si>
  <si>
    <t>LBK CBK</t>
  </si>
  <si>
    <t>Basic­Flo ­ 220550061­02</t>
  </si>
  <si>
    <t>BFSS­M5­592/592/520­6­25</t>
  </si>
  <si>
    <t>592 x 592 x 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</si>
</sst>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########0.00"/>
    <numFmt numFmtId="165" formatCode="####"/>
    <numFmt numFmtId="166" formatCode="&quot;€&quot;\ #,##0.00"/>
    <numFmt numFmtId="171" formatCode="_-[$€-2]\ * #,##0.00_-;_-[$€-2]\ * #,##0.00\-;_-[$€-2]\ * &quot;-&quot;??_-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rgb="FFFF0000"/>
      <name val="Calibri Light"/>
      <family val="2"/>
    </font>
    <font>
      <sz val="8.25"/>
      <color rgb="FFFFFFFF"/>
      <name val="Tahoma"/>
      <family val="2"/>
    </font>
    <font>
      <sz val="8.25"/>
      <color rgb="FF000000"/>
      <name val="Tahoma"/>
      <family val="2"/>
    </font>
    <font>
      <b/>
      <sz val="11"/>
      <color rgb="FFFF0000"/>
      <name val="Arial"/>
      <family val="2"/>
    </font>
    <font>
      <b/>
      <sz val="11"/>
      <color rgb="FFFFFFFF"/>
      <name val="Tahoma"/>
      <family val="2"/>
    </font>
    <font>
      <sz val="8.25"/>
      <color rgb="FF000000"/>
      <name val="Tahoma"/>
      <family val="2"/>
    </font>
    <font>
      <b/>
      <sz val="22"/>
      <color theme="0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18"/>
      <color rgb="FFFFFFFF"/>
      <name val="Tahoma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.25"/>
      <color rgb="FFFFFFFF"/>
      <name val="Tahoma"/>
      <family val="2"/>
    </font>
    <font>
      <sz val="8.25"/>
      <color rgb="FF000000"/>
      <name val="Tahoma"/>
    </font>
    <font>
      <b/>
      <i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2C6D8B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1" fontId="25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horizontal="center"/>
    </xf>
    <xf numFmtId="44" fontId="0" fillId="2" borderId="0" xfId="1" applyFont="1" applyFill="1"/>
    <xf numFmtId="0" fontId="6" fillId="0" borderId="0" xfId="0" applyFont="1"/>
    <xf numFmtId="0" fontId="2" fillId="3" borderId="0" xfId="0" applyFont="1" applyFill="1" applyAlignment="1">
      <alignment horizontal="left"/>
    </xf>
    <xf numFmtId="0" fontId="7" fillId="3" borderId="0" xfId="0" applyFont="1" applyFill="1"/>
    <xf numFmtId="0" fontId="8" fillId="0" borderId="0" xfId="0" applyFont="1"/>
    <xf numFmtId="44" fontId="8" fillId="0" borderId="0" xfId="0" applyNumberFormat="1" applyFont="1"/>
    <xf numFmtId="0" fontId="0" fillId="4" borderId="1" xfId="0" applyFill="1" applyBorder="1"/>
    <xf numFmtId="0" fontId="0" fillId="4" borderId="1" xfId="0" applyFill="1" applyBorder="1" applyAlignment="1">
      <alignment vertical="top"/>
    </xf>
    <xf numFmtId="0" fontId="0" fillId="2" borderId="1" xfId="0" applyFill="1" applyBorder="1"/>
    <xf numFmtId="0" fontId="9" fillId="0" borderId="0" xfId="0" applyFont="1"/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center"/>
    </xf>
    <xf numFmtId="44" fontId="0" fillId="5" borderId="0" xfId="0" applyNumberFormat="1" applyFill="1"/>
    <xf numFmtId="9" fontId="0" fillId="2" borderId="0" xfId="2" applyFont="1" applyFill="1" applyAlignment="1">
      <alignment vertical="center"/>
    </xf>
    <xf numFmtId="0" fontId="0" fillId="3" borderId="0" xfId="0" applyFill="1"/>
    <xf numFmtId="49" fontId="11" fillId="6" borderId="3" xfId="0" applyNumberFormat="1" applyFont="1" applyFill="1" applyBorder="1" applyAlignment="1">
      <alignment horizontal="center" vertical="center" readingOrder="1"/>
    </xf>
    <xf numFmtId="49" fontId="12" fillId="7" borderId="3" xfId="0" applyNumberFormat="1" applyFont="1" applyFill="1" applyBorder="1" applyAlignment="1">
      <alignment horizontal="left" vertical="center" readingOrder="1"/>
    </xf>
    <xf numFmtId="164" fontId="12" fillId="7" borderId="3" xfId="0" applyNumberFormat="1" applyFont="1" applyFill="1" applyBorder="1" applyAlignment="1">
      <alignment horizontal="right" vertical="center" readingOrder="1"/>
    </xf>
    <xf numFmtId="165" fontId="12" fillId="7" borderId="3" xfId="0" applyNumberFormat="1" applyFont="1" applyFill="1" applyBorder="1" applyAlignment="1">
      <alignment horizontal="right" vertical="center" readingOrder="1"/>
    </xf>
    <xf numFmtId="49" fontId="12" fillId="3" borderId="3" xfId="0" applyNumberFormat="1" applyFont="1" applyFill="1" applyBorder="1" applyAlignment="1">
      <alignment horizontal="left" vertical="center" readingOrder="1"/>
    </xf>
    <xf numFmtId="44" fontId="12" fillId="2" borderId="3" xfId="1" applyFont="1" applyFill="1" applyBorder="1" applyAlignment="1">
      <alignment horizontal="left" vertical="center" readingOrder="1"/>
    </xf>
    <xf numFmtId="44" fontId="15" fillId="4" borderId="3" xfId="0" applyNumberFormat="1" applyFont="1" applyFill="1" applyBorder="1" applyAlignment="1">
      <alignment horizontal="left" vertical="center" readingOrder="1"/>
    </xf>
    <xf numFmtId="44" fontId="12" fillId="3" borderId="3" xfId="1" applyFont="1" applyFill="1" applyBorder="1" applyAlignment="1">
      <alignment horizontal="left" vertical="center" readingOrder="1"/>
    </xf>
    <xf numFmtId="44" fontId="15" fillId="3" borderId="3" xfId="0" applyNumberFormat="1" applyFont="1" applyFill="1" applyBorder="1" applyAlignment="1">
      <alignment horizontal="left" vertical="center" readingOrder="1"/>
    </xf>
    <xf numFmtId="49" fontId="11" fillId="6" borderId="3" xfId="0" applyNumberFormat="1" applyFont="1" applyFill="1" applyBorder="1" applyAlignment="1">
      <alignment horizontal="left" vertical="center" readingOrder="1"/>
    </xf>
    <xf numFmtId="0" fontId="3" fillId="0" borderId="0" xfId="0" applyFont="1"/>
    <xf numFmtId="0" fontId="17" fillId="0" borderId="0" xfId="0" applyFont="1" applyAlignment="1">
      <alignment vertical="top"/>
    </xf>
    <xf numFmtId="0" fontId="2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44" fontId="0" fillId="4" borderId="0" xfId="0" applyNumberFormat="1" applyFill="1"/>
    <xf numFmtId="0" fontId="2" fillId="4" borderId="0" xfId="0" applyFont="1" applyFill="1" applyAlignment="1">
      <alignment horizontal="left" wrapText="1"/>
    </xf>
    <xf numFmtId="44" fontId="0" fillId="4" borderId="0" xfId="1" applyFont="1" applyFill="1" applyAlignment="1">
      <alignment horizontal="center"/>
    </xf>
    <xf numFmtId="49" fontId="2" fillId="4" borderId="0" xfId="0" applyNumberFormat="1" applyFont="1" applyFill="1" applyAlignment="1">
      <alignment horizontal="left"/>
    </xf>
    <xf numFmtId="49" fontId="14" fillId="9" borderId="4" xfId="0" applyNumberFormat="1" applyFont="1" applyFill="1" applyBorder="1" applyAlignment="1">
      <alignment horizontal="center" vertical="center" wrapText="1" readingOrder="1"/>
    </xf>
    <xf numFmtId="0" fontId="1" fillId="9" borderId="0" xfId="0" applyFont="1" applyFill="1" applyAlignment="1">
      <alignment wrapText="1"/>
    </xf>
    <xf numFmtId="49" fontId="18" fillId="6" borderId="9" xfId="0" applyNumberFormat="1" applyFont="1" applyFill="1" applyBorder="1" applyAlignment="1">
      <alignment horizontal="left" vertical="center" readingOrder="1"/>
    </xf>
    <xf numFmtId="49" fontId="18" fillId="6" borderId="10" xfId="0" applyNumberFormat="1" applyFont="1" applyFill="1" applyBorder="1" applyAlignment="1">
      <alignment horizontal="left" vertical="center" readingOrder="1"/>
    </xf>
    <xf numFmtId="0" fontId="8" fillId="8" borderId="11" xfId="0" applyFont="1" applyFill="1" applyBorder="1"/>
    <xf numFmtId="44" fontId="8" fillId="8" borderId="11" xfId="0" applyNumberFormat="1" applyFont="1" applyFill="1" applyBorder="1"/>
    <xf numFmtId="0" fontId="8" fillId="8" borderId="0" xfId="0" applyFont="1" applyFill="1"/>
    <xf numFmtId="44" fontId="8" fillId="8" borderId="0" xfId="0" applyNumberFormat="1" applyFont="1" applyFill="1"/>
    <xf numFmtId="44" fontId="16" fillId="3" borderId="8" xfId="1" applyFont="1" applyFill="1" applyBorder="1"/>
    <xf numFmtId="0" fontId="16" fillId="3" borderId="8" xfId="0" applyFont="1" applyFill="1" applyBorder="1" applyAlignment="1">
      <alignment horizontal="right"/>
    </xf>
    <xf numFmtId="44" fontId="19" fillId="2" borderId="2" xfId="1" applyFont="1" applyFill="1" applyBorder="1" applyAlignment="1">
      <alignment horizontal="center" vertical="center"/>
    </xf>
    <xf numFmtId="0" fontId="20" fillId="0" borderId="0" xfId="0" applyFont="1" applyAlignment="1">
      <alignment vertical="top"/>
    </xf>
    <xf numFmtId="49" fontId="23" fillId="7" borderId="3" xfId="0" applyNumberFormat="1" applyFont="1" applyFill="1" applyBorder="1" applyAlignment="1">
      <alignment horizontal="left" vertical="center" readingOrder="1"/>
    </xf>
    <xf numFmtId="0" fontId="7" fillId="3" borderId="14" xfId="0" applyFont="1" applyFill="1" applyBorder="1"/>
    <xf numFmtId="164" fontId="23" fillId="7" borderId="3" xfId="0" applyNumberFormat="1" applyFont="1" applyFill="1" applyBorder="1" applyAlignment="1">
      <alignment horizontal="right" vertical="center" readingOrder="1"/>
    </xf>
    <xf numFmtId="165" fontId="23" fillId="7" borderId="3" xfId="0" applyNumberFormat="1" applyFont="1" applyFill="1" applyBorder="1" applyAlignment="1">
      <alignment horizontal="right" vertical="center" readingOrder="1"/>
    </xf>
    <xf numFmtId="49" fontId="22" fillId="6" borderId="3" xfId="0" applyNumberFormat="1" applyFont="1" applyFill="1" applyBorder="1" applyAlignment="1">
      <alignment horizontal="left" vertical="center" readingOrder="1"/>
    </xf>
    <xf numFmtId="0" fontId="2" fillId="3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left" wrapText="1"/>
    </xf>
    <xf numFmtId="0" fontId="21" fillId="9" borderId="15" xfId="0" applyFont="1" applyFill="1" applyBorder="1" applyAlignment="1">
      <alignment horizontal="center" wrapText="1"/>
    </xf>
    <xf numFmtId="9" fontId="0" fillId="2" borderId="17" xfId="2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left" vertical="center" readingOrder="1"/>
    </xf>
    <xf numFmtId="49" fontId="11" fillId="6" borderId="3" xfId="0" applyNumberFormat="1" applyFont="1" applyFill="1" applyBorder="1" applyAlignment="1">
      <alignment horizontal="center" vertical="center" readingOrder="1"/>
    </xf>
    <xf numFmtId="166" fontId="13" fillId="2" borderId="12" xfId="0" applyNumberFormat="1" applyFont="1" applyFill="1" applyBorder="1" applyAlignment="1">
      <alignment horizontal="center" vertical="center"/>
    </xf>
    <xf numFmtId="166" fontId="13" fillId="2" borderId="13" xfId="0" applyNumberFormat="1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horizontal="left" vertical="center" readingOrder="1"/>
    </xf>
    <xf numFmtId="49" fontId="11" fillId="3" borderId="6" xfId="0" applyNumberFormat="1" applyFont="1" applyFill="1" applyBorder="1" applyAlignment="1">
      <alignment horizontal="left" vertical="center" readingOrder="1"/>
    </xf>
    <xf numFmtId="49" fontId="11" fillId="3" borderId="7" xfId="0" applyNumberFormat="1" applyFont="1" applyFill="1" applyBorder="1" applyAlignment="1">
      <alignment horizontal="left" vertical="center" readingOrder="1"/>
    </xf>
    <xf numFmtId="0" fontId="0" fillId="0" borderId="0" xfId="0"/>
    <xf numFmtId="0" fontId="27" fillId="0" borderId="1" xfId="0" applyFont="1" applyBorder="1"/>
    <xf numFmtId="0" fontId="26" fillId="0" borderId="1" xfId="0" applyFont="1" applyBorder="1" applyAlignment="1">
      <alignment horizontal="center"/>
    </xf>
    <xf numFmtId="0" fontId="25" fillId="0" borderId="1" xfId="0" applyFont="1" applyBorder="1"/>
    <xf numFmtId="0" fontId="26" fillId="0" borderId="1" xfId="0" applyFont="1" applyBorder="1"/>
    <xf numFmtId="0" fontId="30" fillId="0" borderId="1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29" fillId="0" borderId="1" xfId="0" applyFont="1" applyBorder="1"/>
    <xf numFmtId="0" fontId="27" fillId="0" borderId="1" xfId="0" applyFont="1" applyBorder="1"/>
    <xf numFmtId="0" fontId="26" fillId="0" borderId="1" xfId="0" applyFont="1" applyBorder="1" applyAlignment="1">
      <alignment horizontal="center"/>
    </xf>
    <xf numFmtId="0" fontId="25" fillId="0" borderId="1" xfId="0" applyFont="1" applyBorder="1"/>
    <xf numFmtId="0" fontId="26" fillId="0" borderId="1" xfId="0" applyFont="1" applyBorder="1"/>
    <xf numFmtId="0" fontId="28" fillId="0" borderId="1" xfId="0" applyFont="1" applyBorder="1"/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left"/>
    </xf>
  </cellXfs>
  <cellStyles count="5">
    <cellStyle name="Euro" xfId="4" xr:uid="{3A565571-26C5-4DF0-9382-D5C4E000DAB0}"/>
    <cellStyle name="Procent" xfId="2" builtinId="5"/>
    <cellStyle name="Standaard" xfId="0" builtinId="0"/>
    <cellStyle name="Valuta" xfId="1" builtinId="4"/>
    <cellStyle name="Valuta 2" xfId="3" xr:uid="{3505B5C0-0779-4F33-A1B9-259FFDE77A06}"/>
  </cellStyles>
  <dxfs count="22">
    <dxf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</dxf>
    <dxf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</dxf>
    <dxf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1952019</xdr:colOff>
      <xdr:row>0</xdr:row>
      <xdr:rowOff>314325</xdr:rowOff>
    </xdr:from>
    <xdr:to>
      <xdr:col>14</xdr:col>
      <xdr:colOff>2166674</xdr:colOff>
      <xdr:row>1</xdr:row>
      <xdr:rowOff>337858</xdr:rowOff>
    </xdr:to>
    <xdr:pic>
      <xdr:nvPicPr>
        <xdr:cNvPr id="2" name="Afbeelding 1" descr="Rijksmuseum Twenthe - Het kunstmuseum van Enschede">
          <a:extLst>
            <a:ext uri="{FF2B5EF4-FFF2-40B4-BE49-F238E27FC236}">
              <a16:creationId xmlns:a16="http://schemas.microsoft.com/office/drawing/2014/main" id="{E5BA8AF8-DB42-E1B8-1A3A-33654363C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10819" y="314325"/>
          <a:ext cx="2472080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1952019</xdr:colOff>
      <xdr:row>0</xdr:row>
      <xdr:rowOff>314325</xdr:rowOff>
    </xdr:from>
    <xdr:to>
      <xdr:col>13</xdr:col>
      <xdr:colOff>2166673</xdr:colOff>
      <xdr:row>1</xdr:row>
      <xdr:rowOff>337858</xdr:rowOff>
    </xdr:to>
    <xdr:pic>
      <xdr:nvPicPr>
        <xdr:cNvPr id="2" name="Afbeelding 1" descr="Rijksmuseum Twenthe - Het kunstmuseum van Enschede">
          <a:extLst>
            <a:ext uri="{FF2B5EF4-FFF2-40B4-BE49-F238E27FC236}">
              <a16:creationId xmlns:a16="http://schemas.microsoft.com/office/drawing/2014/main" id="{C64E207A-99FF-4DDD-AB48-4C7F0176A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10819" y="314325"/>
          <a:ext cx="2472080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1871870</xdr:colOff>
      <xdr:row>0</xdr:row>
      <xdr:rowOff>422413</xdr:rowOff>
    </xdr:from>
    <xdr:to>
      <xdr:col>5</xdr:col>
      <xdr:colOff>2036342</xdr:colOff>
      <xdr:row>2</xdr:row>
      <xdr:rowOff>267626</xdr:rowOff>
    </xdr:to>
    <xdr:pic>
      <xdr:nvPicPr>
        <xdr:cNvPr id="3" name="Afbeelding 2" descr="Rijksmuseum Twenthe - Het kunstmuseum van Enschede">
          <a:extLst>
            <a:ext uri="{FF2B5EF4-FFF2-40B4-BE49-F238E27FC236}">
              <a16:creationId xmlns:a16="http://schemas.microsoft.com/office/drawing/2014/main" id="{932BADFD-2497-4C1A-A482-349C5B26F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28044" y="422413"/>
          <a:ext cx="2467037" cy="1054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869674</xdr:colOff>
      <xdr:row>0</xdr:row>
      <xdr:rowOff>207384</xdr:rowOff>
    </xdr:from>
    <xdr:to>
      <xdr:col>2</xdr:col>
      <xdr:colOff>2963358</xdr:colOff>
      <xdr:row>1</xdr:row>
      <xdr:rowOff>354883</xdr:rowOff>
    </xdr:to>
    <xdr:pic>
      <xdr:nvPicPr>
        <xdr:cNvPr id="3" name="Afbeelding 2" descr="Rijksmuseum Twenthe - Het kunstmuseum van Enschede">
          <a:extLst>
            <a:ext uri="{FF2B5EF4-FFF2-40B4-BE49-F238E27FC236}">
              <a16:creationId xmlns:a16="http://schemas.microsoft.com/office/drawing/2014/main" id="{16EB909D-A147-487B-B6E2-7F4F3A76B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09761" y="207384"/>
          <a:ext cx="2093684" cy="8929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F5FD32-0A13-4708-9B65-C33FFDC7D4B3}" name="Tabel2456" displayName="Tabel2456" ref="B5:F8" totalsRowCount="1" headerRowDxfId="21">
  <autoFilter ref="B5:F7" xr:uid="{B9F5FD32-0A13-4708-9B65-C33FFDC7D4B3}"/>
  <tableColumns count="5">
    <tableColumn id="1" xr3:uid="{5229C480-3F7D-4295-88BD-03D0F4B33FEA}" name="Kolom1" dataDxfId="20" totalsRowDxfId="19"/>
    <tableColumn id="2" xr3:uid="{DD9EDA67-76FB-4386-96EA-E6106D2C83F0}" name="Onderdeel" dataDxfId="18" totalsRowDxfId="17"/>
    <tableColumn id="4" xr3:uid="{69DFD220-C73A-4E5E-B1E2-9CC2797F227D}" name="Fictief aantal uur" dataDxfId="16" totalsRowDxfId="15"/>
    <tableColumn id="5" xr3:uid="{9FDC1EAE-E62B-40EC-BEFE-183A1034F776}" name="Uurtarief excl. btw" dataDxfId="14" totalsRowDxfId="13"/>
    <tableColumn id="6" xr3:uid="{28F14275-D955-4521-8B22-842316C0CCD6}" name="Totaal excl. btw" totalsRowFunction="custom" dataDxfId="12" totalsRowDxfId="11">
      <calculatedColumnFormula>Tabel2456[[#This Row],[Fictief aantal uur]]*Tabel2456[[#This Row],[Uurtarief excl. btw]]</calculatedColumnFormula>
      <totalsRowFormula>SUM(Tabel2456[Totaal excl. btw])</totalsRowFormula>
    </tableColumn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FF1A32A-2088-41B7-89A2-50477483CE2E}" name="Tabel24567" displayName="Tabel24567" ref="B11:F14" totalsRowCount="1" headerRowDxfId="10">
  <autoFilter ref="B11:F13" xr:uid="{2FF1A32A-2088-41B7-89A2-50477483CE2E}"/>
  <tableColumns count="5">
    <tableColumn id="1" xr3:uid="{96C04E05-0987-48F1-B98E-B2953667E9E4}" name="Kolom1" dataDxfId="9" totalsRowDxfId="8"/>
    <tableColumn id="2" xr3:uid="{CE2A2E52-000B-4653-A0AF-A11D33E5A9E5}" name="Onderdeel" dataDxfId="7" totalsRowDxfId="6"/>
    <tableColumn id="4" xr3:uid="{E2DAF9F7-B4E5-4290-A867-FF087E1714D2}" name="Fictieve inkoopkosten" dataDxfId="5" totalsRowDxfId="4"/>
    <tableColumn id="5" xr3:uid="{F36F1C24-B763-4CC5-8A60-32E9188A20A3}" name="Opslagpercentage" dataDxfId="3" totalsRowDxfId="2"/>
    <tableColumn id="6" xr3:uid="{CCA88248-B8EE-417A-AAFE-0593CE7010A8}" name="Totale kosten opslag excl. btw" totalsRowFunction="custom" dataDxfId="1" totalsRowDxfId="0">
      <calculatedColumnFormula>Tabel24567[[#This Row],[Fictieve inkoopkosten]]*Tabel24567[[#This Row],[Opslagpercentage]]+Tabel24567[[#This Row],[Fictieve inkoopkosten]]-Tabel24567[[#This Row],[Fictieve inkoopkosten]]</calculatedColumnFormula>
      <totalsRowFormula>SUM(Tabel24567[Totale kosten opslag excl. btw])</totalsRow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D614E-C1B6-4FB6-9F15-0E397D9AF600}">
  <dimension ref="B1:O164"/>
  <sheetViews>
    <sheetView showGridLines="0" tabSelected="1" topLeftCell="A116" zoomScale="85" zoomScaleNormal="85" workbookViewId="0">
      <selection activeCell="O156" sqref="O156"/>
    </sheetView>
  </sheetViews>
  <sheetFormatPr defaultRowHeight="15" x14ac:dyDescent="0.25"/>
  <cols>
    <col min="1" max="1" width="4.42578125" customWidth="1"/>
    <col min="2" max="2" width="3" customWidth="1"/>
    <col min="3" max="3" width="7.5703125" bestFit="1" customWidth="1"/>
    <col min="4" max="4" width="6.42578125" bestFit="1" customWidth="1"/>
    <col min="5" max="5" width="73.7109375" customWidth="1"/>
    <col min="6" max="6" width="9.42578125" bestFit="1" customWidth="1"/>
    <col min="7" max="7" width="6.42578125" bestFit="1" customWidth="1"/>
    <col min="8" max="8" width="17.85546875" bestFit="1" customWidth="1"/>
    <col min="9" max="9" width="30.5703125" bestFit="1" customWidth="1"/>
    <col min="10" max="10" width="29" bestFit="1" customWidth="1"/>
    <col min="11" max="11" width="15.5703125" bestFit="1" customWidth="1"/>
    <col min="12" max="12" width="7.42578125" bestFit="1" customWidth="1"/>
    <col min="13" max="13" width="14.85546875" bestFit="1" customWidth="1"/>
    <col min="14" max="15" width="33.85546875" customWidth="1"/>
  </cols>
  <sheetData>
    <row r="1" spans="2:15" ht="81" customHeight="1" thickBot="1" x14ac:dyDescent="0.55000000000000004">
      <c r="B1" s="1" t="s">
        <v>460</v>
      </c>
    </row>
    <row r="2" spans="2:15" ht="41.25" customHeight="1" thickBot="1" x14ac:dyDescent="0.3">
      <c r="B2" s="31" t="s">
        <v>544</v>
      </c>
      <c r="H2" s="61" t="s">
        <v>461</v>
      </c>
      <c r="I2" s="62"/>
    </row>
    <row r="4" spans="2:15" ht="42.75" x14ac:dyDescent="0.25">
      <c r="B4" s="60" t="s">
        <v>21</v>
      </c>
      <c r="C4" s="60"/>
      <c r="D4" s="20" t="s">
        <v>22</v>
      </c>
      <c r="E4" s="20" t="s">
        <v>23</v>
      </c>
      <c r="F4" s="20" t="s">
        <v>24</v>
      </c>
      <c r="G4" s="20" t="s">
        <v>25</v>
      </c>
      <c r="H4" s="20" t="s">
        <v>26</v>
      </c>
      <c r="I4" s="20" t="s">
        <v>27</v>
      </c>
      <c r="J4" s="20" t="s">
        <v>1</v>
      </c>
      <c r="K4" s="20" t="s">
        <v>28</v>
      </c>
      <c r="L4" s="20" t="s">
        <v>2</v>
      </c>
      <c r="M4" s="20" t="s">
        <v>29</v>
      </c>
      <c r="N4" s="38" t="s">
        <v>463</v>
      </c>
      <c r="O4" s="38" t="s">
        <v>462</v>
      </c>
    </row>
    <row r="5" spans="2:15" x14ac:dyDescent="0.25">
      <c r="B5" s="63" t="s">
        <v>30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5"/>
      <c r="O5" s="19"/>
    </row>
    <row r="6" spans="2:15" x14ac:dyDescent="0.25">
      <c r="C6" s="21" t="s">
        <v>31</v>
      </c>
      <c r="D6" s="21" t="s">
        <v>32</v>
      </c>
      <c r="E6" s="21" t="s">
        <v>33</v>
      </c>
      <c r="F6" s="22">
        <v>1</v>
      </c>
      <c r="G6" s="21" t="s">
        <v>34</v>
      </c>
      <c r="H6" s="21" t="s">
        <v>35</v>
      </c>
      <c r="I6" s="21" t="s">
        <v>36</v>
      </c>
      <c r="J6" s="21" t="s">
        <v>37</v>
      </c>
      <c r="K6" s="21"/>
      <c r="L6" s="23">
        <v>2010</v>
      </c>
      <c r="M6" s="21"/>
      <c r="N6" s="25">
        <v>0</v>
      </c>
      <c r="O6" s="26">
        <f>N6*F6</f>
        <v>0</v>
      </c>
    </row>
    <row r="7" spans="2:15" x14ac:dyDescent="0.25">
      <c r="C7" s="21" t="s">
        <v>31</v>
      </c>
      <c r="D7" s="21" t="s">
        <v>32</v>
      </c>
      <c r="E7" s="21" t="s">
        <v>38</v>
      </c>
      <c r="F7" s="22">
        <v>1</v>
      </c>
      <c r="G7" s="21" t="s">
        <v>34</v>
      </c>
      <c r="H7" s="21" t="s">
        <v>35</v>
      </c>
      <c r="I7" s="21" t="s">
        <v>36</v>
      </c>
      <c r="J7" s="21" t="s">
        <v>37</v>
      </c>
      <c r="K7" s="21"/>
      <c r="L7" s="23">
        <v>2010</v>
      </c>
      <c r="M7" s="21"/>
      <c r="N7" s="25">
        <v>0</v>
      </c>
      <c r="O7" s="26">
        <f t="shared" ref="O7:O20" si="0">N7*F7</f>
        <v>0</v>
      </c>
    </row>
    <row r="8" spans="2:15" x14ac:dyDescent="0.25">
      <c r="C8" s="21" t="s">
        <v>39</v>
      </c>
      <c r="D8" s="21" t="s">
        <v>32</v>
      </c>
      <c r="E8" s="21" t="s">
        <v>43</v>
      </c>
      <c r="F8" s="22">
        <v>1</v>
      </c>
      <c r="G8" s="21" t="s">
        <v>34</v>
      </c>
      <c r="H8" s="21" t="s">
        <v>35</v>
      </c>
      <c r="I8" s="21" t="s">
        <v>41</v>
      </c>
      <c r="J8" s="21" t="s">
        <v>42</v>
      </c>
      <c r="K8" s="21"/>
      <c r="L8" s="23">
        <v>2023</v>
      </c>
      <c r="M8" s="21"/>
      <c r="N8" s="25">
        <v>0</v>
      </c>
      <c r="O8" s="26">
        <f t="shared" si="0"/>
        <v>0</v>
      </c>
    </row>
    <row r="9" spans="2:15" x14ac:dyDescent="0.25">
      <c r="C9" s="21" t="s">
        <v>39</v>
      </c>
      <c r="D9" s="21" t="s">
        <v>32</v>
      </c>
      <c r="E9" s="21" t="s">
        <v>44</v>
      </c>
      <c r="F9" s="22">
        <v>1</v>
      </c>
      <c r="G9" s="21" t="s">
        <v>34</v>
      </c>
      <c r="H9" s="21" t="s">
        <v>35</v>
      </c>
      <c r="I9" s="21" t="s">
        <v>41</v>
      </c>
      <c r="J9" s="21" t="s">
        <v>42</v>
      </c>
      <c r="K9" s="21"/>
      <c r="L9" s="23">
        <v>2023</v>
      </c>
      <c r="M9" s="21"/>
      <c r="N9" s="25">
        <v>0</v>
      </c>
      <c r="O9" s="26">
        <f t="shared" si="0"/>
        <v>0</v>
      </c>
    </row>
    <row r="10" spans="2:15" x14ac:dyDescent="0.25">
      <c r="C10" s="21" t="s">
        <v>39</v>
      </c>
      <c r="D10" s="21" t="s">
        <v>32</v>
      </c>
      <c r="E10" s="21" t="s">
        <v>549</v>
      </c>
      <c r="F10" s="22">
        <v>1</v>
      </c>
      <c r="G10" s="21" t="s">
        <v>34</v>
      </c>
      <c r="H10" s="21" t="s">
        <v>35</v>
      </c>
      <c r="I10" s="21" t="s">
        <v>551</v>
      </c>
      <c r="J10" s="21" t="s">
        <v>550</v>
      </c>
      <c r="K10" s="21"/>
      <c r="L10" s="23">
        <v>2009</v>
      </c>
      <c r="M10" s="21"/>
      <c r="N10" s="25">
        <v>0</v>
      </c>
      <c r="O10" s="26">
        <f t="shared" si="0"/>
        <v>0</v>
      </c>
    </row>
    <row r="11" spans="2:15" x14ac:dyDescent="0.25">
      <c r="C11" s="50" t="s">
        <v>45</v>
      </c>
      <c r="D11" s="50" t="s">
        <v>32</v>
      </c>
      <c r="E11" s="50" t="s">
        <v>46</v>
      </c>
      <c r="F11" s="52">
        <v>1</v>
      </c>
      <c r="G11" s="50" t="s">
        <v>34</v>
      </c>
      <c r="H11" s="50" t="s">
        <v>35</v>
      </c>
      <c r="I11" s="50" t="s">
        <v>41</v>
      </c>
      <c r="J11" s="50" t="s">
        <v>47</v>
      </c>
      <c r="K11" s="53"/>
      <c r="L11" s="53">
        <v>1995</v>
      </c>
      <c r="M11" s="50" t="s">
        <v>551</v>
      </c>
      <c r="N11" s="25"/>
      <c r="O11" s="26"/>
    </row>
    <row r="12" spans="2:15" x14ac:dyDescent="0.25">
      <c r="C12" s="21" t="s">
        <v>39</v>
      </c>
      <c r="D12" s="21" t="s">
        <v>32</v>
      </c>
      <c r="E12" s="21" t="s">
        <v>40</v>
      </c>
      <c r="F12" s="22">
        <v>1</v>
      </c>
      <c r="G12" s="21" t="s">
        <v>34</v>
      </c>
      <c r="H12" s="21" t="s">
        <v>35</v>
      </c>
      <c r="I12" s="21" t="s">
        <v>41</v>
      </c>
      <c r="J12" s="21" t="s">
        <v>42</v>
      </c>
      <c r="K12" s="21"/>
      <c r="L12" s="23">
        <v>2023</v>
      </c>
      <c r="M12" s="21"/>
      <c r="N12" s="25">
        <v>0</v>
      </c>
      <c r="O12" s="26">
        <f t="shared" si="0"/>
        <v>0</v>
      </c>
    </row>
    <row r="13" spans="2:15" x14ac:dyDescent="0.25">
      <c r="C13" s="21" t="s">
        <v>48</v>
      </c>
      <c r="D13" s="21" t="s">
        <v>32</v>
      </c>
      <c r="E13" s="21" t="s">
        <v>49</v>
      </c>
      <c r="F13" s="22">
        <v>1</v>
      </c>
      <c r="G13" s="21" t="s">
        <v>34</v>
      </c>
      <c r="H13" s="21"/>
      <c r="I13" s="21" t="s">
        <v>50</v>
      </c>
      <c r="J13" s="21" t="s">
        <v>51</v>
      </c>
      <c r="K13" s="21"/>
      <c r="L13" s="23">
        <v>1995</v>
      </c>
      <c r="M13" s="21"/>
      <c r="N13" s="25">
        <v>0</v>
      </c>
      <c r="O13" s="26">
        <f t="shared" si="0"/>
        <v>0</v>
      </c>
    </row>
    <row r="14" spans="2:15" x14ac:dyDescent="0.25">
      <c r="C14" s="21" t="s">
        <v>57</v>
      </c>
      <c r="D14" s="21" t="s">
        <v>32</v>
      </c>
      <c r="E14" s="21" t="s">
        <v>58</v>
      </c>
      <c r="F14" s="22">
        <v>1</v>
      </c>
      <c r="G14" s="21" t="s">
        <v>34</v>
      </c>
      <c r="H14" s="21" t="s">
        <v>59</v>
      </c>
      <c r="I14" s="21" t="s">
        <v>60</v>
      </c>
      <c r="J14" s="21" t="s">
        <v>61</v>
      </c>
      <c r="K14" s="21"/>
      <c r="L14" s="23">
        <v>2013</v>
      </c>
      <c r="M14" s="21"/>
      <c r="N14" s="25">
        <v>0</v>
      </c>
      <c r="O14" s="26">
        <f t="shared" si="0"/>
        <v>0</v>
      </c>
    </row>
    <row r="15" spans="2:15" x14ac:dyDescent="0.25">
      <c r="C15" s="21" t="s">
        <v>62</v>
      </c>
      <c r="D15" s="21" t="s">
        <v>32</v>
      </c>
      <c r="E15" s="21" t="s">
        <v>63</v>
      </c>
      <c r="F15" s="22">
        <v>1</v>
      </c>
      <c r="G15" s="21" t="s">
        <v>34</v>
      </c>
      <c r="H15" s="21" t="s">
        <v>54</v>
      </c>
      <c r="I15" s="21" t="s">
        <v>60</v>
      </c>
      <c r="J15" s="21" t="s">
        <v>56</v>
      </c>
      <c r="K15" s="21"/>
      <c r="L15" s="23">
        <v>2021</v>
      </c>
      <c r="M15" s="21"/>
      <c r="N15" s="25">
        <v>0</v>
      </c>
      <c r="O15" s="26">
        <f t="shared" si="0"/>
        <v>0</v>
      </c>
    </row>
    <row r="16" spans="2:15" x14ac:dyDescent="0.25">
      <c r="C16" s="21" t="s">
        <v>52</v>
      </c>
      <c r="D16" s="21" t="s">
        <v>32</v>
      </c>
      <c r="E16" s="21" t="s">
        <v>53</v>
      </c>
      <c r="F16" s="22">
        <v>1</v>
      </c>
      <c r="G16" s="21" t="s">
        <v>34</v>
      </c>
      <c r="H16" s="21" t="s">
        <v>54</v>
      </c>
      <c r="I16" s="21" t="s">
        <v>55</v>
      </c>
      <c r="J16" s="21" t="s">
        <v>56</v>
      </c>
      <c r="K16" s="21"/>
      <c r="L16" s="23">
        <v>2022</v>
      </c>
      <c r="M16" s="21"/>
      <c r="N16" s="25">
        <v>0</v>
      </c>
      <c r="O16" s="26">
        <f t="shared" si="0"/>
        <v>0</v>
      </c>
    </row>
    <row r="17" spans="2:15" x14ac:dyDescent="0.25">
      <c r="C17" s="21" t="s">
        <v>64</v>
      </c>
      <c r="D17" s="21" t="s">
        <v>32</v>
      </c>
      <c r="E17" s="21" t="s">
        <v>65</v>
      </c>
      <c r="F17" s="22">
        <v>1</v>
      </c>
      <c r="G17" s="21" t="s">
        <v>34</v>
      </c>
      <c r="H17" s="21" t="s">
        <v>54</v>
      </c>
      <c r="I17" s="21" t="s">
        <v>55</v>
      </c>
      <c r="J17" s="21" t="s">
        <v>56</v>
      </c>
      <c r="K17" s="21"/>
      <c r="L17" s="23">
        <v>2023</v>
      </c>
      <c r="M17" s="21"/>
      <c r="N17" s="25">
        <v>0</v>
      </c>
      <c r="O17" s="26">
        <f t="shared" si="0"/>
        <v>0</v>
      </c>
    </row>
    <row r="18" spans="2:15" x14ac:dyDescent="0.25">
      <c r="C18" s="21" t="s">
        <v>66</v>
      </c>
      <c r="D18" s="21" t="s">
        <v>32</v>
      </c>
      <c r="E18" s="21" t="s">
        <v>67</v>
      </c>
      <c r="F18" s="22">
        <v>1</v>
      </c>
      <c r="G18" s="21" t="s">
        <v>34</v>
      </c>
      <c r="H18" s="21" t="s">
        <v>54</v>
      </c>
      <c r="I18" s="21" t="s">
        <v>55</v>
      </c>
      <c r="J18" s="21" t="s">
        <v>56</v>
      </c>
      <c r="K18" s="21"/>
      <c r="L18" s="23"/>
      <c r="M18" s="21"/>
      <c r="N18" s="25">
        <v>0</v>
      </c>
      <c r="O18" s="26">
        <f t="shared" si="0"/>
        <v>0</v>
      </c>
    </row>
    <row r="19" spans="2:15" x14ac:dyDescent="0.25">
      <c r="C19" s="21" t="s">
        <v>68</v>
      </c>
      <c r="D19" s="21" t="s">
        <v>32</v>
      </c>
      <c r="E19" s="21" t="s">
        <v>69</v>
      </c>
      <c r="F19" s="22">
        <v>1</v>
      </c>
      <c r="G19" s="21" t="s">
        <v>34</v>
      </c>
      <c r="H19" s="21" t="s">
        <v>70</v>
      </c>
      <c r="I19" s="21" t="s">
        <v>60</v>
      </c>
      <c r="J19" s="21" t="s">
        <v>71</v>
      </c>
      <c r="K19" s="21"/>
      <c r="L19" s="23">
        <v>2002</v>
      </c>
      <c r="M19" s="21"/>
      <c r="N19" s="25">
        <v>0</v>
      </c>
      <c r="O19" s="26">
        <f t="shared" si="0"/>
        <v>0</v>
      </c>
    </row>
    <row r="20" spans="2:15" x14ac:dyDescent="0.25">
      <c r="C20" s="21" t="s">
        <v>72</v>
      </c>
      <c r="D20" s="21" t="s">
        <v>32</v>
      </c>
      <c r="E20" s="21" t="s">
        <v>73</v>
      </c>
      <c r="F20" s="22">
        <v>1</v>
      </c>
      <c r="G20" s="21" t="s">
        <v>34</v>
      </c>
      <c r="H20" s="21" t="s">
        <v>70</v>
      </c>
      <c r="I20" s="21" t="s">
        <v>60</v>
      </c>
      <c r="J20" s="21" t="s">
        <v>71</v>
      </c>
      <c r="K20" s="21"/>
      <c r="L20" s="23">
        <v>2002</v>
      </c>
      <c r="M20" s="21"/>
      <c r="N20" s="25">
        <v>0</v>
      </c>
      <c r="O20" s="26">
        <f t="shared" si="0"/>
        <v>0</v>
      </c>
    </row>
    <row r="21" spans="2:15" x14ac:dyDescent="0.25">
      <c r="B21" s="59" t="s">
        <v>74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24"/>
      <c r="O21" s="24"/>
    </row>
    <row r="22" spans="2:15" ht="14.25" customHeight="1" x14ac:dyDescent="0.25">
      <c r="C22" s="21" t="s">
        <v>552</v>
      </c>
      <c r="D22" s="21" t="s">
        <v>76</v>
      </c>
      <c r="E22" s="21" t="s">
        <v>553</v>
      </c>
      <c r="F22" s="22">
        <v>25</v>
      </c>
      <c r="G22" s="21" t="s">
        <v>519</v>
      </c>
      <c r="H22" s="21"/>
      <c r="I22" s="21" t="s">
        <v>431</v>
      </c>
      <c r="J22" s="21"/>
      <c r="K22" s="21"/>
      <c r="L22" s="23">
        <v>1950</v>
      </c>
      <c r="M22" s="21"/>
      <c r="N22" s="25">
        <v>0</v>
      </c>
      <c r="O22" s="26">
        <f t="shared" ref="O22:O28" si="1">N22*F22</f>
        <v>0</v>
      </c>
    </row>
    <row r="23" spans="2:15" ht="14.25" customHeight="1" x14ac:dyDescent="0.25">
      <c r="C23" s="21" t="s">
        <v>555</v>
      </c>
      <c r="D23" s="21" t="s">
        <v>76</v>
      </c>
      <c r="E23" s="21" t="s">
        <v>556</v>
      </c>
      <c r="F23" s="22">
        <v>190</v>
      </c>
      <c r="G23" s="21" t="s">
        <v>519</v>
      </c>
      <c r="H23" s="21"/>
      <c r="I23" s="21"/>
      <c r="J23" s="21"/>
      <c r="K23" s="21"/>
      <c r="L23" s="21" t="s">
        <v>554</v>
      </c>
      <c r="M23" s="21"/>
      <c r="N23" s="25"/>
      <c r="O23" s="26"/>
    </row>
    <row r="24" spans="2:15" ht="14.25" customHeight="1" x14ac:dyDescent="0.25">
      <c r="C24" s="21" t="s">
        <v>75</v>
      </c>
      <c r="D24" s="21" t="s">
        <v>76</v>
      </c>
      <c r="E24" s="21" t="s">
        <v>77</v>
      </c>
      <c r="F24" s="22">
        <v>1</v>
      </c>
      <c r="G24" s="21" t="s">
        <v>34</v>
      </c>
      <c r="H24" s="21" t="s">
        <v>78</v>
      </c>
      <c r="I24" s="21" t="s">
        <v>60</v>
      </c>
      <c r="J24" s="21" t="s">
        <v>78</v>
      </c>
      <c r="K24" s="21"/>
      <c r="L24" s="21" t="s">
        <v>571</v>
      </c>
      <c r="M24" s="21"/>
      <c r="N24" s="25"/>
      <c r="O24" s="26"/>
    </row>
    <row r="25" spans="2:15" x14ac:dyDescent="0.25">
      <c r="C25" s="21" t="s">
        <v>79</v>
      </c>
      <c r="D25" s="21" t="s">
        <v>76</v>
      </c>
      <c r="E25" s="21" t="s">
        <v>80</v>
      </c>
      <c r="F25" s="22">
        <v>1</v>
      </c>
      <c r="G25" s="21" t="s">
        <v>34</v>
      </c>
      <c r="H25" s="21" t="s">
        <v>81</v>
      </c>
      <c r="I25" s="21" t="s">
        <v>82</v>
      </c>
      <c r="J25" s="21" t="s">
        <v>83</v>
      </c>
      <c r="K25" s="21"/>
      <c r="L25" s="23">
        <v>1996</v>
      </c>
      <c r="M25" s="21"/>
      <c r="N25" s="25">
        <v>0</v>
      </c>
      <c r="O25" s="26">
        <f t="shared" si="1"/>
        <v>0</v>
      </c>
    </row>
    <row r="26" spans="2:15" x14ac:dyDescent="0.25">
      <c r="C26" s="21" t="s">
        <v>89</v>
      </c>
      <c r="D26" s="21" t="s">
        <v>76</v>
      </c>
      <c r="E26" s="21" t="s">
        <v>90</v>
      </c>
      <c r="F26" s="22">
        <v>2</v>
      </c>
      <c r="G26" s="21" t="s">
        <v>34</v>
      </c>
      <c r="H26" s="21"/>
      <c r="I26" s="21" t="s">
        <v>86</v>
      </c>
      <c r="J26" s="21"/>
      <c r="K26" s="21"/>
      <c r="L26" s="23">
        <v>2018</v>
      </c>
      <c r="M26" s="21" t="s">
        <v>87</v>
      </c>
      <c r="N26" s="25">
        <v>0</v>
      </c>
      <c r="O26" s="26">
        <f t="shared" si="1"/>
        <v>0</v>
      </c>
    </row>
    <row r="27" spans="2:15" x14ac:dyDescent="0.25">
      <c r="C27" s="21" t="s">
        <v>84</v>
      </c>
      <c r="D27" s="21" t="s">
        <v>76</v>
      </c>
      <c r="E27" s="21" t="s">
        <v>88</v>
      </c>
      <c r="F27" s="22">
        <v>3</v>
      </c>
      <c r="G27" s="21" t="s">
        <v>34</v>
      </c>
      <c r="H27" s="21"/>
      <c r="I27" s="21" t="s">
        <v>86</v>
      </c>
      <c r="J27" s="21"/>
      <c r="K27" s="21"/>
      <c r="L27" s="23"/>
      <c r="M27" s="21"/>
      <c r="N27" s="25">
        <v>0</v>
      </c>
      <c r="O27" s="26">
        <f t="shared" si="1"/>
        <v>0</v>
      </c>
    </row>
    <row r="28" spans="2:15" x14ac:dyDescent="0.25">
      <c r="C28" s="21" t="s">
        <v>84</v>
      </c>
      <c r="D28" s="21" t="s">
        <v>76</v>
      </c>
      <c r="E28" s="21" t="s">
        <v>80</v>
      </c>
      <c r="F28" s="22">
        <v>1</v>
      </c>
      <c r="G28" s="21" t="s">
        <v>34</v>
      </c>
      <c r="H28" s="21" t="s">
        <v>85</v>
      </c>
      <c r="I28" s="21" t="s">
        <v>86</v>
      </c>
      <c r="J28" s="21"/>
      <c r="K28" s="21"/>
      <c r="L28" s="23">
        <v>2009</v>
      </c>
      <c r="M28" s="21"/>
      <c r="N28" s="25">
        <v>0</v>
      </c>
      <c r="O28" s="26">
        <f t="shared" si="1"/>
        <v>0</v>
      </c>
    </row>
    <row r="29" spans="2:15" x14ac:dyDescent="0.25">
      <c r="B29" s="59" t="s">
        <v>91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24"/>
      <c r="O29" s="24"/>
    </row>
    <row r="30" spans="2:15" x14ac:dyDescent="0.25">
      <c r="C30" s="21" t="s">
        <v>92</v>
      </c>
      <c r="D30" s="21" t="s">
        <v>93</v>
      </c>
      <c r="E30" s="21" t="s">
        <v>94</v>
      </c>
      <c r="F30" s="22">
        <v>2</v>
      </c>
      <c r="G30" s="21" t="s">
        <v>34</v>
      </c>
      <c r="H30" s="21" t="s">
        <v>95</v>
      </c>
      <c r="I30" s="21" t="s">
        <v>60</v>
      </c>
      <c r="J30" s="21" t="s">
        <v>96</v>
      </c>
      <c r="K30" s="21"/>
      <c r="L30" s="23">
        <v>2002</v>
      </c>
      <c r="M30" s="21"/>
      <c r="N30" s="25">
        <v>0</v>
      </c>
      <c r="O30" s="26">
        <f t="shared" ref="O30:O42" si="2">N30*F30</f>
        <v>0</v>
      </c>
    </row>
    <row r="31" spans="2:15" x14ac:dyDescent="0.25">
      <c r="C31" s="21" t="s">
        <v>120</v>
      </c>
      <c r="D31" s="21" t="s">
        <v>93</v>
      </c>
      <c r="E31" s="21" t="s">
        <v>121</v>
      </c>
      <c r="F31" s="22">
        <v>1</v>
      </c>
      <c r="G31" s="21" t="s">
        <v>34</v>
      </c>
      <c r="H31" s="21" t="s">
        <v>99</v>
      </c>
      <c r="I31" s="21"/>
      <c r="J31" s="21" t="s">
        <v>122</v>
      </c>
      <c r="K31" s="21"/>
      <c r="L31" s="21" t="s">
        <v>572</v>
      </c>
      <c r="M31" s="21"/>
      <c r="N31" s="25"/>
      <c r="O31" s="26"/>
    </row>
    <row r="32" spans="2:15" x14ac:dyDescent="0.25">
      <c r="C32" s="21" t="s">
        <v>97</v>
      </c>
      <c r="D32" s="21" t="s">
        <v>93</v>
      </c>
      <c r="E32" s="21" t="s">
        <v>98</v>
      </c>
      <c r="F32" s="22">
        <v>1</v>
      </c>
      <c r="G32" s="21" t="s">
        <v>34</v>
      </c>
      <c r="H32" s="21" t="s">
        <v>99</v>
      </c>
      <c r="I32" s="21" t="s">
        <v>100</v>
      </c>
      <c r="J32" s="21" t="s">
        <v>101</v>
      </c>
      <c r="K32" s="21" t="s">
        <v>102</v>
      </c>
      <c r="L32" s="23">
        <v>1995</v>
      </c>
      <c r="M32" s="21"/>
      <c r="N32" s="25">
        <v>0</v>
      </c>
      <c r="O32" s="26">
        <f t="shared" si="2"/>
        <v>0</v>
      </c>
    </row>
    <row r="33" spans="2:15" x14ac:dyDescent="0.25">
      <c r="C33" s="21" t="s">
        <v>557</v>
      </c>
      <c r="D33" s="21" t="s">
        <v>93</v>
      </c>
      <c r="E33" s="21" t="s">
        <v>98</v>
      </c>
      <c r="F33" s="22">
        <v>1</v>
      </c>
      <c r="G33" s="21" t="s">
        <v>34</v>
      </c>
      <c r="H33" s="21" t="s">
        <v>99</v>
      </c>
      <c r="I33" s="21" t="s">
        <v>551</v>
      </c>
      <c r="J33" s="21" t="s">
        <v>558</v>
      </c>
      <c r="K33" s="21"/>
      <c r="L33" s="23">
        <v>2003</v>
      </c>
      <c r="M33" s="21" t="s">
        <v>107</v>
      </c>
      <c r="N33" s="25">
        <v>0</v>
      </c>
      <c r="O33" s="26">
        <f t="shared" si="2"/>
        <v>0</v>
      </c>
    </row>
    <row r="34" spans="2:15" x14ac:dyDescent="0.25">
      <c r="C34" s="21" t="s">
        <v>123</v>
      </c>
      <c r="D34" s="21" t="s">
        <v>93</v>
      </c>
      <c r="E34" s="21" t="s">
        <v>98</v>
      </c>
      <c r="F34" s="22">
        <v>1</v>
      </c>
      <c r="G34" s="21" t="s">
        <v>34</v>
      </c>
      <c r="H34" s="21" t="s">
        <v>99</v>
      </c>
      <c r="I34" s="21" t="s">
        <v>124</v>
      </c>
      <c r="J34" s="21" t="s">
        <v>125</v>
      </c>
      <c r="K34" s="21"/>
      <c r="L34" s="23">
        <v>2008</v>
      </c>
      <c r="M34" s="21" t="s">
        <v>111</v>
      </c>
      <c r="N34" s="25">
        <v>0</v>
      </c>
      <c r="O34" s="26">
        <f t="shared" si="2"/>
        <v>0</v>
      </c>
    </row>
    <row r="35" spans="2:15" x14ac:dyDescent="0.25">
      <c r="C35" s="21" t="s">
        <v>103</v>
      </c>
      <c r="D35" s="21" t="s">
        <v>93</v>
      </c>
      <c r="E35" s="21" t="s">
        <v>98</v>
      </c>
      <c r="F35" s="22">
        <v>1</v>
      </c>
      <c r="G35" s="21" t="s">
        <v>34</v>
      </c>
      <c r="H35" s="21" t="s">
        <v>99</v>
      </c>
      <c r="I35" s="21" t="s">
        <v>104</v>
      </c>
      <c r="J35" s="21" t="s">
        <v>105</v>
      </c>
      <c r="K35" s="21" t="s">
        <v>106</v>
      </c>
      <c r="L35" s="23">
        <v>1995</v>
      </c>
      <c r="M35" s="21" t="s">
        <v>115</v>
      </c>
      <c r="N35" s="25">
        <v>0</v>
      </c>
      <c r="O35" s="26">
        <f t="shared" si="2"/>
        <v>0</v>
      </c>
    </row>
    <row r="36" spans="2:15" x14ac:dyDescent="0.25">
      <c r="C36" s="21" t="s">
        <v>116</v>
      </c>
      <c r="D36" s="21" t="s">
        <v>93</v>
      </c>
      <c r="E36" s="21" t="s">
        <v>98</v>
      </c>
      <c r="F36" s="22">
        <v>1</v>
      </c>
      <c r="G36" s="21" t="s">
        <v>34</v>
      </c>
      <c r="H36" s="21" t="s">
        <v>99</v>
      </c>
      <c r="I36" s="21" t="s">
        <v>117</v>
      </c>
      <c r="J36" s="21" t="s">
        <v>118</v>
      </c>
      <c r="K36" s="21"/>
      <c r="L36" s="23">
        <v>2003</v>
      </c>
      <c r="M36" s="21" t="s">
        <v>119</v>
      </c>
      <c r="N36" s="25">
        <v>0</v>
      </c>
      <c r="O36" s="26">
        <f t="shared" si="2"/>
        <v>0</v>
      </c>
    </row>
    <row r="37" spans="2:15" x14ac:dyDescent="0.25">
      <c r="C37" s="21" t="s">
        <v>108</v>
      </c>
      <c r="D37" s="21" t="s">
        <v>93</v>
      </c>
      <c r="E37" s="21" t="s">
        <v>98</v>
      </c>
      <c r="F37" s="22">
        <v>1</v>
      </c>
      <c r="G37" s="21" t="s">
        <v>34</v>
      </c>
      <c r="H37" s="21" t="s">
        <v>99</v>
      </c>
      <c r="I37" s="21" t="s">
        <v>109</v>
      </c>
      <c r="J37" s="21" t="s">
        <v>110</v>
      </c>
      <c r="K37" s="21"/>
      <c r="L37" s="23">
        <v>2008</v>
      </c>
      <c r="M37" s="21"/>
      <c r="N37" s="25">
        <v>0</v>
      </c>
      <c r="O37" s="26">
        <f t="shared" si="2"/>
        <v>0</v>
      </c>
    </row>
    <row r="38" spans="2:15" x14ac:dyDescent="0.25">
      <c r="C38" s="21" t="s">
        <v>112</v>
      </c>
      <c r="D38" s="21" t="s">
        <v>93</v>
      </c>
      <c r="E38" s="21" t="s">
        <v>98</v>
      </c>
      <c r="F38" s="22">
        <v>1</v>
      </c>
      <c r="G38" s="21" t="s">
        <v>34</v>
      </c>
      <c r="H38" s="21" t="s">
        <v>99</v>
      </c>
      <c r="I38" s="21" t="s">
        <v>113</v>
      </c>
      <c r="J38" s="21" t="s">
        <v>114</v>
      </c>
      <c r="K38" s="21"/>
      <c r="L38" s="23">
        <v>2008</v>
      </c>
      <c r="M38" s="21"/>
      <c r="N38" s="25">
        <v>0</v>
      </c>
      <c r="O38" s="26">
        <f t="shared" si="2"/>
        <v>0</v>
      </c>
    </row>
    <row r="39" spans="2:15" x14ac:dyDescent="0.25">
      <c r="C39" s="21" t="s">
        <v>126</v>
      </c>
      <c r="D39" s="21" t="s">
        <v>93</v>
      </c>
      <c r="E39" s="21" t="s">
        <v>127</v>
      </c>
      <c r="F39" s="22">
        <v>1</v>
      </c>
      <c r="G39" s="21" t="s">
        <v>34</v>
      </c>
      <c r="H39" s="21" t="s">
        <v>128</v>
      </c>
      <c r="I39" s="21" t="s">
        <v>129</v>
      </c>
      <c r="J39" s="21" t="s">
        <v>130</v>
      </c>
      <c r="K39" s="21"/>
      <c r="L39" s="23">
        <v>1996</v>
      </c>
      <c r="M39" s="21"/>
      <c r="N39" s="25">
        <v>0</v>
      </c>
      <c r="O39" s="26">
        <f t="shared" si="2"/>
        <v>0</v>
      </c>
    </row>
    <row r="40" spans="2:15" x14ac:dyDescent="0.25">
      <c r="C40" s="21" t="s">
        <v>135</v>
      </c>
      <c r="D40" s="21" t="s">
        <v>93</v>
      </c>
      <c r="E40" s="21" t="s">
        <v>136</v>
      </c>
      <c r="F40" s="22">
        <v>1</v>
      </c>
      <c r="G40" s="21" t="s">
        <v>34</v>
      </c>
      <c r="H40" s="21" t="s">
        <v>54</v>
      </c>
      <c r="I40" s="21" t="s">
        <v>60</v>
      </c>
      <c r="J40" s="21" t="s">
        <v>137</v>
      </c>
      <c r="K40" s="21" t="s">
        <v>138</v>
      </c>
      <c r="L40" s="23">
        <v>2012</v>
      </c>
      <c r="M40" s="21" t="s">
        <v>134</v>
      </c>
      <c r="N40" s="25">
        <v>0</v>
      </c>
      <c r="O40" s="26">
        <f t="shared" si="2"/>
        <v>0</v>
      </c>
    </row>
    <row r="41" spans="2:15" x14ac:dyDescent="0.25">
      <c r="C41" s="21" t="s">
        <v>135</v>
      </c>
      <c r="D41" s="21" t="s">
        <v>93</v>
      </c>
      <c r="E41" s="21" t="s">
        <v>131</v>
      </c>
      <c r="F41" s="22">
        <v>1</v>
      </c>
      <c r="G41" s="21" t="s">
        <v>34</v>
      </c>
      <c r="H41" s="21" t="s">
        <v>54</v>
      </c>
      <c r="I41" s="21" t="s">
        <v>60</v>
      </c>
      <c r="J41" s="21" t="s">
        <v>132</v>
      </c>
      <c r="K41" s="21" t="s">
        <v>133</v>
      </c>
      <c r="L41" s="23">
        <v>2012</v>
      </c>
      <c r="M41" s="21" t="s">
        <v>139</v>
      </c>
      <c r="N41" s="25">
        <v>0</v>
      </c>
      <c r="O41" s="26">
        <f t="shared" si="2"/>
        <v>0</v>
      </c>
    </row>
    <row r="42" spans="2:15" x14ac:dyDescent="0.25">
      <c r="C42" s="21" t="s">
        <v>140</v>
      </c>
      <c r="D42" s="21" t="s">
        <v>93</v>
      </c>
      <c r="E42" s="21" t="s">
        <v>141</v>
      </c>
      <c r="F42" s="22">
        <v>1</v>
      </c>
      <c r="G42" s="21" t="s">
        <v>34</v>
      </c>
      <c r="H42" s="21" t="s">
        <v>142</v>
      </c>
      <c r="I42" s="21" t="s">
        <v>60</v>
      </c>
      <c r="J42" s="21" t="s">
        <v>143</v>
      </c>
      <c r="K42" s="21"/>
      <c r="L42" s="23">
        <v>2012</v>
      </c>
      <c r="M42" s="21"/>
      <c r="N42" s="25">
        <v>0</v>
      </c>
      <c r="O42" s="26">
        <f t="shared" si="2"/>
        <v>0</v>
      </c>
    </row>
    <row r="43" spans="2:15" x14ac:dyDescent="0.25">
      <c r="B43" s="59" t="s">
        <v>144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24"/>
      <c r="O43" s="24"/>
    </row>
    <row r="44" spans="2:15" x14ac:dyDescent="0.25">
      <c r="C44" s="21" t="s">
        <v>145</v>
      </c>
      <c r="D44" s="21" t="s">
        <v>146</v>
      </c>
      <c r="E44" s="21" t="s">
        <v>147</v>
      </c>
      <c r="F44" s="22">
        <v>1</v>
      </c>
      <c r="G44" s="21" t="s">
        <v>148</v>
      </c>
      <c r="H44" s="21"/>
      <c r="I44" s="21"/>
      <c r="J44" s="21"/>
      <c r="K44" s="21"/>
      <c r="L44" s="23">
        <v>1990</v>
      </c>
      <c r="M44" s="21"/>
      <c r="N44" s="25">
        <v>0</v>
      </c>
      <c r="O44" s="26">
        <f>N44*F44</f>
        <v>0</v>
      </c>
    </row>
    <row r="45" spans="2:15" x14ac:dyDescent="0.25">
      <c r="B45" s="59" t="s">
        <v>149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24"/>
      <c r="O45" s="24"/>
    </row>
    <row r="46" spans="2:15" x14ac:dyDescent="0.25">
      <c r="C46" s="21" t="s">
        <v>150</v>
      </c>
      <c r="D46" s="21" t="s">
        <v>151</v>
      </c>
      <c r="E46" s="21" t="s">
        <v>152</v>
      </c>
      <c r="F46" s="22">
        <v>2</v>
      </c>
      <c r="G46" s="21" t="s">
        <v>34</v>
      </c>
      <c r="H46" s="21" t="s">
        <v>153</v>
      </c>
      <c r="I46" s="21" t="s">
        <v>154</v>
      </c>
      <c r="J46" s="21" t="s">
        <v>155</v>
      </c>
      <c r="K46" s="21"/>
      <c r="L46" s="23">
        <v>2020</v>
      </c>
      <c r="M46" s="21" t="s">
        <v>156</v>
      </c>
      <c r="N46" s="25">
        <v>0</v>
      </c>
      <c r="O46" s="26">
        <f t="shared" ref="O46:O49" si="3">N46*F46</f>
        <v>0</v>
      </c>
    </row>
    <row r="47" spans="2:15" x14ac:dyDescent="0.25">
      <c r="C47" s="21" t="s">
        <v>157</v>
      </c>
      <c r="D47" s="21" t="s">
        <v>151</v>
      </c>
      <c r="E47" s="21" t="s">
        <v>158</v>
      </c>
      <c r="F47" s="22">
        <v>1</v>
      </c>
      <c r="G47" s="21" t="s">
        <v>34</v>
      </c>
      <c r="H47" s="21" t="s">
        <v>153</v>
      </c>
      <c r="I47" s="21" t="s">
        <v>124</v>
      </c>
      <c r="J47" s="21" t="s">
        <v>159</v>
      </c>
      <c r="K47" s="21"/>
      <c r="L47" s="23">
        <v>2020</v>
      </c>
      <c r="M47" s="21" t="s">
        <v>160</v>
      </c>
      <c r="N47" s="25">
        <v>0</v>
      </c>
      <c r="O47" s="26">
        <f t="shared" si="3"/>
        <v>0</v>
      </c>
    </row>
    <row r="48" spans="2:15" x14ac:dyDescent="0.25">
      <c r="C48" s="21" t="s">
        <v>161</v>
      </c>
      <c r="D48" s="21" t="s">
        <v>151</v>
      </c>
      <c r="E48" s="21" t="s">
        <v>162</v>
      </c>
      <c r="F48" s="22">
        <v>1</v>
      </c>
      <c r="G48" s="21" t="s">
        <v>34</v>
      </c>
      <c r="H48" s="21" t="s">
        <v>163</v>
      </c>
      <c r="I48" s="21" t="s">
        <v>60</v>
      </c>
      <c r="J48" s="21" t="s">
        <v>164</v>
      </c>
      <c r="K48" s="21" t="s">
        <v>165</v>
      </c>
      <c r="L48" s="23">
        <v>1995</v>
      </c>
      <c r="M48" s="21"/>
      <c r="N48" s="25">
        <v>0</v>
      </c>
      <c r="O48" s="26">
        <f t="shared" si="3"/>
        <v>0</v>
      </c>
    </row>
    <row r="49" spans="2:15" x14ac:dyDescent="0.25">
      <c r="C49" s="21" t="s">
        <v>166</v>
      </c>
      <c r="D49" s="21" t="s">
        <v>151</v>
      </c>
      <c r="E49" s="21" t="s">
        <v>167</v>
      </c>
      <c r="F49" s="22">
        <v>1</v>
      </c>
      <c r="G49" s="21" t="s">
        <v>34</v>
      </c>
      <c r="H49" s="21" t="s">
        <v>163</v>
      </c>
      <c r="I49" s="21" t="s">
        <v>60</v>
      </c>
      <c r="J49" s="21" t="s">
        <v>168</v>
      </c>
      <c r="K49" s="21" t="s">
        <v>169</v>
      </c>
      <c r="L49" s="23">
        <v>1995</v>
      </c>
      <c r="M49" s="21"/>
      <c r="N49" s="25">
        <v>0</v>
      </c>
      <c r="O49" s="26">
        <f t="shared" si="3"/>
        <v>0</v>
      </c>
    </row>
    <row r="50" spans="2:15" x14ac:dyDescent="0.25">
      <c r="B50" s="59" t="s">
        <v>170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24"/>
      <c r="O50" s="24"/>
    </row>
    <row r="51" spans="2:15" x14ac:dyDescent="0.25">
      <c r="C51" s="21" t="s">
        <v>171</v>
      </c>
      <c r="D51" s="21" t="s">
        <v>172</v>
      </c>
      <c r="E51" s="21" t="s">
        <v>173</v>
      </c>
      <c r="F51" s="22">
        <v>26</v>
      </c>
      <c r="G51" s="21" t="s">
        <v>34</v>
      </c>
      <c r="H51" s="21"/>
      <c r="I51" s="21" t="s">
        <v>174</v>
      </c>
      <c r="J51" s="21"/>
      <c r="K51" s="21"/>
      <c r="L51" s="23">
        <v>2010</v>
      </c>
      <c r="M51" s="21"/>
      <c r="N51" s="25">
        <v>0</v>
      </c>
      <c r="O51" s="26">
        <f t="shared" ref="O51:O108" si="4">N51*F51</f>
        <v>0</v>
      </c>
    </row>
    <row r="52" spans="2:15" x14ac:dyDescent="0.25">
      <c r="C52" s="21" t="s">
        <v>175</v>
      </c>
      <c r="D52" s="21" t="s">
        <v>172</v>
      </c>
      <c r="E52" s="21" t="s">
        <v>559</v>
      </c>
      <c r="F52" s="22">
        <v>1</v>
      </c>
      <c r="G52" s="21" t="s">
        <v>34</v>
      </c>
      <c r="H52" s="21" t="s">
        <v>177</v>
      </c>
      <c r="I52" s="21" t="s">
        <v>573</v>
      </c>
      <c r="J52" s="21"/>
      <c r="K52" s="21"/>
      <c r="L52" s="23">
        <v>1995</v>
      </c>
      <c r="M52" s="21"/>
      <c r="N52" s="25">
        <v>0</v>
      </c>
      <c r="O52" s="26">
        <f t="shared" si="4"/>
        <v>0</v>
      </c>
    </row>
    <row r="53" spans="2:15" x14ac:dyDescent="0.25">
      <c r="C53" s="21" t="s">
        <v>175</v>
      </c>
      <c r="D53" s="21" t="s">
        <v>172</v>
      </c>
      <c r="E53" s="21" t="s">
        <v>176</v>
      </c>
      <c r="F53" s="22">
        <v>1</v>
      </c>
      <c r="G53" s="21" t="s">
        <v>34</v>
      </c>
      <c r="H53" s="21" t="s">
        <v>177</v>
      </c>
      <c r="I53" s="21" t="s">
        <v>60</v>
      </c>
      <c r="J53" s="21" t="s">
        <v>178</v>
      </c>
      <c r="K53" s="21" t="s">
        <v>179</v>
      </c>
      <c r="L53" s="23">
        <v>1995</v>
      </c>
      <c r="M53" s="21"/>
      <c r="N53" s="25">
        <v>0</v>
      </c>
      <c r="O53" s="26">
        <f t="shared" si="4"/>
        <v>0</v>
      </c>
    </row>
    <row r="54" spans="2:15" x14ac:dyDescent="0.25">
      <c r="C54" s="21" t="s">
        <v>180</v>
      </c>
      <c r="D54" s="21" t="s">
        <v>172</v>
      </c>
      <c r="E54" s="21" t="s">
        <v>181</v>
      </c>
      <c r="F54" s="22">
        <v>1</v>
      </c>
      <c r="G54" s="21" t="s">
        <v>34</v>
      </c>
      <c r="H54" s="21" t="s">
        <v>177</v>
      </c>
      <c r="I54" s="21" t="s">
        <v>60</v>
      </c>
      <c r="J54" s="21" t="s">
        <v>182</v>
      </c>
      <c r="K54" s="21"/>
      <c r="L54" s="23">
        <v>1995</v>
      </c>
      <c r="M54" s="21"/>
      <c r="N54" s="25">
        <v>0</v>
      </c>
      <c r="O54" s="26">
        <f t="shared" si="4"/>
        <v>0</v>
      </c>
    </row>
    <row r="55" spans="2:15" x14ac:dyDescent="0.25">
      <c r="C55" s="21" t="s">
        <v>183</v>
      </c>
      <c r="D55" s="21" t="s">
        <v>172</v>
      </c>
      <c r="E55" s="21" t="s">
        <v>184</v>
      </c>
      <c r="F55" s="22">
        <v>1</v>
      </c>
      <c r="G55" s="21" t="s">
        <v>34</v>
      </c>
      <c r="H55" s="21" t="s">
        <v>81</v>
      </c>
      <c r="I55" s="21" t="s">
        <v>55</v>
      </c>
      <c r="J55" s="21" t="s">
        <v>185</v>
      </c>
      <c r="K55" s="21" t="s">
        <v>186</v>
      </c>
      <c r="L55" s="23">
        <v>1995</v>
      </c>
      <c r="M55" s="21"/>
      <c r="N55" s="25">
        <v>0</v>
      </c>
      <c r="O55" s="26">
        <f t="shared" si="4"/>
        <v>0</v>
      </c>
    </row>
    <row r="56" spans="2:15" x14ac:dyDescent="0.25">
      <c r="C56" s="21" t="s">
        <v>187</v>
      </c>
      <c r="D56" s="21" t="s">
        <v>172</v>
      </c>
      <c r="E56" s="21" t="s">
        <v>188</v>
      </c>
      <c r="F56" s="22">
        <v>1</v>
      </c>
      <c r="G56" s="21" t="s">
        <v>34</v>
      </c>
      <c r="H56" s="21" t="s">
        <v>81</v>
      </c>
      <c r="I56" s="21" t="s">
        <v>55</v>
      </c>
      <c r="J56" s="21" t="s">
        <v>185</v>
      </c>
      <c r="K56" s="21" t="s">
        <v>186</v>
      </c>
      <c r="L56" s="23">
        <v>1995</v>
      </c>
      <c r="M56" s="21"/>
      <c r="N56" s="25">
        <v>0</v>
      </c>
      <c r="O56" s="26">
        <f t="shared" si="4"/>
        <v>0</v>
      </c>
    </row>
    <row r="57" spans="2:15" x14ac:dyDescent="0.25">
      <c r="C57" s="21" t="s">
        <v>189</v>
      </c>
      <c r="D57" s="21" t="s">
        <v>172</v>
      </c>
      <c r="E57" s="21" t="s">
        <v>190</v>
      </c>
      <c r="F57" s="22">
        <v>1</v>
      </c>
      <c r="G57" s="21" t="s">
        <v>34</v>
      </c>
      <c r="H57" s="21" t="s">
        <v>81</v>
      </c>
      <c r="I57" s="21" t="s">
        <v>60</v>
      </c>
      <c r="J57" s="21" t="s">
        <v>191</v>
      </c>
      <c r="K57" s="21" t="s">
        <v>192</v>
      </c>
      <c r="L57" s="23">
        <v>1995</v>
      </c>
      <c r="M57" s="21"/>
      <c r="N57" s="25">
        <v>0</v>
      </c>
      <c r="O57" s="26">
        <f t="shared" si="4"/>
        <v>0</v>
      </c>
    </row>
    <row r="58" spans="2:15" x14ac:dyDescent="0.25">
      <c r="C58" s="21" t="s">
        <v>172</v>
      </c>
      <c r="D58" s="21" t="s">
        <v>172</v>
      </c>
      <c r="E58" s="21" t="s">
        <v>238</v>
      </c>
      <c r="F58" s="22">
        <v>1</v>
      </c>
      <c r="G58" s="21" t="s">
        <v>34</v>
      </c>
      <c r="H58" s="21" t="s">
        <v>81</v>
      </c>
      <c r="I58" s="21" t="s">
        <v>60</v>
      </c>
      <c r="J58" s="21" t="s">
        <v>237</v>
      </c>
      <c r="K58" s="21" t="s">
        <v>192</v>
      </c>
      <c r="L58" s="23">
        <v>2009</v>
      </c>
      <c r="M58" s="21"/>
      <c r="N58" s="25">
        <v>0</v>
      </c>
      <c r="O58" s="26">
        <f t="shared" si="4"/>
        <v>0</v>
      </c>
    </row>
    <row r="59" spans="2:15" x14ac:dyDescent="0.25">
      <c r="C59" s="21" t="s">
        <v>241</v>
      </c>
      <c r="D59" s="21" t="s">
        <v>172</v>
      </c>
      <c r="E59" s="21" t="s">
        <v>242</v>
      </c>
      <c r="F59" s="22">
        <v>1</v>
      </c>
      <c r="G59" s="21" t="s">
        <v>34</v>
      </c>
      <c r="H59" s="21" t="s">
        <v>81</v>
      </c>
      <c r="I59" s="21" t="s">
        <v>60</v>
      </c>
      <c r="J59" s="21" t="s">
        <v>237</v>
      </c>
      <c r="K59" s="21" t="s">
        <v>192</v>
      </c>
      <c r="L59" s="23">
        <v>1995</v>
      </c>
      <c r="M59" s="21"/>
      <c r="N59" s="25">
        <v>0</v>
      </c>
      <c r="O59" s="26">
        <f t="shared" si="4"/>
        <v>0</v>
      </c>
    </row>
    <row r="60" spans="2:15" x14ac:dyDescent="0.25">
      <c r="C60" s="21" t="s">
        <v>205</v>
      </c>
      <c r="D60" s="21" t="s">
        <v>172</v>
      </c>
      <c r="E60" s="21" t="s">
        <v>206</v>
      </c>
      <c r="F60" s="22">
        <v>1</v>
      </c>
      <c r="G60" s="21" t="s">
        <v>34</v>
      </c>
      <c r="H60" s="21" t="s">
        <v>81</v>
      </c>
      <c r="I60" s="21" t="s">
        <v>60</v>
      </c>
      <c r="J60" s="21" t="s">
        <v>203</v>
      </c>
      <c r="K60" s="21" t="s">
        <v>204</v>
      </c>
      <c r="L60" s="23">
        <v>2009</v>
      </c>
      <c r="M60" s="21"/>
      <c r="N60" s="25">
        <v>0</v>
      </c>
      <c r="O60" s="26">
        <f t="shared" si="4"/>
        <v>0</v>
      </c>
    </row>
    <row r="61" spans="2:15" x14ac:dyDescent="0.25">
      <c r="C61" s="21" t="s">
        <v>223</v>
      </c>
      <c r="D61" s="21" t="s">
        <v>172</v>
      </c>
      <c r="E61" s="21" t="s">
        <v>224</v>
      </c>
      <c r="F61" s="22">
        <v>1</v>
      </c>
      <c r="G61" s="21" t="s">
        <v>34</v>
      </c>
      <c r="H61" s="21" t="s">
        <v>81</v>
      </c>
      <c r="I61" s="21" t="s">
        <v>60</v>
      </c>
      <c r="J61" s="21" t="s">
        <v>191</v>
      </c>
      <c r="K61" s="21" t="s">
        <v>192</v>
      </c>
      <c r="L61" s="23">
        <v>1995</v>
      </c>
      <c r="M61" s="21"/>
      <c r="N61" s="25">
        <v>0</v>
      </c>
      <c r="O61" s="26">
        <f t="shared" si="4"/>
        <v>0</v>
      </c>
    </row>
    <row r="62" spans="2:15" x14ac:dyDescent="0.25">
      <c r="C62" s="21" t="s">
        <v>193</v>
      </c>
      <c r="D62" s="21" t="s">
        <v>172</v>
      </c>
      <c r="E62" s="21" t="s">
        <v>194</v>
      </c>
      <c r="F62" s="22">
        <v>1</v>
      </c>
      <c r="G62" s="21" t="s">
        <v>34</v>
      </c>
      <c r="H62" s="21" t="s">
        <v>81</v>
      </c>
      <c r="I62" s="21" t="s">
        <v>60</v>
      </c>
      <c r="J62" s="21" t="s">
        <v>195</v>
      </c>
      <c r="K62" s="21" t="s">
        <v>196</v>
      </c>
      <c r="L62" s="23">
        <v>2009</v>
      </c>
      <c r="M62" s="21"/>
      <c r="N62" s="25">
        <v>0</v>
      </c>
      <c r="O62" s="26">
        <f t="shared" si="4"/>
        <v>0</v>
      </c>
    </row>
    <row r="63" spans="2:15" x14ac:dyDescent="0.25">
      <c r="C63" s="21" t="s">
        <v>225</v>
      </c>
      <c r="D63" s="21" t="s">
        <v>172</v>
      </c>
      <c r="E63" s="21" t="s">
        <v>226</v>
      </c>
      <c r="F63" s="22">
        <v>1</v>
      </c>
      <c r="G63" s="21" t="s">
        <v>34</v>
      </c>
      <c r="H63" s="21" t="s">
        <v>81</v>
      </c>
      <c r="I63" s="21" t="s">
        <v>60</v>
      </c>
      <c r="J63" s="21" t="s">
        <v>227</v>
      </c>
      <c r="K63" s="21" t="s">
        <v>228</v>
      </c>
      <c r="L63" s="23">
        <v>2013</v>
      </c>
      <c r="M63" s="21"/>
      <c r="N63" s="25">
        <v>0</v>
      </c>
      <c r="O63" s="26">
        <f t="shared" si="4"/>
        <v>0</v>
      </c>
    </row>
    <row r="64" spans="2:15" x14ac:dyDescent="0.25">
      <c r="C64" s="21" t="s">
        <v>229</v>
      </c>
      <c r="D64" s="21" t="s">
        <v>172</v>
      </c>
      <c r="E64" s="21" t="s">
        <v>230</v>
      </c>
      <c r="F64" s="22">
        <v>1</v>
      </c>
      <c r="G64" s="21" t="s">
        <v>34</v>
      </c>
      <c r="H64" s="21" t="s">
        <v>81</v>
      </c>
      <c r="I64" s="21" t="s">
        <v>60</v>
      </c>
      <c r="J64" s="21" t="s">
        <v>231</v>
      </c>
      <c r="K64" s="21" t="s">
        <v>213</v>
      </c>
      <c r="L64" s="23">
        <v>1994</v>
      </c>
      <c r="M64" s="21"/>
      <c r="N64" s="25">
        <v>0</v>
      </c>
      <c r="O64" s="26">
        <f t="shared" si="4"/>
        <v>0</v>
      </c>
    </row>
    <row r="65" spans="3:15" x14ac:dyDescent="0.25">
      <c r="C65" s="21" t="s">
        <v>32</v>
      </c>
      <c r="D65" s="21" t="s">
        <v>172</v>
      </c>
      <c r="E65" s="21" t="s">
        <v>197</v>
      </c>
      <c r="F65" s="22">
        <v>1</v>
      </c>
      <c r="G65" s="21" t="s">
        <v>34</v>
      </c>
      <c r="H65" s="21" t="s">
        <v>81</v>
      </c>
      <c r="I65" s="21" t="s">
        <v>60</v>
      </c>
      <c r="J65" s="21" t="s">
        <v>198</v>
      </c>
      <c r="K65" s="21" t="s">
        <v>186</v>
      </c>
      <c r="L65" s="23">
        <v>2021</v>
      </c>
      <c r="M65" s="21"/>
      <c r="N65" s="25">
        <v>0</v>
      </c>
      <c r="O65" s="26">
        <f t="shared" si="4"/>
        <v>0</v>
      </c>
    </row>
    <row r="66" spans="3:15" x14ac:dyDescent="0.25">
      <c r="C66" s="21" t="s">
        <v>76</v>
      </c>
      <c r="D66" s="21" t="s">
        <v>172</v>
      </c>
      <c r="E66" s="21" t="s">
        <v>199</v>
      </c>
      <c r="F66" s="22">
        <v>1</v>
      </c>
      <c r="G66" s="21" t="s">
        <v>34</v>
      </c>
      <c r="H66" s="21" t="s">
        <v>81</v>
      </c>
      <c r="I66" s="21" t="s">
        <v>60</v>
      </c>
      <c r="J66" s="21" t="s">
        <v>200</v>
      </c>
      <c r="K66" s="21" t="s">
        <v>192</v>
      </c>
      <c r="L66" s="23">
        <v>1995</v>
      </c>
      <c r="M66" s="21" t="s">
        <v>222</v>
      </c>
      <c r="N66" s="25">
        <v>0</v>
      </c>
      <c r="O66" s="26">
        <f t="shared" si="4"/>
        <v>0</v>
      </c>
    </row>
    <row r="67" spans="3:15" x14ac:dyDescent="0.25">
      <c r="C67" s="21" t="s">
        <v>93</v>
      </c>
      <c r="D67" s="21" t="s">
        <v>172</v>
      </c>
      <c r="E67" s="21" t="s">
        <v>232</v>
      </c>
      <c r="F67" s="22">
        <v>1</v>
      </c>
      <c r="G67" s="21" t="s">
        <v>34</v>
      </c>
      <c r="H67" s="21" t="s">
        <v>81</v>
      </c>
      <c r="I67" s="21" t="s">
        <v>60</v>
      </c>
      <c r="J67" s="21" t="s">
        <v>233</v>
      </c>
      <c r="K67" s="21" t="s">
        <v>213</v>
      </c>
      <c r="L67" s="23">
        <v>1995</v>
      </c>
      <c r="M67" s="21"/>
      <c r="N67" s="25">
        <v>0</v>
      </c>
      <c r="O67" s="26">
        <f t="shared" si="4"/>
        <v>0</v>
      </c>
    </row>
    <row r="68" spans="3:15" x14ac:dyDescent="0.25">
      <c r="C68" s="21" t="s">
        <v>146</v>
      </c>
      <c r="D68" s="21" t="s">
        <v>172</v>
      </c>
      <c r="E68" s="21" t="s">
        <v>234</v>
      </c>
      <c r="F68" s="22">
        <v>1</v>
      </c>
      <c r="G68" s="21" t="s">
        <v>34</v>
      </c>
      <c r="H68" s="21" t="s">
        <v>81</v>
      </c>
      <c r="I68" s="21" t="s">
        <v>60</v>
      </c>
      <c r="J68" s="21" t="s">
        <v>235</v>
      </c>
      <c r="K68" s="21" t="s">
        <v>186</v>
      </c>
      <c r="L68" s="23">
        <v>1994</v>
      </c>
      <c r="M68" s="21"/>
      <c r="N68" s="25">
        <v>0</v>
      </c>
      <c r="O68" s="26">
        <f t="shared" si="4"/>
        <v>0</v>
      </c>
    </row>
    <row r="69" spans="3:15" x14ac:dyDescent="0.25">
      <c r="C69" s="21" t="s">
        <v>151</v>
      </c>
      <c r="D69" s="21" t="s">
        <v>172</v>
      </c>
      <c r="E69" s="21" t="s">
        <v>236</v>
      </c>
      <c r="F69" s="22">
        <v>1</v>
      </c>
      <c r="G69" s="21" t="s">
        <v>34</v>
      </c>
      <c r="H69" s="21" t="s">
        <v>81</v>
      </c>
      <c r="I69" s="21" t="s">
        <v>60</v>
      </c>
      <c r="J69" s="21" t="s">
        <v>237</v>
      </c>
      <c r="K69" s="21" t="s">
        <v>192</v>
      </c>
      <c r="L69" s="23">
        <v>2009</v>
      </c>
      <c r="M69" s="21"/>
      <c r="N69" s="25">
        <v>0</v>
      </c>
      <c r="O69" s="26">
        <f t="shared" si="4"/>
        <v>0</v>
      </c>
    </row>
    <row r="70" spans="3:15" x14ac:dyDescent="0.25">
      <c r="C70" s="21" t="s">
        <v>239</v>
      </c>
      <c r="D70" s="21" t="s">
        <v>172</v>
      </c>
      <c r="E70" s="21" t="s">
        <v>240</v>
      </c>
      <c r="F70" s="22">
        <v>1</v>
      </c>
      <c r="G70" s="21" t="s">
        <v>34</v>
      </c>
      <c r="H70" s="21" t="s">
        <v>81</v>
      </c>
      <c r="I70" s="21" t="s">
        <v>60</v>
      </c>
      <c r="J70" s="21" t="s">
        <v>78</v>
      </c>
      <c r="K70" s="21"/>
      <c r="L70" s="23">
        <v>2013</v>
      </c>
      <c r="M70" s="21"/>
      <c r="N70" s="25">
        <v>0</v>
      </c>
      <c r="O70" s="26">
        <f t="shared" si="4"/>
        <v>0</v>
      </c>
    </row>
    <row r="71" spans="3:15" x14ac:dyDescent="0.25">
      <c r="C71" s="21" t="s">
        <v>201</v>
      </c>
      <c r="D71" s="21" t="s">
        <v>172</v>
      </c>
      <c r="E71" s="21" t="s">
        <v>202</v>
      </c>
      <c r="F71" s="22">
        <v>1</v>
      </c>
      <c r="G71" s="21" t="s">
        <v>34</v>
      </c>
      <c r="H71" s="21" t="s">
        <v>81</v>
      </c>
      <c r="I71" s="21" t="s">
        <v>60</v>
      </c>
      <c r="J71" s="21" t="s">
        <v>203</v>
      </c>
      <c r="K71" s="21" t="s">
        <v>204</v>
      </c>
      <c r="L71" s="23">
        <v>2009</v>
      </c>
      <c r="M71" s="21"/>
      <c r="N71" s="25">
        <v>0</v>
      </c>
      <c r="O71" s="26">
        <f t="shared" si="4"/>
        <v>0</v>
      </c>
    </row>
    <row r="72" spans="3:15" x14ac:dyDescent="0.25">
      <c r="C72" s="21" t="s">
        <v>243</v>
      </c>
      <c r="D72" s="21" t="s">
        <v>172</v>
      </c>
      <c r="E72" s="21" t="s">
        <v>244</v>
      </c>
      <c r="F72" s="22">
        <v>1</v>
      </c>
      <c r="G72" s="21" t="s">
        <v>34</v>
      </c>
      <c r="H72" s="21" t="s">
        <v>81</v>
      </c>
      <c r="I72" s="21" t="s">
        <v>60</v>
      </c>
      <c r="J72" s="21" t="s">
        <v>245</v>
      </c>
      <c r="K72" s="21" t="s">
        <v>204</v>
      </c>
      <c r="L72" s="23">
        <v>2021</v>
      </c>
      <c r="M72" s="21"/>
      <c r="N72" s="25">
        <v>0</v>
      </c>
      <c r="O72" s="26">
        <f t="shared" si="4"/>
        <v>0</v>
      </c>
    </row>
    <row r="73" spans="3:15" x14ac:dyDescent="0.25">
      <c r="C73" s="21" t="s">
        <v>246</v>
      </c>
      <c r="D73" s="21" t="s">
        <v>172</v>
      </c>
      <c r="E73" s="21" t="s">
        <v>247</v>
      </c>
      <c r="F73" s="22">
        <v>1</v>
      </c>
      <c r="G73" s="21" t="s">
        <v>34</v>
      </c>
      <c r="H73" s="21" t="s">
        <v>81</v>
      </c>
      <c r="I73" s="21" t="s">
        <v>60</v>
      </c>
      <c r="J73" s="21" t="s">
        <v>203</v>
      </c>
      <c r="K73" s="21" t="s">
        <v>204</v>
      </c>
      <c r="L73" s="23">
        <v>2009</v>
      </c>
      <c r="M73" s="21"/>
      <c r="N73" s="25">
        <v>0</v>
      </c>
      <c r="O73" s="26">
        <f t="shared" si="4"/>
        <v>0</v>
      </c>
    </row>
    <row r="74" spans="3:15" x14ac:dyDescent="0.25">
      <c r="C74" s="21" t="s">
        <v>248</v>
      </c>
      <c r="D74" s="21" t="s">
        <v>172</v>
      </c>
      <c r="E74" s="21" t="s">
        <v>249</v>
      </c>
      <c r="F74" s="22">
        <v>1</v>
      </c>
      <c r="G74" s="21" t="s">
        <v>34</v>
      </c>
      <c r="H74" s="21" t="s">
        <v>81</v>
      </c>
      <c r="I74" s="21" t="s">
        <v>60</v>
      </c>
      <c r="J74" s="21" t="s">
        <v>250</v>
      </c>
      <c r="K74" s="21"/>
      <c r="L74" s="23">
        <v>2021</v>
      </c>
      <c r="M74" s="21"/>
      <c r="N74" s="25">
        <v>0</v>
      </c>
      <c r="O74" s="26">
        <f t="shared" si="4"/>
        <v>0</v>
      </c>
    </row>
    <row r="75" spans="3:15" x14ac:dyDescent="0.25">
      <c r="C75" s="21" t="s">
        <v>251</v>
      </c>
      <c r="D75" s="21" t="s">
        <v>172</v>
      </c>
      <c r="E75" s="21" t="s">
        <v>252</v>
      </c>
      <c r="F75" s="22">
        <v>1</v>
      </c>
      <c r="G75" s="21" t="s">
        <v>34</v>
      </c>
      <c r="H75" s="21" t="s">
        <v>81</v>
      </c>
      <c r="I75" s="21" t="s">
        <v>60</v>
      </c>
      <c r="J75" s="21" t="s">
        <v>253</v>
      </c>
      <c r="K75" s="21" t="s">
        <v>186</v>
      </c>
      <c r="L75" s="23">
        <v>2003</v>
      </c>
      <c r="M75" s="21"/>
      <c r="N75" s="25">
        <v>0</v>
      </c>
      <c r="O75" s="26">
        <f t="shared" si="4"/>
        <v>0</v>
      </c>
    </row>
    <row r="76" spans="3:15" x14ac:dyDescent="0.25">
      <c r="C76" s="21" t="s">
        <v>207</v>
      </c>
      <c r="D76" s="21" t="s">
        <v>172</v>
      </c>
      <c r="E76" s="21" t="s">
        <v>208</v>
      </c>
      <c r="F76" s="22">
        <v>1</v>
      </c>
      <c r="G76" s="21" t="s">
        <v>34</v>
      </c>
      <c r="H76" s="21" t="s">
        <v>81</v>
      </c>
      <c r="I76" s="21" t="s">
        <v>60</v>
      </c>
      <c r="J76" s="21" t="s">
        <v>209</v>
      </c>
      <c r="K76" s="21" t="s">
        <v>204</v>
      </c>
      <c r="L76" s="23">
        <v>1994</v>
      </c>
      <c r="M76" s="21"/>
      <c r="N76" s="25">
        <v>0</v>
      </c>
      <c r="O76" s="26">
        <f t="shared" si="4"/>
        <v>0</v>
      </c>
    </row>
    <row r="77" spans="3:15" x14ac:dyDescent="0.25">
      <c r="C77" s="21" t="s">
        <v>93</v>
      </c>
      <c r="D77" s="21" t="s">
        <v>172</v>
      </c>
      <c r="E77" s="21" t="s">
        <v>217</v>
      </c>
      <c r="F77" s="22">
        <v>1</v>
      </c>
      <c r="G77" s="21" t="s">
        <v>34</v>
      </c>
      <c r="H77" s="21" t="s">
        <v>81</v>
      </c>
      <c r="I77" s="21" t="s">
        <v>60</v>
      </c>
      <c r="J77" s="21" t="s">
        <v>218</v>
      </c>
      <c r="K77" s="21" t="s">
        <v>213</v>
      </c>
      <c r="L77" s="23">
        <v>1995</v>
      </c>
      <c r="M77" s="21"/>
      <c r="N77" s="25">
        <v>0</v>
      </c>
      <c r="O77" s="26">
        <f t="shared" si="4"/>
        <v>0</v>
      </c>
    </row>
    <row r="78" spans="3:15" x14ac:dyDescent="0.25">
      <c r="C78" s="21" t="s">
        <v>539</v>
      </c>
      <c r="D78" s="21" t="s">
        <v>172</v>
      </c>
      <c r="E78" s="21" t="s">
        <v>560</v>
      </c>
      <c r="F78" s="22">
        <v>1</v>
      </c>
      <c r="G78" s="21" t="s">
        <v>34</v>
      </c>
      <c r="H78" s="21" t="s">
        <v>81</v>
      </c>
      <c r="I78" s="21" t="s">
        <v>60</v>
      </c>
      <c r="J78" s="21" t="s">
        <v>209</v>
      </c>
      <c r="K78" s="21" t="s">
        <v>204</v>
      </c>
      <c r="L78" s="23">
        <v>1994</v>
      </c>
      <c r="M78" s="21"/>
      <c r="N78" s="25">
        <v>0</v>
      </c>
      <c r="O78" s="26">
        <f t="shared" si="4"/>
        <v>0</v>
      </c>
    </row>
    <row r="79" spans="3:15" x14ac:dyDescent="0.25">
      <c r="C79" s="21" t="s">
        <v>210</v>
      </c>
      <c r="D79" s="21" t="s">
        <v>172</v>
      </c>
      <c r="E79" s="21" t="s">
        <v>211</v>
      </c>
      <c r="F79" s="22">
        <v>1</v>
      </c>
      <c r="G79" s="21" t="s">
        <v>34</v>
      </c>
      <c r="H79" s="21" t="s">
        <v>81</v>
      </c>
      <c r="I79" s="21" t="s">
        <v>60</v>
      </c>
      <c r="J79" s="21" t="s">
        <v>212</v>
      </c>
      <c r="K79" s="21" t="s">
        <v>213</v>
      </c>
      <c r="L79" s="23">
        <v>2021</v>
      </c>
      <c r="M79" s="21"/>
      <c r="N79" s="25">
        <v>0</v>
      </c>
      <c r="O79" s="26">
        <f t="shared" si="4"/>
        <v>0</v>
      </c>
    </row>
    <row r="80" spans="3:15" x14ac:dyDescent="0.25">
      <c r="C80" s="21" t="s">
        <v>214</v>
      </c>
      <c r="D80" s="21" t="s">
        <v>172</v>
      </c>
      <c r="E80" s="21" t="s">
        <v>215</v>
      </c>
      <c r="F80" s="22">
        <v>1</v>
      </c>
      <c r="G80" s="21" t="s">
        <v>34</v>
      </c>
      <c r="H80" s="21" t="s">
        <v>81</v>
      </c>
      <c r="I80" s="21" t="s">
        <v>60</v>
      </c>
      <c r="J80" s="21" t="s">
        <v>216</v>
      </c>
      <c r="K80" s="21" t="s">
        <v>213</v>
      </c>
      <c r="L80" s="23">
        <v>2021</v>
      </c>
      <c r="M80" s="21"/>
      <c r="N80" s="25">
        <v>0</v>
      </c>
      <c r="O80" s="26">
        <f t="shared" si="4"/>
        <v>0</v>
      </c>
    </row>
    <row r="81" spans="3:15" x14ac:dyDescent="0.25">
      <c r="C81" s="21" t="s">
        <v>219</v>
      </c>
      <c r="D81" s="21" t="s">
        <v>172</v>
      </c>
      <c r="E81" s="21" t="s">
        <v>220</v>
      </c>
      <c r="F81" s="22">
        <v>1</v>
      </c>
      <c r="G81" s="21" t="s">
        <v>34</v>
      </c>
      <c r="H81" s="21" t="s">
        <v>81</v>
      </c>
      <c r="I81" s="21" t="s">
        <v>55</v>
      </c>
      <c r="J81" s="21" t="s">
        <v>221</v>
      </c>
      <c r="K81" s="21" t="s">
        <v>186</v>
      </c>
      <c r="L81" s="23">
        <v>1993</v>
      </c>
      <c r="M81" s="21"/>
      <c r="N81" s="25">
        <v>0</v>
      </c>
      <c r="O81" s="26">
        <f t="shared" si="4"/>
        <v>0</v>
      </c>
    </row>
    <row r="82" spans="3:15" x14ac:dyDescent="0.25">
      <c r="C82" s="21" t="s">
        <v>272</v>
      </c>
      <c r="D82" s="21" t="s">
        <v>172</v>
      </c>
      <c r="E82" s="21" t="s">
        <v>273</v>
      </c>
      <c r="F82" s="22">
        <v>1</v>
      </c>
      <c r="G82" s="21" t="s">
        <v>34</v>
      </c>
      <c r="H82" s="21" t="s">
        <v>256</v>
      </c>
      <c r="I82" s="21" t="s">
        <v>60</v>
      </c>
      <c r="J82" s="21" t="s">
        <v>264</v>
      </c>
      <c r="K82" s="21"/>
      <c r="L82" s="23">
        <v>1995</v>
      </c>
      <c r="M82" s="21"/>
      <c r="N82" s="25">
        <v>0</v>
      </c>
      <c r="O82" s="26">
        <f t="shared" si="4"/>
        <v>0</v>
      </c>
    </row>
    <row r="83" spans="3:15" x14ac:dyDescent="0.25">
      <c r="C83" s="21" t="s">
        <v>262</v>
      </c>
      <c r="D83" s="21" t="s">
        <v>172</v>
      </c>
      <c r="E83" s="21" t="s">
        <v>263</v>
      </c>
      <c r="F83" s="22">
        <v>1</v>
      </c>
      <c r="G83" s="21" t="s">
        <v>34</v>
      </c>
      <c r="H83" s="21" t="s">
        <v>256</v>
      </c>
      <c r="I83" s="21" t="s">
        <v>55</v>
      </c>
      <c r="J83" s="21" t="s">
        <v>264</v>
      </c>
      <c r="K83" s="21"/>
      <c r="L83" s="23">
        <v>1995</v>
      </c>
      <c r="M83" s="21"/>
      <c r="N83" s="25">
        <v>0</v>
      </c>
      <c r="O83" s="26">
        <f t="shared" si="4"/>
        <v>0</v>
      </c>
    </row>
    <row r="84" spans="3:15" x14ac:dyDescent="0.25">
      <c r="C84" s="21" t="s">
        <v>265</v>
      </c>
      <c r="D84" s="21" t="s">
        <v>172</v>
      </c>
      <c r="E84" s="21" t="s">
        <v>266</v>
      </c>
      <c r="F84" s="22">
        <v>1</v>
      </c>
      <c r="G84" s="21" t="s">
        <v>34</v>
      </c>
      <c r="H84" s="21" t="s">
        <v>256</v>
      </c>
      <c r="I84" s="21" t="s">
        <v>55</v>
      </c>
      <c r="J84" s="21" t="s">
        <v>264</v>
      </c>
      <c r="K84" s="21"/>
      <c r="L84" s="23">
        <v>1995</v>
      </c>
      <c r="M84" s="21"/>
      <c r="N84" s="25">
        <v>0</v>
      </c>
      <c r="O84" s="26">
        <f t="shared" si="4"/>
        <v>0</v>
      </c>
    </row>
    <row r="85" spans="3:15" x14ac:dyDescent="0.25">
      <c r="C85" s="21" t="s">
        <v>284</v>
      </c>
      <c r="D85" s="21" t="s">
        <v>172</v>
      </c>
      <c r="E85" s="21" t="s">
        <v>285</v>
      </c>
      <c r="F85" s="22">
        <v>1</v>
      </c>
      <c r="G85" s="21" t="s">
        <v>34</v>
      </c>
      <c r="H85" s="21" t="s">
        <v>256</v>
      </c>
      <c r="I85" s="21" t="s">
        <v>41</v>
      </c>
      <c r="J85" s="21" t="s">
        <v>286</v>
      </c>
      <c r="K85" s="21"/>
      <c r="L85" s="23">
        <v>2009</v>
      </c>
      <c r="M85" s="21"/>
      <c r="N85" s="25">
        <v>0</v>
      </c>
      <c r="O85" s="26">
        <f t="shared" si="4"/>
        <v>0</v>
      </c>
    </row>
    <row r="86" spans="3:15" x14ac:dyDescent="0.25">
      <c r="C86" s="21" t="s">
        <v>269</v>
      </c>
      <c r="D86" s="21" t="s">
        <v>172</v>
      </c>
      <c r="E86" s="21" t="s">
        <v>270</v>
      </c>
      <c r="F86" s="22">
        <v>1</v>
      </c>
      <c r="G86" s="21" t="s">
        <v>271</v>
      </c>
      <c r="H86" s="21" t="s">
        <v>256</v>
      </c>
      <c r="I86" s="21" t="s">
        <v>60</v>
      </c>
      <c r="J86" s="21" t="s">
        <v>264</v>
      </c>
      <c r="K86" s="21"/>
      <c r="L86" s="23">
        <v>1995</v>
      </c>
      <c r="M86" s="21"/>
      <c r="N86" s="25">
        <v>0</v>
      </c>
      <c r="O86" s="26">
        <f t="shared" si="4"/>
        <v>0</v>
      </c>
    </row>
    <row r="87" spans="3:15" x14ac:dyDescent="0.25">
      <c r="C87" s="21" t="s">
        <v>274</v>
      </c>
      <c r="D87" s="21" t="s">
        <v>172</v>
      </c>
      <c r="E87" s="21" t="s">
        <v>275</v>
      </c>
      <c r="F87" s="22">
        <v>1</v>
      </c>
      <c r="G87" s="21" t="s">
        <v>34</v>
      </c>
      <c r="H87" s="21" t="s">
        <v>256</v>
      </c>
      <c r="I87" s="21" t="s">
        <v>60</v>
      </c>
      <c r="J87" s="21" t="s">
        <v>264</v>
      </c>
      <c r="K87" s="21"/>
      <c r="L87" s="23">
        <v>1995</v>
      </c>
      <c r="M87" s="21"/>
      <c r="N87" s="25">
        <v>0</v>
      </c>
      <c r="O87" s="26">
        <f t="shared" si="4"/>
        <v>0</v>
      </c>
    </row>
    <row r="88" spans="3:15" x14ac:dyDescent="0.25">
      <c r="C88" s="21" t="s">
        <v>276</v>
      </c>
      <c r="D88" s="21" t="s">
        <v>172</v>
      </c>
      <c r="E88" s="21" t="s">
        <v>277</v>
      </c>
      <c r="F88" s="22">
        <v>1</v>
      </c>
      <c r="G88" s="21" t="s">
        <v>34</v>
      </c>
      <c r="H88" s="21" t="s">
        <v>256</v>
      </c>
      <c r="I88" s="21" t="s">
        <v>60</v>
      </c>
      <c r="J88" s="21" t="s">
        <v>264</v>
      </c>
      <c r="K88" s="21"/>
      <c r="L88" s="23">
        <v>1995</v>
      </c>
      <c r="M88" s="21"/>
      <c r="N88" s="25">
        <v>0</v>
      </c>
      <c r="O88" s="26">
        <f t="shared" si="4"/>
        <v>0</v>
      </c>
    </row>
    <row r="89" spans="3:15" x14ac:dyDescent="0.25">
      <c r="C89" s="21" t="s">
        <v>278</v>
      </c>
      <c r="D89" s="21" t="s">
        <v>172</v>
      </c>
      <c r="E89" s="21" t="s">
        <v>279</v>
      </c>
      <c r="F89" s="22">
        <v>1</v>
      </c>
      <c r="G89" s="21" t="s">
        <v>34</v>
      </c>
      <c r="H89" s="21" t="s">
        <v>256</v>
      </c>
      <c r="I89" s="21" t="s">
        <v>60</v>
      </c>
      <c r="J89" s="21" t="s">
        <v>264</v>
      </c>
      <c r="K89" s="21"/>
      <c r="L89" s="23">
        <v>1995</v>
      </c>
      <c r="M89" s="21"/>
      <c r="N89" s="25">
        <v>0</v>
      </c>
      <c r="O89" s="26">
        <f t="shared" si="4"/>
        <v>0</v>
      </c>
    </row>
    <row r="90" spans="3:15" x14ac:dyDescent="0.25">
      <c r="C90" s="21" t="s">
        <v>280</v>
      </c>
      <c r="D90" s="21" t="s">
        <v>172</v>
      </c>
      <c r="E90" s="21" t="s">
        <v>281</v>
      </c>
      <c r="F90" s="22">
        <v>1</v>
      </c>
      <c r="G90" s="21" t="s">
        <v>34</v>
      </c>
      <c r="H90" s="21" t="s">
        <v>256</v>
      </c>
      <c r="I90" s="21" t="s">
        <v>60</v>
      </c>
      <c r="J90" s="21" t="s">
        <v>264</v>
      </c>
      <c r="K90" s="21"/>
      <c r="L90" s="23">
        <v>1995</v>
      </c>
      <c r="M90" s="21"/>
      <c r="N90" s="25">
        <v>0</v>
      </c>
      <c r="O90" s="26">
        <f t="shared" si="4"/>
        <v>0</v>
      </c>
    </row>
    <row r="91" spans="3:15" x14ac:dyDescent="0.25">
      <c r="C91" s="21" t="s">
        <v>282</v>
      </c>
      <c r="D91" s="21" t="s">
        <v>172</v>
      </c>
      <c r="E91" s="21" t="s">
        <v>283</v>
      </c>
      <c r="F91" s="22">
        <v>1</v>
      </c>
      <c r="G91" s="21" t="s">
        <v>34</v>
      </c>
      <c r="H91" s="21" t="s">
        <v>256</v>
      </c>
      <c r="I91" s="21" t="s">
        <v>60</v>
      </c>
      <c r="J91" s="21" t="s">
        <v>264</v>
      </c>
      <c r="K91" s="21"/>
      <c r="L91" s="23">
        <v>1995</v>
      </c>
      <c r="M91" s="21"/>
      <c r="N91" s="25">
        <v>0</v>
      </c>
      <c r="O91" s="26">
        <f t="shared" si="4"/>
        <v>0</v>
      </c>
    </row>
    <row r="92" spans="3:15" x14ac:dyDescent="0.25">
      <c r="C92" s="21" t="s">
        <v>254</v>
      </c>
      <c r="D92" s="21" t="s">
        <v>172</v>
      </c>
      <c r="E92" s="21" t="s">
        <v>255</v>
      </c>
      <c r="F92" s="22">
        <v>1</v>
      </c>
      <c r="G92" s="21" t="s">
        <v>34</v>
      </c>
      <c r="H92" s="21" t="s">
        <v>256</v>
      </c>
      <c r="I92" s="21" t="s">
        <v>60</v>
      </c>
      <c r="J92" s="21" t="s">
        <v>257</v>
      </c>
      <c r="K92" s="21"/>
      <c r="L92" s="23">
        <v>2009</v>
      </c>
      <c r="M92" s="21"/>
      <c r="N92" s="25">
        <v>0</v>
      </c>
      <c r="O92" s="26">
        <f t="shared" si="4"/>
        <v>0</v>
      </c>
    </row>
    <row r="93" spans="3:15" x14ac:dyDescent="0.25">
      <c r="C93" s="21" t="s">
        <v>258</v>
      </c>
      <c r="D93" s="21" t="s">
        <v>172</v>
      </c>
      <c r="E93" s="21" t="s">
        <v>259</v>
      </c>
      <c r="F93" s="22">
        <v>1</v>
      </c>
      <c r="G93" s="21" t="s">
        <v>34</v>
      </c>
      <c r="H93" s="21" t="s">
        <v>260</v>
      </c>
      <c r="I93" s="21" t="s">
        <v>60</v>
      </c>
      <c r="J93" s="21" t="s">
        <v>261</v>
      </c>
      <c r="K93" s="21"/>
      <c r="L93" s="23">
        <v>1995</v>
      </c>
      <c r="M93" s="21"/>
      <c r="N93" s="25">
        <v>0</v>
      </c>
      <c r="O93" s="26">
        <f t="shared" si="4"/>
        <v>0</v>
      </c>
    </row>
    <row r="94" spans="3:15" x14ac:dyDescent="0.25">
      <c r="C94" s="21" t="s">
        <v>295</v>
      </c>
      <c r="D94" s="21" t="s">
        <v>172</v>
      </c>
      <c r="E94" s="21" t="s">
        <v>296</v>
      </c>
      <c r="F94" s="22">
        <v>1</v>
      </c>
      <c r="G94" s="21" t="s">
        <v>34</v>
      </c>
      <c r="H94" s="21" t="s">
        <v>256</v>
      </c>
      <c r="I94" s="21" t="s">
        <v>60</v>
      </c>
      <c r="J94" s="21" t="s">
        <v>264</v>
      </c>
      <c r="K94" s="21"/>
      <c r="L94" s="23">
        <v>1995</v>
      </c>
      <c r="M94" s="21"/>
      <c r="N94" s="25">
        <v>0</v>
      </c>
      <c r="O94" s="26">
        <f t="shared" si="4"/>
        <v>0</v>
      </c>
    </row>
    <row r="95" spans="3:15" x14ac:dyDescent="0.25">
      <c r="C95" s="21" t="s">
        <v>297</v>
      </c>
      <c r="D95" s="21" t="s">
        <v>172</v>
      </c>
      <c r="E95" s="21" t="s">
        <v>298</v>
      </c>
      <c r="F95" s="22">
        <v>1</v>
      </c>
      <c r="G95" s="21" t="s">
        <v>34</v>
      </c>
      <c r="H95" s="21" t="s">
        <v>256</v>
      </c>
      <c r="I95" s="21" t="s">
        <v>60</v>
      </c>
      <c r="J95" s="21" t="s">
        <v>264</v>
      </c>
      <c r="K95" s="21"/>
      <c r="L95" s="23">
        <v>1995</v>
      </c>
      <c r="M95" s="21"/>
      <c r="N95" s="25">
        <v>0</v>
      </c>
      <c r="O95" s="26">
        <f t="shared" si="4"/>
        <v>0</v>
      </c>
    </row>
    <row r="96" spans="3:15" x14ac:dyDescent="0.25">
      <c r="C96" s="21" t="s">
        <v>267</v>
      </c>
      <c r="D96" s="21" t="s">
        <v>172</v>
      </c>
      <c r="E96" s="21" t="s">
        <v>268</v>
      </c>
      <c r="F96" s="22">
        <v>1</v>
      </c>
      <c r="G96" s="21" t="s">
        <v>34</v>
      </c>
      <c r="H96" s="21" t="s">
        <v>256</v>
      </c>
      <c r="I96" s="21" t="s">
        <v>60</v>
      </c>
      <c r="J96" s="21" t="s">
        <v>264</v>
      </c>
      <c r="K96" s="21"/>
      <c r="L96" s="23">
        <v>1995</v>
      </c>
      <c r="M96" s="21"/>
      <c r="N96" s="25">
        <v>0</v>
      </c>
      <c r="O96" s="26">
        <f t="shared" si="4"/>
        <v>0</v>
      </c>
    </row>
    <row r="97" spans="2:15" x14ac:dyDescent="0.25">
      <c r="C97" s="21" t="s">
        <v>299</v>
      </c>
      <c r="D97" s="21" t="s">
        <v>172</v>
      </c>
      <c r="E97" s="21" t="s">
        <v>300</v>
      </c>
      <c r="F97" s="22">
        <v>1</v>
      </c>
      <c r="G97" s="21" t="s">
        <v>34</v>
      </c>
      <c r="H97" s="21" t="s">
        <v>260</v>
      </c>
      <c r="I97" s="21" t="s">
        <v>60</v>
      </c>
      <c r="J97" s="21" t="s">
        <v>301</v>
      </c>
      <c r="K97" s="21"/>
      <c r="L97" s="23">
        <v>1995</v>
      </c>
      <c r="M97" s="21"/>
      <c r="N97" s="25">
        <v>0</v>
      </c>
      <c r="O97" s="26">
        <f t="shared" ref="O97:O101" si="5">N97*F97</f>
        <v>0</v>
      </c>
    </row>
    <row r="98" spans="2:15" x14ac:dyDescent="0.25">
      <c r="C98" s="21" t="s">
        <v>302</v>
      </c>
      <c r="D98" s="21" t="s">
        <v>172</v>
      </c>
      <c r="E98" s="21" t="s">
        <v>303</v>
      </c>
      <c r="F98" s="22">
        <v>1</v>
      </c>
      <c r="G98" s="21" t="s">
        <v>34</v>
      </c>
      <c r="H98" s="21" t="s">
        <v>256</v>
      </c>
      <c r="I98" s="21" t="s">
        <v>60</v>
      </c>
      <c r="J98" s="21" t="s">
        <v>264</v>
      </c>
      <c r="K98" s="21"/>
      <c r="L98" s="23">
        <v>1995</v>
      </c>
      <c r="M98" s="21"/>
      <c r="N98" s="25">
        <v>0</v>
      </c>
      <c r="O98" s="26">
        <f t="shared" si="5"/>
        <v>0</v>
      </c>
    </row>
    <row r="99" spans="2:15" x14ac:dyDescent="0.25">
      <c r="C99" s="21" t="s">
        <v>304</v>
      </c>
      <c r="D99" s="21" t="s">
        <v>172</v>
      </c>
      <c r="E99" s="21" t="s">
        <v>305</v>
      </c>
      <c r="F99" s="22">
        <v>1</v>
      </c>
      <c r="G99" s="21" t="s">
        <v>34</v>
      </c>
      <c r="H99" s="21" t="s">
        <v>260</v>
      </c>
      <c r="I99" s="21" t="s">
        <v>60</v>
      </c>
      <c r="J99" s="21" t="s">
        <v>306</v>
      </c>
      <c r="K99" s="21"/>
      <c r="L99" s="23">
        <v>1995</v>
      </c>
      <c r="M99" s="21"/>
      <c r="N99" s="25">
        <v>0</v>
      </c>
      <c r="O99" s="26">
        <f t="shared" si="5"/>
        <v>0</v>
      </c>
    </row>
    <row r="100" spans="2:15" x14ac:dyDescent="0.25">
      <c r="C100" s="21" t="s">
        <v>287</v>
      </c>
      <c r="D100" s="21" t="s">
        <v>172</v>
      </c>
      <c r="E100" s="21" t="s">
        <v>288</v>
      </c>
      <c r="F100" s="22">
        <v>1</v>
      </c>
      <c r="G100" s="21" t="s">
        <v>34</v>
      </c>
      <c r="H100" s="21" t="s">
        <v>256</v>
      </c>
      <c r="I100" s="21" t="s">
        <v>55</v>
      </c>
      <c r="J100" s="21" t="s">
        <v>264</v>
      </c>
      <c r="K100" s="21"/>
      <c r="L100" s="23">
        <v>1995</v>
      </c>
      <c r="M100" s="21"/>
      <c r="N100" s="25">
        <v>0</v>
      </c>
      <c r="O100" s="26">
        <f t="shared" si="5"/>
        <v>0</v>
      </c>
    </row>
    <row r="101" spans="2:15" x14ac:dyDescent="0.25">
      <c r="C101" s="21" t="s">
        <v>289</v>
      </c>
      <c r="D101" s="21" t="s">
        <v>172</v>
      </c>
      <c r="E101" s="21" t="s">
        <v>290</v>
      </c>
      <c r="F101" s="22">
        <v>1</v>
      </c>
      <c r="G101" s="21" t="s">
        <v>34</v>
      </c>
      <c r="H101" s="21" t="s">
        <v>256</v>
      </c>
      <c r="I101" s="21" t="s">
        <v>55</v>
      </c>
      <c r="J101" s="21" t="s">
        <v>264</v>
      </c>
      <c r="K101" s="21"/>
      <c r="L101" s="23">
        <v>1995</v>
      </c>
      <c r="M101" s="21"/>
      <c r="N101" s="25">
        <v>0</v>
      </c>
      <c r="O101" s="26">
        <f t="shared" si="5"/>
        <v>0</v>
      </c>
    </row>
    <row r="102" spans="2:15" x14ac:dyDescent="0.25">
      <c r="C102" s="21" t="s">
        <v>291</v>
      </c>
      <c r="D102" s="21" t="s">
        <v>172</v>
      </c>
      <c r="E102" s="21" t="s">
        <v>292</v>
      </c>
      <c r="F102" s="22">
        <v>1</v>
      </c>
      <c r="G102" s="21" t="s">
        <v>34</v>
      </c>
      <c r="H102" s="21" t="s">
        <v>256</v>
      </c>
      <c r="I102" s="21" t="s">
        <v>55</v>
      </c>
      <c r="J102" s="21" t="s">
        <v>264</v>
      </c>
      <c r="K102" s="21"/>
      <c r="L102" s="23">
        <v>1995</v>
      </c>
      <c r="M102" s="21"/>
      <c r="N102" s="25">
        <v>0</v>
      </c>
      <c r="O102" s="26">
        <f t="shared" si="4"/>
        <v>0</v>
      </c>
    </row>
    <row r="103" spans="2:15" x14ac:dyDescent="0.25">
      <c r="C103" s="21" t="s">
        <v>293</v>
      </c>
      <c r="D103" s="21" t="s">
        <v>172</v>
      </c>
      <c r="E103" s="21" t="s">
        <v>294</v>
      </c>
      <c r="F103" s="22">
        <v>1</v>
      </c>
      <c r="G103" s="21" t="s">
        <v>34</v>
      </c>
      <c r="H103" s="21" t="s">
        <v>256</v>
      </c>
      <c r="I103" s="21" t="s">
        <v>55</v>
      </c>
      <c r="J103" s="21" t="s">
        <v>264</v>
      </c>
      <c r="K103" s="21"/>
      <c r="L103" s="23">
        <v>1995</v>
      </c>
      <c r="M103" s="21"/>
      <c r="N103" s="25">
        <v>0</v>
      </c>
      <c r="O103" s="26">
        <f t="shared" si="4"/>
        <v>0</v>
      </c>
    </row>
    <row r="104" spans="2:15" x14ac:dyDescent="0.25">
      <c r="C104" s="21" t="s">
        <v>561</v>
      </c>
      <c r="D104" s="21" t="s">
        <v>172</v>
      </c>
      <c r="E104" s="21" t="s">
        <v>562</v>
      </c>
      <c r="F104" s="22">
        <v>164</v>
      </c>
      <c r="G104" s="21" t="s">
        <v>34</v>
      </c>
      <c r="H104" s="21"/>
      <c r="I104" s="21" t="s">
        <v>449</v>
      </c>
      <c r="J104" s="21"/>
      <c r="K104" s="21"/>
      <c r="L104" s="23">
        <v>1995</v>
      </c>
      <c r="M104" s="21"/>
      <c r="N104" s="25">
        <v>0</v>
      </c>
      <c r="O104" s="26">
        <f t="shared" si="4"/>
        <v>0</v>
      </c>
    </row>
    <row r="105" spans="2:15" x14ac:dyDescent="0.25">
      <c r="C105" s="21" t="s">
        <v>307</v>
      </c>
      <c r="D105" s="21" t="s">
        <v>172</v>
      </c>
      <c r="E105" s="21" t="s">
        <v>308</v>
      </c>
      <c r="F105" s="22">
        <v>1</v>
      </c>
      <c r="G105" s="21" t="s">
        <v>34</v>
      </c>
      <c r="H105" s="21" t="s">
        <v>309</v>
      </c>
      <c r="I105" s="21"/>
      <c r="J105" s="21"/>
      <c r="K105" s="21"/>
      <c r="L105" s="23">
        <v>1995</v>
      </c>
      <c r="M105" s="21"/>
      <c r="N105" s="25">
        <v>0</v>
      </c>
      <c r="O105" s="26">
        <f t="shared" si="4"/>
        <v>0</v>
      </c>
    </row>
    <row r="106" spans="2:15" x14ac:dyDescent="0.25">
      <c r="C106" s="21" t="s">
        <v>307</v>
      </c>
      <c r="D106" s="21" t="s">
        <v>172</v>
      </c>
      <c r="E106" s="21" t="s">
        <v>308</v>
      </c>
      <c r="F106" s="22">
        <v>4</v>
      </c>
      <c r="G106" s="21" t="s">
        <v>34</v>
      </c>
      <c r="H106" s="21" t="s">
        <v>309</v>
      </c>
      <c r="I106" s="21"/>
      <c r="J106" s="21"/>
      <c r="K106" s="21"/>
      <c r="L106" s="23">
        <v>1995</v>
      </c>
      <c r="M106" s="21"/>
      <c r="N106" s="25">
        <v>0</v>
      </c>
      <c r="O106" s="26">
        <f t="shared" si="4"/>
        <v>0</v>
      </c>
    </row>
    <row r="107" spans="2:15" x14ac:dyDescent="0.25">
      <c r="C107" s="21" t="s">
        <v>563</v>
      </c>
      <c r="D107" s="21" t="s">
        <v>172</v>
      </c>
      <c r="E107" s="21" t="s">
        <v>308</v>
      </c>
      <c r="F107" s="22">
        <v>1</v>
      </c>
      <c r="G107" s="21" t="s">
        <v>34</v>
      </c>
      <c r="H107" s="21" t="s">
        <v>309</v>
      </c>
      <c r="I107" s="21" t="s">
        <v>551</v>
      </c>
      <c r="J107" s="21"/>
      <c r="K107" s="21"/>
      <c r="L107" s="23">
        <v>2002</v>
      </c>
      <c r="M107" s="21" t="s">
        <v>115</v>
      </c>
      <c r="N107" s="25">
        <v>0</v>
      </c>
      <c r="O107" s="26">
        <f t="shared" si="4"/>
        <v>0</v>
      </c>
    </row>
    <row r="108" spans="2:15" x14ac:dyDescent="0.25">
      <c r="C108" s="21" t="s">
        <v>563</v>
      </c>
      <c r="D108" s="21" t="s">
        <v>172</v>
      </c>
      <c r="E108" s="21" t="s">
        <v>564</v>
      </c>
      <c r="F108" s="22">
        <v>1</v>
      </c>
      <c r="G108" s="21" t="s">
        <v>34</v>
      </c>
      <c r="H108" s="21" t="s">
        <v>565</v>
      </c>
      <c r="I108" s="21" t="s">
        <v>574</v>
      </c>
      <c r="J108" s="21" t="s">
        <v>566</v>
      </c>
      <c r="K108" s="21"/>
      <c r="L108" s="23">
        <v>2008</v>
      </c>
      <c r="M108" s="21"/>
      <c r="N108" s="25">
        <v>0</v>
      </c>
      <c r="O108" s="26">
        <f t="shared" si="4"/>
        <v>0</v>
      </c>
    </row>
    <row r="109" spans="2:15" x14ac:dyDescent="0.25">
      <c r="B109" s="59" t="s">
        <v>310</v>
      </c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24"/>
      <c r="O109" s="24"/>
    </row>
    <row r="110" spans="2:15" x14ac:dyDescent="0.25">
      <c r="C110" s="21" t="s">
        <v>326</v>
      </c>
      <c r="D110" s="21" t="s">
        <v>239</v>
      </c>
      <c r="E110" s="21" t="s">
        <v>327</v>
      </c>
      <c r="F110" s="22">
        <v>1</v>
      </c>
      <c r="G110" s="21" t="s">
        <v>34</v>
      </c>
      <c r="H110" s="21" t="s">
        <v>328</v>
      </c>
      <c r="I110" s="21"/>
      <c r="J110" s="21" t="s">
        <v>329</v>
      </c>
      <c r="K110" s="21"/>
      <c r="L110" s="23">
        <v>2012</v>
      </c>
      <c r="M110" s="21"/>
      <c r="N110" s="25">
        <v>0</v>
      </c>
      <c r="O110" s="26">
        <f t="shared" ref="O110:O129" si="6">N110*F110</f>
        <v>0</v>
      </c>
    </row>
    <row r="111" spans="2:15" x14ac:dyDescent="0.25">
      <c r="C111" s="21" t="s">
        <v>315</v>
      </c>
      <c r="D111" s="21" t="s">
        <v>239</v>
      </c>
      <c r="E111" s="21" t="s">
        <v>312</v>
      </c>
      <c r="F111" s="22">
        <v>1</v>
      </c>
      <c r="G111" s="21" t="s">
        <v>34</v>
      </c>
      <c r="H111" s="21" t="s">
        <v>316</v>
      </c>
      <c r="I111" s="21" t="s">
        <v>317</v>
      </c>
      <c r="J111" s="21" t="s">
        <v>318</v>
      </c>
      <c r="K111" s="21"/>
      <c r="L111" s="23">
        <v>2012</v>
      </c>
      <c r="M111" s="21" t="s">
        <v>319</v>
      </c>
      <c r="N111" s="25">
        <v>0</v>
      </c>
      <c r="O111" s="26">
        <f t="shared" si="6"/>
        <v>0</v>
      </c>
    </row>
    <row r="112" spans="2:15" x14ac:dyDescent="0.25">
      <c r="C112" s="21" t="s">
        <v>330</v>
      </c>
      <c r="D112" s="21" t="s">
        <v>239</v>
      </c>
      <c r="E112" s="21" t="s">
        <v>312</v>
      </c>
      <c r="F112" s="22">
        <v>2</v>
      </c>
      <c r="G112" s="21" t="s">
        <v>34</v>
      </c>
      <c r="H112" s="21" t="s">
        <v>331</v>
      </c>
      <c r="I112" s="21" t="s">
        <v>332</v>
      </c>
      <c r="J112" s="21"/>
      <c r="K112" s="21"/>
      <c r="L112" s="23">
        <v>2012</v>
      </c>
      <c r="M112" s="21" t="s">
        <v>323</v>
      </c>
      <c r="N112" s="25">
        <v>0</v>
      </c>
      <c r="O112" s="26">
        <f t="shared" si="6"/>
        <v>0</v>
      </c>
    </row>
    <row r="113" spans="3:15" x14ac:dyDescent="0.25">
      <c r="C113" s="21" t="s">
        <v>334</v>
      </c>
      <c r="D113" s="21" t="s">
        <v>239</v>
      </c>
      <c r="E113" s="21" t="s">
        <v>312</v>
      </c>
      <c r="F113" s="22">
        <v>1</v>
      </c>
      <c r="G113" s="21" t="s">
        <v>34</v>
      </c>
      <c r="H113" s="21" t="s">
        <v>316</v>
      </c>
      <c r="I113" s="21" t="s">
        <v>335</v>
      </c>
      <c r="J113" s="21" t="s">
        <v>336</v>
      </c>
      <c r="K113" s="21"/>
      <c r="L113" s="23">
        <v>2012</v>
      </c>
      <c r="M113" s="21"/>
      <c r="N113" s="25">
        <v>0</v>
      </c>
      <c r="O113" s="26">
        <f t="shared" si="6"/>
        <v>0</v>
      </c>
    </row>
    <row r="114" spans="3:15" x14ac:dyDescent="0.25">
      <c r="C114" s="21" t="s">
        <v>325</v>
      </c>
      <c r="D114" s="21" t="s">
        <v>239</v>
      </c>
      <c r="E114" s="21" t="s">
        <v>312</v>
      </c>
      <c r="F114" s="22">
        <v>6</v>
      </c>
      <c r="G114" s="21" t="s">
        <v>34</v>
      </c>
      <c r="H114" s="21"/>
      <c r="I114" s="21"/>
      <c r="J114" s="21"/>
      <c r="K114" s="21"/>
      <c r="L114" s="23">
        <v>2012</v>
      </c>
      <c r="M114" s="21"/>
      <c r="N114" s="25">
        <v>0</v>
      </c>
      <c r="O114" s="26">
        <f t="shared" si="6"/>
        <v>0</v>
      </c>
    </row>
    <row r="115" spans="3:15" x14ac:dyDescent="0.25">
      <c r="C115" s="21" t="s">
        <v>320</v>
      </c>
      <c r="D115" s="21" t="s">
        <v>239</v>
      </c>
      <c r="E115" s="21" t="s">
        <v>312</v>
      </c>
      <c r="F115" s="22">
        <v>1</v>
      </c>
      <c r="G115" s="21" t="s">
        <v>34</v>
      </c>
      <c r="H115" s="21"/>
      <c r="I115" s="21" t="s">
        <v>321</v>
      </c>
      <c r="J115" s="21" t="s">
        <v>322</v>
      </c>
      <c r="K115" s="21"/>
      <c r="L115" s="23">
        <v>2012</v>
      </c>
      <c r="M115" s="21" t="s">
        <v>319</v>
      </c>
      <c r="N115" s="25">
        <v>0</v>
      </c>
      <c r="O115" s="26">
        <f t="shared" si="6"/>
        <v>0</v>
      </c>
    </row>
    <row r="116" spans="3:15" x14ac:dyDescent="0.25">
      <c r="C116" s="21" t="s">
        <v>567</v>
      </c>
      <c r="D116" s="21" t="s">
        <v>239</v>
      </c>
      <c r="E116" s="21" t="s">
        <v>568</v>
      </c>
      <c r="F116" s="22">
        <v>1</v>
      </c>
      <c r="G116" s="21" t="s">
        <v>34</v>
      </c>
      <c r="H116" s="21" t="s">
        <v>569</v>
      </c>
      <c r="I116" s="21" t="s">
        <v>573</v>
      </c>
      <c r="J116" s="21"/>
      <c r="K116" s="21" t="s">
        <v>570</v>
      </c>
      <c r="L116" s="23">
        <v>2002</v>
      </c>
      <c r="M116" s="21" t="s">
        <v>319</v>
      </c>
      <c r="N116" s="25">
        <v>0</v>
      </c>
      <c r="O116" s="26">
        <f t="shared" si="6"/>
        <v>0</v>
      </c>
    </row>
    <row r="117" spans="3:15" x14ac:dyDescent="0.25">
      <c r="C117" s="21" t="s">
        <v>338</v>
      </c>
      <c r="D117" s="21" t="s">
        <v>239</v>
      </c>
      <c r="E117" s="21" t="s">
        <v>312</v>
      </c>
      <c r="F117" s="22">
        <v>1</v>
      </c>
      <c r="G117" s="21" t="s">
        <v>34</v>
      </c>
      <c r="H117" s="21" t="s">
        <v>339</v>
      </c>
      <c r="I117" s="21"/>
      <c r="J117" s="21"/>
      <c r="K117" s="21"/>
      <c r="L117" s="23">
        <v>2012</v>
      </c>
      <c r="M117" s="21" t="s">
        <v>333</v>
      </c>
      <c r="N117" s="25">
        <v>0</v>
      </c>
      <c r="O117" s="26">
        <f t="shared" si="6"/>
        <v>0</v>
      </c>
    </row>
    <row r="118" spans="3:15" x14ac:dyDescent="0.25">
      <c r="C118" s="21" t="s">
        <v>324</v>
      </c>
      <c r="D118" s="21" t="s">
        <v>239</v>
      </c>
      <c r="E118" s="21" t="s">
        <v>312</v>
      </c>
      <c r="F118" s="22">
        <v>2</v>
      </c>
      <c r="G118" s="21" t="s">
        <v>34</v>
      </c>
      <c r="H118" s="21" t="s">
        <v>316</v>
      </c>
      <c r="I118" s="21"/>
      <c r="J118" s="21"/>
      <c r="K118" s="21"/>
      <c r="L118" s="23">
        <v>2012</v>
      </c>
      <c r="M118" s="21" t="s">
        <v>337</v>
      </c>
      <c r="N118" s="25">
        <v>0</v>
      </c>
      <c r="O118" s="26">
        <f t="shared" si="6"/>
        <v>0</v>
      </c>
    </row>
    <row r="119" spans="3:15" x14ac:dyDescent="0.25">
      <c r="C119" s="21" t="s">
        <v>311</v>
      </c>
      <c r="D119" s="21" t="s">
        <v>239</v>
      </c>
      <c r="E119" s="21" t="s">
        <v>312</v>
      </c>
      <c r="F119" s="22">
        <v>2</v>
      </c>
      <c r="G119" s="21" t="s">
        <v>34</v>
      </c>
      <c r="H119" s="21" t="s">
        <v>313</v>
      </c>
      <c r="I119" s="21"/>
      <c r="J119" s="21" t="s">
        <v>314</v>
      </c>
      <c r="K119" s="21"/>
      <c r="L119" s="23">
        <v>2012</v>
      </c>
      <c r="M119" s="21"/>
      <c r="N119" s="25">
        <v>0</v>
      </c>
      <c r="O119" s="26">
        <f t="shared" si="6"/>
        <v>0</v>
      </c>
    </row>
    <row r="120" spans="3:15" x14ac:dyDescent="0.25">
      <c r="C120" s="21" t="s">
        <v>340</v>
      </c>
      <c r="D120" s="21" t="s">
        <v>239</v>
      </c>
      <c r="E120" s="21" t="s">
        <v>341</v>
      </c>
      <c r="F120" s="22">
        <v>3</v>
      </c>
      <c r="G120" s="21" t="s">
        <v>34</v>
      </c>
      <c r="H120" s="21" t="s">
        <v>342</v>
      </c>
      <c r="I120" s="21" t="s">
        <v>343</v>
      </c>
      <c r="J120" s="21" t="s">
        <v>342</v>
      </c>
      <c r="K120" s="21"/>
      <c r="L120" s="23">
        <v>2009</v>
      </c>
      <c r="M120" s="21"/>
      <c r="N120" s="25">
        <v>0</v>
      </c>
      <c r="O120" s="26">
        <f t="shared" si="6"/>
        <v>0</v>
      </c>
    </row>
    <row r="121" spans="3:15" x14ac:dyDescent="0.25">
      <c r="C121" s="21" t="s">
        <v>344</v>
      </c>
      <c r="D121" s="21" t="s">
        <v>239</v>
      </c>
      <c r="E121" s="21" t="s">
        <v>341</v>
      </c>
      <c r="F121" s="22">
        <v>1</v>
      </c>
      <c r="G121" s="21" t="s">
        <v>34</v>
      </c>
      <c r="H121" s="21" t="s">
        <v>345</v>
      </c>
      <c r="I121" s="21" t="s">
        <v>346</v>
      </c>
      <c r="J121" s="21" t="s">
        <v>347</v>
      </c>
      <c r="K121" s="21"/>
      <c r="L121" s="23">
        <v>1996</v>
      </c>
      <c r="M121" s="21" t="s">
        <v>115</v>
      </c>
      <c r="N121" s="25">
        <v>0</v>
      </c>
      <c r="O121" s="26">
        <f t="shared" si="6"/>
        <v>0</v>
      </c>
    </row>
    <row r="122" spans="3:15" x14ac:dyDescent="0.25">
      <c r="C122" s="21" t="s">
        <v>348</v>
      </c>
      <c r="D122" s="21" t="s">
        <v>239</v>
      </c>
      <c r="E122" s="21" t="s">
        <v>349</v>
      </c>
      <c r="F122" s="22">
        <v>1</v>
      </c>
      <c r="G122" s="21" t="s">
        <v>34</v>
      </c>
      <c r="H122" s="21" t="s">
        <v>350</v>
      </c>
      <c r="I122" s="21" t="s">
        <v>60</v>
      </c>
      <c r="J122" s="21" t="s">
        <v>351</v>
      </c>
      <c r="K122" s="21"/>
      <c r="L122" s="23">
        <v>1995</v>
      </c>
      <c r="M122" s="21"/>
      <c r="N122" s="25">
        <v>0</v>
      </c>
      <c r="O122" s="26">
        <f t="shared" si="6"/>
        <v>0</v>
      </c>
    </row>
    <row r="123" spans="3:15" x14ac:dyDescent="0.25">
      <c r="C123" s="21" t="s">
        <v>367</v>
      </c>
      <c r="D123" s="21" t="s">
        <v>239</v>
      </c>
      <c r="E123" s="21" t="s">
        <v>368</v>
      </c>
      <c r="F123" s="22">
        <v>1</v>
      </c>
      <c r="G123" s="21" t="s">
        <v>34</v>
      </c>
      <c r="H123" s="21" t="s">
        <v>350</v>
      </c>
      <c r="I123" s="21" t="s">
        <v>60</v>
      </c>
      <c r="J123" s="21" t="s">
        <v>369</v>
      </c>
      <c r="K123" s="21"/>
      <c r="L123" s="23">
        <v>1994</v>
      </c>
      <c r="M123" s="21"/>
      <c r="N123" s="25">
        <v>0</v>
      </c>
      <c r="O123" s="26">
        <f t="shared" si="6"/>
        <v>0</v>
      </c>
    </row>
    <row r="124" spans="3:15" x14ac:dyDescent="0.25">
      <c r="C124" s="21" t="s">
        <v>364</v>
      </c>
      <c r="D124" s="21" t="s">
        <v>239</v>
      </c>
      <c r="E124" s="21" t="s">
        <v>365</v>
      </c>
      <c r="F124" s="22">
        <v>1</v>
      </c>
      <c r="G124" s="21" t="s">
        <v>34</v>
      </c>
      <c r="H124" s="21" t="s">
        <v>350</v>
      </c>
      <c r="I124" s="21" t="s">
        <v>60</v>
      </c>
      <c r="J124" s="21" t="s">
        <v>366</v>
      </c>
      <c r="K124" s="21"/>
      <c r="L124" s="23">
        <v>1994</v>
      </c>
      <c r="M124" s="21"/>
      <c r="N124" s="25">
        <v>0</v>
      </c>
      <c r="O124" s="26">
        <f t="shared" si="6"/>
        <v>0</v>
      </c>
    </row>
    <row r="125" spans="3:15" x14ac:dyDescent="0.25">
      <c r="C125" s="21" t="s">
        <v>361</v>
      </c>
      <c r="D125" s="21" t="s">
        <v>239</v>
      </c>
      <c r="E125" s="21" t="s">
        <v>362</v>
      </c>
      <c r="F125" s="22">
        <v>1</v>
      </c>
      <c r="G125" s="21" t="s">
        <v>34</v>
      </c>
      <c r="H125" s="21" t="s">
        <v>350</v>
      </c>
      <c r="I125" s="21" t="s">
        <v>60</v>
      </c>
      <c r="J125" s="21" t="s">
        <v>363</v>
      </c>
      <c r="K125" s="21"/>
      <c r="L125" s="23">
        <v>1995</v>
      </c>
      <c r="M125" s="21"/>
      <c r="N125" s="25">
        <v>0</v>
      </c>
      <c r="O125" s="26">
        <f t="shared" si="6"/>
        <v>0</v>
      </c>
    </row>
    <row r="126" spans="3:15" x14ac:dyDescent="0.25">
      <c r="C126" s="21" t="s">
        <v>352</v>
      </c>
      <c r="D126" s="21" t="s">
        <v>239</v>
      </c>
      <c r="E126" s="21" t="s">
        <v>353</v>
      </c>
      <c r="F126" s="22">
        <v>1</v>
      </c>
      <c r="G126" s="21" t="s">
        <v>34</v>
      </c>
      <c r="H126" s="21" t="s">
        <v>350</v>
      </c>
      <c r="I126" s="21" t="s">
        <v>60</v>
      </c>
      <c r="J126" s="21" t="s">
        <v>354</v>
      </c>
      <c r="K126" s="21"/>
      <c r="L126" s="23">
        <v>1994</v>
      </c>
      <c r="M126" s="21"/>
      <c r="N126" s="25">
        <v>0</v>
      </c>
      <c r="O126" s="26">
        <f t="shared" si="6"/>
        <v>0</v>
      </c>
    </row>
    <row r="127" spans="3:15" x14ac:dyDescent="0.25">
      <c r="C127" s="21" t="s">
        <v>355</v>
      </c>
      <c r="D127" s="21" t="s">
        <v>239</v>
      </c>
      <c r="E127" s="21" t="s">
        <v>356</v>
      </c>
      <c r="F127" s="22">
        <v>1</v>
      </c>
      <c r="G127" s="21" t="s">
        <v>34</v>
      </c>
      <c r="H127" s="21" t="s">
        <v>350</v>
      </c>
      <c r="I127" s="21" t="s">
        <v>55</v>
      </c>
      <c r="J127" s="21" t="s">
        <v>357</v>
      </c>
      <c r="K127" s="21"/>
      <c r="L127" s="23">
        <v>1995</v>
      </c>
      <c r="M127" s="21"/>
      <c r="N127" s="25">
        <v>0</v>
      </c>
      <c r="O127" s="26">
        <f t="shared" si="6"/>
        <v>0</v>
      </c>
    </row>
    <row r="128" spans="3:15" x14ac:dyDescent="0.25">
      <c r="C128" s="21" t="s">
        <v>358</v>
      </c>
      <c r="D128" s="21" t="s">
        <v>239</v>
      </c>
      <c r="E128" s="21" t="s">
        <v>359</v>
      </c>
      <c r="F128" s="22">
        <v>1</v>
      </c>
      <c r="G128" s="21" t="s">
        <v>34</v>
      </c>
      <c r="H128" s="21" t="s">
        <v>350</v>
      </c>
      <c r="I128" s="21" t="s">
        <v>55</v>
      </c>
      <c r="J128" s="21" t="s">
        <v>360</v>
      </c>
      <c r="K128" s="21"/>
      <c r="L128" s="23">
        <v>1995</v>
      </c>
      <c r="M128" s="21"/>
      <c r="N128" s="25">
        <v>0</v>
      </c>
      <c r="O128" s="26">
        <f t="shared" si="6"/>
        <v>0</v>
      </c>
    </row>
    <row r="129" spans="2:15" x14ac:dyDescent="0.25">
      <c r="C129" s="21" t="s">
        <v>371</v>
      </c>
      <c r="D129" s="21" t="s">
        <v>239</v>
      </c>
      <c r="E129" s="21" t="s">
        <v>372</v>
      </c>
      <c r="F129" s="22">
        <v>1</v>
      </c>
      <c r="G129" s="21" t="s">
        <v>34</v>
      </c>
      <c r="H129" s="21"/>
      <c r="I129" s="21"/>
      <c r="J129" s="21"/>
      <c r="K129" s="21"/>
      <c r="L129" s="23"/>
      <c r="M129" s="21" t="s">
        <v>370</v>
      </c>
      <c r="N129" s="25">
        <v>0</v>
      </c>
      <c r="O129" s="26">
        <f t="shared" si="6"/>
        <v>0</v>
      </c>
    </row>
    <row r="130" spans="2:15" x14ac:dyDescent="0.25">
      <c r="B130" s="59" t="s">
        <v>373</v>
      </c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24"/>
      <c r="O130" s="24"/>
    </row>
    <row r="131" spans="2:15" x14ac:dyDescent="0.25">
      <c r="C131" s="21" t="s">
        <v>374</v>
      </c>
      <c r="D131" s="21" t="s">
        <v>241</v>
      </c>
      <c r="E131" s="21" t="s">
        <v>375</v>
      </c>
      <c r="F131" s="22">
        <v>1</v>
      </c>
      <c r="G131" s="21" t="s">
        <v>34</v>
      </c>
      <c r="H131" s="21" t="s">
        <v>260</v>
      </c>
      <c r="I131" s="21"/>
      <c r="J131" s="21" t="s">
        <v>376</v>
      </c>
      <c r="K131" s="21"/>
      <c r="L131" s="23">
        <v>1995</v>
      </c>
      <c r="M131" s="21"/>
      <c r="N131" s="25">
        <v>0</v>
      </c>
      <c r="O131" s="26">
        <f t="shared" ref="O131:O142" si="7">N131*F131</f>
        <v>0</v>
      </c>
    </row>
    <row r="132" spans="2:15" x14ac:dyDescent="0.25">
      <c r="C132" s="21" t="s">
        <v>377</v>
      </c>
      <c r="D132" s="21" t="s">
        <v>241</v>
      </c>
      <c r="E132" s="21" t="s">
        <v>378</v>
      </c>
      <c r="F132" s="22">
        <v>1</v>
      </c>
      <c r="G132" s="21" t="s">
        <v>34</v>
      </c>
      <c r="H132" s="21" t="s">
        <v>256</v>
      </c>
      <c r="I132" s="21" t="s">
        <v>60</v>
      </c>
      <c r="J132" s="21"/>
      <c r="K132" s="21"/>
      <c r="L132" s="23">
        <v>2009</v>
      </c>
      <c r="M132" s="21"/>
      <c r="N132" s="25">
        <v>0</v>
      </c>
      <c r="O132" s="26">
        <f t="shared" si="7"/>
        <v>0</v>
      </c>
    </row>
    <row r="133" spans="2:15" x14ac:dyDescent="0.25">
      <c r="C133" s="21" t="s">
        <v>379</v>
      </c>
      <c r="D133" s="21" t="s">
        <v>241</v>
      </c>
      <c r="E133" s="21" t="s">
        <v>380</v>
      </c>
      <c r="F133" s="22">
        <v>1</v>
      </c>
      <c r="G133" s="21" t="s">
        <v>34</v>
      </c>
      <c r="H133" s="21" t="s">
        <v>256</v>
      </c>
      <c r="I133" s="21" t="s">
        <v>55</v>
      </c>
      <c r="J133" s="21" t="s">
        <v>78</v>
      </c>
      <c r="K133" s="21"/>
      <c r="L133" s="23">
        <v>2009</v>
      </c>
      <c r="M133" s="21" t="s">
        <v>86</v>
      </c>
      <c r="N133" s="25">
        <v>0</v>
      </c>
      <c r="O133" s="26">
        <f t="shared" si="7"/>
        <v>0</v>
      </c>
    </row>
    <row r="134" spans="2:15" x14ac:dyDescent="0.25">
      <c r="C134" s="21" t="s">
        <v>381</v>
      </c>
      <c r="D134" s="21" t="s">
        <v>241</v>
      </c>
      <c r="E134" s="21" t="s">
        <v>382</v>
      </c>
      <c r="F134" s="22">
        <v>1</v>
      </c>
      <c r="G134" s="21" t="s">
        <v>34</v>
      </c>
      <c r="H134" s="21" t="s">
        <v>383</v>
      </c>
      <c r="I134" s="21" t="s">
        <v>60</v>
      </c>
      <c r="J134" s="21" t="s">
        <v>384</v>
      </c>
      <c r="K134" s="21"/>
      <c r="L134" s="23">
        <v>2015</v>
      </c>
      <c r="M134" s="21"/>
      <c r="N134" s="25">
        <v>0</v>
      </c>
      <c r="O134" s="26">
        <f t="shared" si="7"/>
        <v>0</v>
      </c>
    </row>
    <row r="135" spans="2:15" x14ac:dyDescent="0.25">
      <c r="C135" s="21" t="s">
        <v>385</v>
      </c>
      <c r="D135" s="21" t="s">
        <v>241</v>
      </c>
      <c r="E135" s="21" t="s">
        <v>386</v>
      </c>
      <c r="F135" s="22">
        <v>2</v>
      </c>
      <c r="G135" s="21" t="s">
        <v>34</v>
      </c>
      <c r="H135" s="21" t="s">
        <v>383</v>
      </c>
      <c r="I135" s="21" t="s">
        <v>60</v>
      </c>
      <c r="J135" s="21" t="s">
        <v>384</v>
      </c>
      <c r="K135" s="21"/>
      <c r="L135" s="23">
        <v>2015</v>
      </c>
      <c r="M135" s="21"/>
      <c r="N135" s="25">
        <v>0</v>
      </c>
      <c r="O135" s="26">
        <f t="shared" si="7"/>
        <v>0</v>
      </c>
    </row>
    <row r="136" spans="2:15" x14ac:dyDescent="0.25">
      <c r="C136" s="21" t="s">
        <v>387</v>
      </c>
      <c r="D136" s="21" t="s">
        <v>241</v>
      </c>
      <c r="E136" s="21" t="s">
        <v>388</v>
      </c>
      <c r="F136" s="22">
        <v>1</v>
      </c>
      <c r="G136" s="21" t="s">
        <v>34</v>
      </c>
      <c r="H136" s="21" t="s">
        <v>383</v>
      </c>
      <c r="I136" s="21" t="s">
        <v>60</v>
      </c>
      <c r="J136" s="21" t="s">
        <v>389</v>
      </c>
      <c r="K136" s="21"/>
      <c r="L136" s="23">
        <v>2015</v>
      </c>
      <c r="M136" s="21"/>
      <c r="N136" s="25">
        <v>0</v>
      </c>
      <c r="O136" s="26">
        <f t="shared" si="7"/>
        <v>0</v>
      </c>
    </row>
    <row r="137" spans="2:15" x14ac:dyDescent="0.25">
      <c r="C137" s="21" t="s">
        <v>390</v>
      </c>
      <c r="D137" s="21" t="s">
        <v>241</v>
      </c>
      <c r="E137" s="21" t="s">
        <v>391</v>
      </c>
      <c r="F137" s="22">
        <v>1</v>
      </c>
      <c r="G137" s="21" t="s">
        <v>34</v>
      </c>
      <c r="H137" s="21" t="s">
        <v>383</v>
      </c>
      <c r="I137" s="21" t="s">
        <v>60</v>
      </c>
      <c r="J137" s="21" t="s">
        <v>392</v>
      </c>
      <c r="K137" s="21"/>
      <c r="L137" s="23">
        <v>2015</v>
      </c>
      <c r="M137" s="21"/>
      <c r="N137" s="25">
        <v>0</v>
      </c>
      <c r="O137" s="26">
        <f t="shared" si="7"/>
        <v>0</v>
      </c>
    </row>
    <row r="138" spans="2:15" x14ac:dyDescent="0.25">
      <c r="C138" s="21" t="s">
        <v>393</v>
      </c>
      <c r="D138" s="21" t="s">
        <v>241</v>
      </c>
      <c r="E138" s="21" t="s">
        <v>394</v>
      </c>
      <c r="F138" s="22">
        <v>1</v>
      </c>
      <c r="G138" s="21" t="s">
        <v>34</v>
      </c>
      <c r="H138" s="21" t="s">
        <v>383</v>
      </c>
      <c r="I138" s="21" t="s">
        <v>60</v>
      </c>
      <c r="J138" s="21" t="s">
        <v>395</v>
      </c>
      <c r="K138" s="21"/>
      <c r="L138" s="23">
        <v>2015</v>
      </c>
      <c r="M138" s="21"/>
      <c r="N138" s="25">
        <v>0</v>
      </c>
      <c r="O138" s="26">
        <f t="shared" si="7"/>
        <v>0</v>
      </c>
    </row>
    <row r="139" spans="2:15" x14ac:dyDescent="0.25">
      <c r="C139" s="21" t="s">
        <v>396</v>
      </c>
      <c r="D139" s="21" t="s">
        <v>241</v>
      </c>
      <c r="E139" s="21" t="s">
        <v>397</v>
      </c>
      <c r="F139" s="22">
        <v>1</v>
      </c>
      <c r="G139" s="21" t="s">
        <v>34</v>
      </c>
      <c r="H139" s="21" t="s">
        <v>383</v>
      </c>
      <c r="I139" s="21" t="s">
        <v>60</v>
      </c>
      <c r="J139" s="21" t="s">
        <v>398</v>
      </c>
      <c r="K139" s="21"/>
      <c r="L139" s="23">
        <v>2015</v>
      </c>
      <c r="M139" s="21"/>
      <c r="N139" s="25">
        <v>0</v>
      </c>
      <c r="O139" s="26">
        <f t="shared" si="7"/>
        <v>0</v>
      </c>
    </row>
    <row r="140" spans="2:15" x14ac:dyDescent="0.25">
      <c r="C140" s="21" t="s">
        <v>399</v>
      </c>
      <c r="D140" s="21" t="s">
        <v>241</v>
      </c>
      <c r="E140" s="21" t="s">
        <v>400</v>
      </c>
      <c r="F140" s="22">
        <v>1</v>
      </c>
      <c r="G140" s="21" t="s">
        <v>34</v>
      </c>
      <c r="H140" s="21" t="s">
        <v>383</v>
      </c>
      <c r="I140" s="21" t="s">
        <v>55</v>
      </c>
      <c r="J140" s="21" t="s">
        <v>401</v>
      </c>
      <c r="K140" s="21"/>
      <c r="L140" s="23">
        <v>1995</v>
      </c>
      <c r="M140" s="21"/>
      <c r="N140" s="25">
        <v>0</v>
      </c>
      <c r="O140" s="26">
        <f t="shared" si="7"/>
        <v>0</v>
      </c>
    </row>
    <row r="141" spans="2:15" x14ac:dyDescent="0.25">
      <c r="C141" s="21" t="s">
        <v>402</v>
      </c>
      <c r="D141" s="21" t="s">
        <v>241</v>
      </c>
      <c r="E141" s="21" t="s">
        <v>403</v>
      </c>
      <c r="F141" s="22">
        <v>1</v>
      </c>
      <c r="G141" s="21" t="s">
        <v>34</v>
      </c>
      <c r="H141" s="21" t="s">
        <v>383</v>
      </c>
      <c r="I141" s="21" t="s">
        <v>55</v>
      </c>
      <c r="J141" s="21" t="s">
        <v>389</v>
      </c>
      <c r="K141" s="21"/>
      <c r="L141" s="23">
        <v>2015</v>
      </c>
      <c r="M141" s="21"/>
      <c r="N141" s="25">
        <v>0</v>
      </c>
      <c r="O141" s="26">
        <f t="shared" si="7"/>
        <v>0</v>
      </c>
    </row>
    <row r="142" spans="2:15" x14ac:dyDescent="0.25">
      <c r="C142" s="21" t="s">
        <v>404</v>
      </c>
      <c r="D142" s="21" t="s">
        <v>241</v>
      </c>
      <c r="E142" s="21" t="s">
        <v>405</v>
      </c>
      <c r="F142" s="22">
        <v>2</v>
      </c>
      <c r="G142" s="21" t="s">
        <v>34</v>
      </c>
      <c r="H142" s="21" t="s">
        <v>383</v>
      </c>
      <c r="I142" s="21" t="s">
        <v>55</v>
      </c>
      <c r="J142" s="21" t="s">
        <v>384</v>
      </c>
      <c r="K142" s="21"/>
      <c r="L142" s="23">
        <v>2015</v>
      </c>
      <c r="M142" s="21"/>
      <c r="N142" s="25">
        <v>0</v>
      </c>
      <c r="O142" s="26">
        <f t="shared" si="7"/>
        <v>0</v>
      </c>
    </row>
    <row r="143" spans="2:15" x14ac:dyDescent="0.25">
      <c r="B143" s="59" t="s">
        <v>406</v>
      </c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24"/>
      <c r="O143" s="24"/>
    </row>
    <row r="144" spans="2:15" x14ac:dyDescent="0.25">
      <c r="C144" s="21" t="s">
        <v>407</v>
      </c>
      <c r="D144" s="21" t="s">
        <v>243</v>
      </c>
      <c r="E144" s="21" t="s">
        <v>408</v>
      </c>
      <c r="F144" s="22">
        <v>1</v>
      </c>
      <c r="G144" s="21" t="s">
        <v>409</v>
      </c>
      <c r="H144" s="21" t="s">
        <v>410</v>
      </c>
      <c r="I144" s="21"/>
      <c r="J144" s="21" t="s">
        <v>411</v>
      </c>
      <c r="K144" s="21"/>
      <c r="L144" s="23">
        <v>1995</v>
      </c>
      <c r="M144" s="21" t="s">
        <v>86</v>
      </c>
      <c r="N144" s="25">
        <v>0</v>
      </c>
      <c r="O144" s="26">
        <f t="shared" ref="O144:O154" si="8">N144*F144</f>
        <v>0</v>
      </c>
    </row>
    <row r="145" spans="2:15" x14ac:dyDescent="0.25">
      <c r="C145" s="21" t="s">
        <v>412</v>
      </c>
      <c r="D145" s="21" t="s">
        <v>243</v>
      </c>
      <c r="E145" s="21" t="s">
        <v>413</v>
      </c>
      <c r="F145" s="22">
        <v>1</v>
      </c>
      <c r="G145" s="21" t="s">
        <v>34</v>
      </c>
      <c r="H145" s="21" t="s">
        <v>414</v>
      </c>
      <c r="I145" s="21"/>
      <c r="J145" s="21" t="s">
        <v>415</v>
      </c>
      <c r="K145" s="21"/>
      <c r="L145" s="23">
        <v>2009</v>
      </c>
      <c r="M145" s="21"/>
      <c r="N145" s="25">
        <v>0</v>
      </c>
      <c r="O145" s="26">
        <f t="shared" ref="O145:O147" si="9">N145*F145</f>
        <v>0</v>
      </c>
    </row>
    <row r="146" spans="2:15" x14ac:dyDescent="0.25">
      <c r="C146" s="21" t="s">
        <v>575</v>
      </c>
      <c r="D146" s="21" t="s">
        <v>243</v>
      </c>
      <c r="E146" s="21" t="s">
        <v>576</v>
      </c>
      <c r="F146" s="22">
        <v>316</v>
      </c>
      <c r="G146" s="21" t="s">
        <v>435</v>
      </c>
      <c r="H146" s="21"/>
      <c r="I146" s="21" t="s">
        <v>551</v>
      </c>
      <c r="J146" s="21"/>
      <c r="K146" s="21"/>
      <c r="L146" s="23">
        <v>2002</v>
      </c>
      <c r="M146" s="21"/>
      <c r="N146" s="25">
        <v>0</v>
      </c>
      <c r="O146" s="26">
        <f t="shared" si="9"/>
        <v>0</v>
      </c>
    </row>
    <row r="147" spans="2:15" x14ac:dyDescent="0.25">
      <c r="C147" s="21" t="s">
        <v>416</v>
      </c>
      <c r="D147" s="21" t="s">
        <v>243</v>
      </c>
      <c r="E147" s="21" t="s">
        <v>417</v>
      </c>
      <c r="F147" s="22">
        <v>1</v>
      </c>
      <c r="G147" s="21" t="s">
        <v>34</v>
      </c>
      <c r="H147" s="21" t="s">
        <v>418</v>
      </c>
      <c r="I147" s="21" t="s">
        <v>419</v>
      </c>
      <c r="J147" s="21" t="s">
        <v>420</v>
      </c>
      <c r="K147" s="21"/>
      <c r="L147" s="23">
        <v>1985</v>
      </c>
      <c r="M147" s="21"/>
      <c r="N147" s="25">
        <v>0</v>
      </c>
      <c r="O147" s="26">
        <f t="shared" si="9"/>
        <v>0</v>
      </c>
    </row>
    <row r="148" spans="2:15" x14ac:dyDescent="0.25">
      <c r="C148" s="21" t="s">
        <v>425</v>
      </c>
      <c r="D148" s="21" t="s">
        <v>243</v>
      </c>
      <c r="E148" s="21" t="s">
        <v>426</v>
      </c>
      <c r="F148" s="22">
        <v>1</v>
      </c>
      <c r="G148" s="21" t="s">
        <v>34</v>
      </c>
      <c r="H148" s="21"/>
      <c r="I148" s="21" t="s">
        <v>427</v>
      </c>
      <c r="J148" s="21" t="s">
        <v>428</v>
      </c>
      <c r="K148" s="21"/>
      <c r="L148" s="23">
        <v>1978</v>
      </c>
      <c r="M148" s="21"/>
      <c r="N148" s="25">
        <v>0</v>
      </c>
      <c r="O148" s="26">
        <f t="shared" si="8"/>
        <v>0</v>
      </c>
    </row>
    <row r="149" spans="2:15" x14ac:dyDescent="0.25">
      <c r="C149" s="21" t="s">
        <v>429</v>
      </c>
      <c r="D149" s="21" t="s">
        <v>243</v>
      </c>
      <c r="E149" s="21" t="s">
        <v>417</v>
      </c>
      <c r="F149" s="22">
        <v>1</v>
      </c>
      <c r="G149" s="21" t="s">
        <v>34</v>
      </c>
      <c r="H149" s="21" t="s">
        <v>430</v>
      </c>
      <c r="I149" s="21" t="s">
        <v>431</v>
      </c>
      <c r="J149" s="21" t="s">
        <v>420</v>
      </c>
      <c r="K149" s="21"/>
      <c r="L149" s="23">
        <v>1995</v>
      </c>
      <c r="M149" s="21"/>
      <c r="N149" s="25">
        <v>0</v>
      </c>
      <c r="O149" s="26">
        <f t="shared" si="8"/>
        <v>0</v>
      </c>
    </row>
    <row r="150" spans="2:15" x14ac:dyDescent="0.25">
      <c r="C150" s="21" t="s">
        <v>432</v>
      </c>
      <c r="D150" s="21" t="s">
        <v>243</v>
      </c>
      <c r="E150" s="21" t="s">
        <v>417</v>
      </c>
      <c r="F150" s="22">
        <v>1</v>
      </c>
      <c r="G150" s="21" t="s">
        <v>34</v>
      </c>
      <c r="H150" s="21" t="s">
        <v>430</v>
      </c>
      <c r="I150" s="21" t="s">
        <v>419</v>
      </c>
      <c r="J150" s="21" t="s">
        <v>420</v>
      </c>
      <c r="K150" s="21"/>
      <c r="L150" s="23">
        <v>1995</v>
      </c>
      <c r="M150" s="21"/>
      <c r="N150" s="25">
        <v>0</v>
      </c>
      <c r="O150" s="26">
        <f t="shared" si="8"/>
        <v>0</v>
      </c>
    </row>
    <row r="151" spans="2:15" x14ac:dyDescent="0.25">
      <c r="C151" s="21" t="s">
        <v>421</v>
      </c>
      <c r="D151" s="21" t="s">
        <v>243</v>
      </c>
      <c r="E151" s="21" t="s">
        <v>422</v>
      </c>
      <c r="F151" s="22">
        <v>1</v>
      </c>
      <c r="G151" s="21" t="s">
        <v>34</v>
      </c>
      <c r="H151" s="21" t="s">
        <v>423</v>
      </c>
      <c r="I151" s="21" t="s">
        <v>60</v>
      </c>
      <c r="J151" s="21" t="s">
        <v>424</v>
      </c>
      <c r="K151" s="21"/>
      <c r="L151" s="23">
        <v>2002</v>
      </c>
      <c r="M151" s="21"/>
      <c r="N151" s="25">
        <v>0</v>
      </c>
      <c r="O151" s="26">
        <f t="shared" si="8"/>
        <v>0</v>
      </c>
    </row>
    <row r="152" spans="2:15" x14ac:dyDescent="0.25">
      <c r="C152" s="21" t="s">
        <v>577</v>
      </c>
      <c r="D152" s="21" t="s">
        <v>243</v>
      </c>
      <c r="E152" s="21" t="s">
        <v>578</v>
      </c>
      <c r="F152" s="22">
        <v>1</v>
      </c>
      <c r="G152" s="21" t="s">
        <v>34</v>
      </c>
      <c r="H152" s="21" t="s">
        <v>579</v>
      </c>
      <c r="I152" s="21" t="s">
        <v>551</v>
      </c>
      <c r="J152" s="21"/>
      <c r="K152" s="21"/>
      <c r="L152" s="23">
        <v>2002</v>
      </c>
      <c r="M152" s="21"/>
      <c r="N152" s="25">
        <v>0</v>
      </c>
      <c r="O152" s="26">
        <f t="shared" si="8"/>
        <v>0</v>
      </c>
    </row>
    <row r="153" spans="2:15" x14ac:dyDescent="0.25">
      <c r="C153" s="21" t="s">
        <v>433</v>
      </c>
      <c r="D153" s="21" t="s">
        <v>243</v>
      </c>
      <c r="E153" s="21" t="s">
        <v>434</v>
      </c>
      <c r="F153" s="22">
        <v>8743</v>
      </c>
      <c r="G153" s="21" t="s">
        <v>435</v>
      </c>
      <c r="H153" s="21" t="s">
        <v>436</v>
      </c>
      <c r="I153" s="21" t="s">
        <v>335</v>
      </c>
      <c r="J153" s="21" t="s">
        <v>437</v>
      </c>
      <c r="K153" s="21"/>
      <c r="L153" s="23">
        <v>1980</v>
      </c>
      <c r="M153" s="21"/>
      <c r="N153" s="25">
        <v>0</v>
      </c>
      <c r="O153" s="26">
        <f t="shared" si="8"/>
        <v>0</v>
      </c>
    </row>
    <row r="154" spans="2:15" x14ac:dyDescent="0.25">
      <c r="C154" s="21" t="s">
        <v>580</v>
      </c>
      <c r="D154" s="21" t="s">
        <v>243</v>
      </c>
      <c r="E154" s="21" t="s">
        <v>434</v>
      </c>
      <c r="F154" s="22">
        <v>1</v>
      </c>
      <c r="G154" s="21" t="s">
        <v>34</v>
      </c>
      <c r="H154" s="21"/>
      <c r="I154" s="21" t="s">
        <v>551</v>
      </c>
      <c r="J154" s="21" t="s">
        <v>581</v>
      </c>
      <c r="K154" s="21"/>
      <c r="L154" s="23">
        <v>2002</v>
      </c>
      <c r="M154" s="21"/>
      <c r="N154" s="25">
        <v>0</v>
      </c>
      <c r="O154" s="26">
        <f t="shared" si="8"/>
        <v>0</v>
      </c>
    </row>
    <row r="155" spans="2:15" x14ac:dyDescent="0.25">
      <c r="B155" s="59" t="s">
        <v>438</v>
      </c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24"/>
      <c r="O155" s="24"/>
    </row>
    <row r="156" spans="2:15" x14ac:dyDescent="0.25">
      <c r="C156" s="21" t="s">
        <v>439</v>
      </c>
      <c r="D156" s="21" t="s">
        <v>248</v>
      </c>
      <c r="E156" s="21" t="s">
        <v>440</v>
      </c>
      <c r="F156" s="22">
        <v>1</v>
      </c>
      <c r="G156" s="21" t="s">
        <v>148</v>
      </c>
      <c r="H156" s="21" t="s">
        <v>441</v>
      </c>
      <c r="I156" s="21" t="s">
        <v>442</v>
      </c>
      <c r="J156" s="21"/>
      <c r="K156" s="21"/>
      <c r="L156" s="23">
        <v>2018</v>
      </c>
      <c r="M156" s="21"/>
      <c r="N156" s="25">
        <v>0</v>
      </c>
      <c r="O156" s="26">
        <f t="shared" ref="O156:O164" si="10">N156*F156</f>
        <v>0</v>
      </c>
    </row>
    <row r="157" spans="2:15" x14ac:dyDescent="0.25">
      <c r="C157" s="21" t="s">
        <v>582</v>
      </c>
      <c r="D157" s="21" t="s">
        <v>248</v>
      </c>
      <c r="E157" s="21" t="s">
        <v>583</v>
      </c>
      <c r="F157" s="22">
        <v>1</v>
      </c>
      <c r="G157" s="21" t="s">
        <v>148</v>
      </c>
      <c r="H157" s="21" t="s">
        <v>584</v>
      </c>
      <c r="I157" s="21" t="s">
        <v>442</v>
      </c>
      <c r="J157" s="21"/>
      <c r="K157" s="21"/>
      <c r="L157" s="23">
        <v>2018</v>
      </c>
      <c r="M157" s="21"/>
      <c r="N157" s="25">
        <v>0</v>
      </c>
      <c r="O157" s="26">
        <f t="shared" ref="O157:O158" si="11">N157*F157</f>
        <v>0</v>
      </c>
    </row>
    <row r="158" spans="2:15" x14ac:dyDescent="0.25">
      <c r="C158" s="21" t="s">
        <v>445</v>
      </c>
      <c r="D158" s="21" t="s">
        <v>248</v>
      </c>
      <c r="E158" s="21" t="s">
        <v>446</v>
      </c>
      <c r="F158" s="22">
        <v>1</v>
      </c>
      <c r="G158" s="21" t="s">
        <v>148</v>
      </c>
      <c r="H158" s="21" t="s">
        <v>441</v>
      </c>
      <c r="I158" s="21" t="s">
        <v>442</v>
      </c>
      <c r="J158" s="21"/>
      <c r="K158" s="21"/>
      <c r="L158" s="23">
        <v>2018</v>
      </c>
      <c r="M158" s="21"/>
      <c r="N158" s="25">
        <v>0</v>
      </c>
      <c r="O158" s="26">
        <f t="shared" si="11"/>
        <v>0</v>
      </c>
    </row>
    <row r="159" spans="2:15" x14ac:dyDescent="0.25">
      <c r="C159" s="21" t="s">
        <v>443</v>
      </c>
      <c r="D159" s="21" t="s">
        <v>248</v>
      </c>
      <c r="E159" s="21" t="s">
        <v>444</v>
      </c>
      <c r="F159" s="22">
        <v>1</v>
      </c>
      <c r="G159" s="21" t="s">
        <v>148</v>
      </c>
      <c r="H159" s="21" t="s">
        <v>441</v>
      </c>
      <c r="I159" s="21" t="s">
        <v>442</v>
      </c>
      <c r="J159" s="21"/>
      <c r="K159" s="21"/>
      <c r="L159" s="23">
        <v>2018</v>
      </c>
      <c r="M159" s="21"/>
      <c r="N159" s="25">
        <v>0</v>
      </c>
      <c r="O159" s="26">
        <f t="shared" si="10"/>
        <v>0</v>
      </c>
    </row>
    <row r="160" spans="2:15" x14ac:dyDescent="0.25">
      <c r="C160" s="21" t="s">
        <v>447</v>
      </c>
      <c r="D160" s="21" t="s">
        <v>248</v>
      </c>
      <c r="E160" s="21" t="s">
        <v>448</v>
      </c>
      <c r="F160" s="22">
        <v>177</v>
      </c>
      <c r="G160" s="21" t="s">
        <v>34</v>
      </c>
      <c r="H160" s="21"/>
      <c r="I160" s="21" t="s">
        <v>449</v>
      </c>
      <c r="J160" s="21"/>
      <c r="K160" s="21"/>
      <c r="L160" s="23">
        <v>2010</v>
      </c>
      <c r="M160" s="21"/>
      <c r="N160" s="25">
        <v>0</v>
      </c>
      <c r="O160" s="26">
        <f t="shared" si="10"/>
        <v>0</v>
      </c>
    </row>
    <row r="161" spans="3:15" x14ac:dyDescent="0.25">
      <c r="C161" s="21" t="s">
        <v>585</v>
      </c>
      <c r="D161" s="21" t="s">
        <v>248</v>
      </c>
      <c r="E161" s="21" t="s">
        <v>448</v>
      </c>
      <c r="F161" s="22">
        <v>9</v>
      </c>
      <c r="G161" s="21" t="s">
        <v>34</v>
      </c>
      <c r="H161" s="21" t="s">
        <v>586</v>
      </c>
      <c r="I161" s="21" t="s">
        <v>551</v>
      </c>
      <c r="J161" s="21"/>
      <c r="K161" s="21"/>
      <c r="L161" s="23">
        <v>2002</v>
      </c>
      <c r="M161" s="21"/>
      <c r="N161" s="25">
        <v>0</v>
      </c>
      <c r="O161" s="26">
        <f t="shared" si="10"/>
        <v>0</v>
      </c>
    </row>
    <row r="162" spans="3:15" x14ac:dyDescent="0.25">
      <c r="C162" s="21" t="s">
        <v>455</v>
      </c>
      <c r="D162" s="21" t="s">
        <v>248</v>
      </c>
      <c r="E162" s="21" t="s">
        <v>451</v>
      </c>
      <c r="F162" s="22">
        <v>1</v>
      </c>
      <c r="G162" s="21" t="s">
        <v>34</v>
      </c>
      <c r="H162" s="21" t="s">
        <v>452</v>
      </c>
      <c r="I162" s="21" t="s">
        <v>456</v>
      </c>
      <c r="J162" s="21" t="s">
        <v>454</v>
      </c>
      <c r="K162" s="21"/>
      <c r="L162" s="23">
        <v>1997</v>
      </c>
      <c r="M162" s="21"/>
      <c r="N162" s="25">
        <v>0</v>
      </c>
      <c r="O162" s="26">
        <f t="shared" si="10"/>
        <v>0</v>
      </c>
    </row>
    <row r="163" spans="3:15" x14ac:dyDescent="0.25">
      <c r="C163" s="21" t="s">
        <v>457</v>
      </c>
      <c r="D163" s="21" t="s">
        <v>248</v>
      </c>
      <c r="E163" s="21" t="s">
        <v>451</v>
      </c>
      <c r="F163" s="22">
        <v>1</v>
      </c>
      <c r="G163" s="21" t="s">
        <v>34</v>
      </c>
      <c r="H163" s="21" t="s">
        <v>452</v>
      </c>
      <c r="I163" s="21" t="s">
        <v>458</v>
      </c>
      <c r="J163" s="21" t="s">
        <v>459</v>
      </c>
      <c r="K163" s="21"/>
      <c r="L163" s="23">
        <v>1997</v>
      </c>
      <c r="M163" s="21"/>
      <c r="N163" s="25">
        <v>0</v>
      </c>
      <c r="O163" s="26">
        <f t="shared" si="10"/>
        <v>0</v>
      </c>
    </row>
    <row r="164" spans="3:15" x14ac:dyDescent="0.25">
      <c r="C164" s="21" t="s">
        <v>450</v>
      </c>
      <c r="D164" s="21" t="s">
        <v>248</v>
      </c>
      <c r="E164" s="21" t="s">
        <v>451</v>
      </c>
      <c r="F164" s="22">
        <v>1</v>
      </c>
      <c r="G164" s="21" t="s">
        <v>34</v>
      </c>
      <c r="H164" s="21" t="s">
        <v>452</v>
      </c>
      <c r="I164" s="21" t="s">
        <v>453</v>
      </c>
      <c r="J164" s="21" t="s">
        <v>454</v>
      </c>
      <c r="K164" s="21"/>
      <c r="L164" s="23">
        <v>1997</v>
      </c>
      <c r="M164" s="21"/>
      <c r="N164" s="25">
        <v>0</v>
      </c>
      <c r="O164" s="26">
        <f t="shared" si="10"/>
        <v>0</v>
      </c>
    </row>
  </sheetData>
  <autoFilter ref="B4:O4" xr:uid="{E19D614E-C1B6-4FB6-9F15-0E397D9AF600}">
    <filterColumn colId="0" showButton="0"/>
  </autoFilter>
  <mergeCells count="12">
    <mergeCell ref="H2:I2"/>
    <mergeCell ref="B5:N5"/>
    <mergeCell ref="B50:M50"/>
    <mergeCell ref="B109:M109"/>
    <mergeCell ref="B130:M130"/>
    <mergeCell ref="B143:M143"/>
    <mergeCell ref="B155:M155"/>
    <mergeCell ref="B4:C4"/>
    <mergeCell ref="B21:M21"/>
    <mergeCell ref="B29:M29"/>
    <mergeCell ref="B43:M43"/>
    <mergeCell ref="B45:M4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09A9-CB34-4DA2-8E16-9A6A9C8F3A36}">
  <dimension ref="B1:N50"/>
  <sheetViews>
    <sheetView showGridLines="0" zoomScale="85" zoomScaleNormal="85" workbookViewId="0">
      <selection activeCell="C53" sqref="C53"/>
    </sheetView>
  </sheetViews>
  <sheetFormatPr defaultRowHeight="15" x14ac:dyDescent="0.25"/>
  <cols>
    <col min="1" max="1" width="4.42578125" customWidth="1"/>
    <col min="2" max="2" width="3" customWidth="1"/>
    <col min="3" max="3" width="7.5703125" bestFit="1" customWidth="1"/>
    <col min="4" max="4" width="6.42578125" bestFit="1" customWidth="1"/>
    <col min="5" max="5" width="66" customWidth="1"/>
    <col min="6" max="6" width="9.42578125" bestFit="1" customWidth="1"/>
    <col min="7" max="7" width="6.42578125" bestFit="1" customWidth="1"/>
    <col min="8" max="8" width="17.85546875" bestFit="1" customWidth="1"/>
    <col min="9" max="9" width="30.5703125" bestFit="1" customWidth="1"/>
    <col min="10" max="10" width="29" bestFit="1" customWidth="1"/>
    <col min="11" max="11" width="15.5703125" bestFit="1" customWidth="1"/>
    <col min="12" max="12" width="7.42578125" bestFit="1" customWidth="1"/>
    <col min="13" max="14" width="33.85546875" customWidth="1"/>
  </cols>
  <sheetData>
    <row r="1" spans="2:14" ht="81" customHeight="1" thickBot="1" x14ac:dyDescent="0.55000000000000004">
      <c r="B1" s="1" t="s">
        <v>460</v>
      </c>
    </row>
    <row r="2" spans="2:14" ht="30.75" customHeight="1" thickBot="1" x14ac:dyDescent="0.3">
      <c r="B2" s="31" t="s">
        <v>544</v>
      </c>
      <c r="H2" s="61" t="s">
        <v>461</v>
      </c>
      <c r="I2" s="62"/>
    </row>
    <row r="4" spans="2:14" ht="42.75" x14ac:dyDescent="0.25">
      <c r="B4" s="60" t="s">
        <v>21</v>
      </c>
      <c r="C4" s="60"/>
      <c r="D4" s="20" t="s">
        <v>22</v>
      </c>
      <c r="E4" s="20" t="s">
        <v>23</v>
      </c>
      <c r="F4" s="20" t="s">
        <v>24</v>
      </c>
      <c r="G4" s="20" t="s">
        <v>25</v>
      </c>
      <c r="H4" s="20" t="s">
        <v>26</v>
      </c>
      <c r="I4" s="20" t="s">
        <v>27</v>
      </c>
      <c r="J4" s="20" t="s">
        <v>1</v>
      </c>
      <c r="K4" s="20" t="s">
        <v>28</v>
      </c>
      <c r="L4" s="20" t="s">
        <v>2</v>
      </c>
      <c r="M4" s="38" t="s">
        <v>463</v>
      </c>
      <c r="N4" s="38" t="s">
        <v>462</v>
      </c>
    </row>
    <row r="5" spans="2:14" x14ac:dyDescent="0.25">
      <c r="B5" s="63" t="s">
        <v>74</v>
      </c>
      <c r="C5" s="64"/>
      <c r="D5" s="64"/>
      <c r="E5" s="64"/>
      <c r="F5" s="64"/>
      <c r="G5" s="64"/>
      <c r="H5" s="64"/>
      <c r="I5" s="64"/>
      <c r="J5" s="64"/>
      <c r="K5" s="64"/>
      <c r="L5" s="65"/>
      <c r="M5" s="27">
        <v>0</v>
      </c>
      <c r="N5" s="28">
        <f t="shared" ref="N5:N50" si="0">M5*F5</f>
        <v>0</v>
      </c>
    </row>
    <row r="6" spans="2:14" x14ac:dyDescent="0.25">
      <c r="C6" s="21"/>
      <c r="D6" s="21" t="s">
        <v>76</v>
      </c>
      <c r="E6" s="21" t="s">
        <v>80</v>
      </c>
      <c r="F6" s="22">
        <v>1</v>
      </c>
      <c r="G6" s="21" t="s">
        <v>34</v>
      </c>
      <c r="H6" s="21" t="s">
        <v>464</v>
      </c>
      <c r="I6" s="21"/>
      <c r="J6" s="21"/>
      <c r="K6" s="21"/>
      <c r="L6" s="23">
        <v>2008</v>
      </c>
      <c r="M6" s="25">
        <v>0</v>
      </c>
      <c r="N6" s="26">
        <f t="shared" si="0"/>
        <v>0</v>
      </c>
    </row>
    <row r="7" spans="2:14" x14ac:dyDescent="0.25">
      <c r="C7" s="21"/>
      <c r="D7" s="21" t="s">
        <v>76</v>
      </c>
      <c r="E7" s="21" t="s">
        <v>80</v>
      </c>
      <c r="F7" s="22">
        <v>1</v>
      </c>
      <c r="G7" s="21" t="s">
        <v>34</v>
      </c>
      <c r="H7" s="21" t="s">
        <v>465</v>
      </c>
      <c r="I7" s="21"/>
      <c r="J7" s="21"/>
      <c r="K7" s="21"/>
      <c r="L7" s="23">
        <v>2008</v>
      </c>
      <c r="M7" s="25">
        <v>0</v>
      </c>
      <c r="N7" s="26">
        <f t="shared" si="0"/>
        <v>0</v>
      </c>
    </row>
    <row r="8" spans="2:14" x14ac:dyDescent="0.25">
      <c r="B8" s="63" t="s">
        <v>91</v>
      </c>
      <c r="C8" s="64"/>
      <c r="D8" s="64"/>
      <c r="E8" s="64"/>
      <c r="F8" s="64"/>
      <c r="G8" s="64"/>
      <c r="H8" s="64"/>
      <c r="I8" s="64"/>
      <c r="J8" s="64"/>
      <c r="K8" s="64"/>
      <c r="L8" s="65"/>
      <c r="M8" s="27">
        <v>0</v>
      </c>
      <c r="N8" s="28">
        <f t="shared" si="0"/>
        <v>0</v>
      </c>
    </row>
    <row r="9" spans="2:14" x14ac:dyDescent="0.25">
      <c r="C9" s="21"/>
      <c r="D9" s="21" t="s">
        <v>93</v>
      </c>
      <c r="E9" s="21" t="s">
        <v>466</v>
      </c>
      <c r="F9" s="22">
        <v>1</v>
      </c>
      <c r="G9" s="21" t="s">
        <v>34</v>
      </c>
      <c r="H9" s="21" t="s">
        <v>99</v>
      </c>
      <c r="I9" s="21"/>
      <c r="J9" s="21" t="s">
        <v>467</v>
      </c>
      <c r="K9" s="21"/>
      <c r="L9" s="23">
        <v>2008</v>
      </c>
      <c r="M9" s="25">
        <v>0</v>
      </c>
      <c r="N9" s="26">
        <f t="shared" si="0"/>
        <v>0</v>
      </c>
    </row>
    <row r="10" spans="2:14" x14ac:dyDescent="0.25">
      <c r="C10" s="21"/>
      <c r="D10" s="21" t="s">
        <v>93</v>
      </c>
      <c r="E10" s="21" t="s">
        <v>466</v>
      </c>
      <c r="F10" s="22">
        <v>1</v>
      </c>
      <c r="G10" s="21" t="s">
        <v>34</v>
      </c>
      <c r="H10" s="21" t="s">
        <v>99</v>
      </c>
      <c r="I10" s="21"/>
      <c r="J10" s="21" t="s">
        <v>467</v>
      </c>
      <c r="K10" s="21"/>
      <c r="L10" s="23">
        <v>2008</v>
      </c>
      <c r="M10" s="25">
        <v>0</v>
      </c>
      <c r="N10" s="26">
        <f t="shared" si="0"/>
        <v>0</v>
      </c>
    </row>
    <row r="11" spans="2:14" x14ac:dyDescent="0.25">
      <c r="C11" s="21"/>
      <c r="D11" s="21" t="s">
        <v>93</v>
      </c>
      <c r="E11" s="21" t="s">
        <v>468</v>
      </c>
      <c r="F11" s="22">
        <v>1</v>
      </c>
      <c r="G11" s="21" t="s">
        <v>34</v>
      </c>
      <c r="H11" s="21" t="s">
        <v>99</v>
      </c>
      <c r="I11" s="21"/>
      <c r="J11" s="21" t="s">
        <v>469</v>
      </c>
      <c r="K11" s="21"/>
      <c r="L11" s="23">
        <v>2008</v>
      </c>
      <c r="M11" s="25">
        <v>0</v>
      </c>
      <c r="N11" s="26">
        <f t="shared" si="0"/>
        <v>0</v>
      </c>
    </row>
    <row r="12" spans="2:14" x14ac:dyDescent="0.25">
      <c r="C12" s="21"/>
      <c r="D12" s="21" t="s">
        <v>93</v>
      </c>
      <c r="E12" s="21" t="s">
        <v>470</v>
      </c>
      <c r="F12" s="22">
        <v>1</v>
      </c>
      <c r="G12" s="21" t="s">
        <v>34</v>
      </c>
      <c r="H12" s="21" t="s">
        <v>99</v>
      </c>
      <c r="I12" s="21"/>
      <c r="J12" s="21" t="s">
        <v>471</v>
      </c>
      <c r="K12" s="21"/>
      <c r="L12" s="23">
        <v>2008</v>
      </c>
      <c r="M12" s="25">
        <v>0</v>
      </c>
      <c r="N12" s="26">
        <f t="shared" si="0"/>
        <v>0</v>
      </c>
    </row>
    <row r="13" spans="2:14" x14ac:dyDescent="0.25">
      <c r="C13" s="21"/>
      <c r="D13" s="21" t="s">
        <v>93</v>
      </c>
      <c r="E13" s="21" t="s">
        <v>472</v>
      </c>
      <c r="F13" s="22">
        <v>1</v>
      </c>
      <c r="G13" s="21" t="s">
        <v>34</v>
      </c>
      <c r="H13" s="21" t="s">
        <v>465</v>
      </c>
      <c r="I13" s="21"/>
      <c r="J13" s="21" t="s">
        <v>473</v>
      </c>
      <c r="K13" s="21"/>
      <c r="L13" s="23">
        <v>2008</v>
      </c>
      <c r="M13" s="25">
        <v>0</v>
      </c>
      <c r="N13" s="26">
        <f t="shared" si="0"/>
        <v>0</v>
      </c>
    </row>
    <row r="14" spans="2:14" x14ac:dyDescent="0.25">
      <c r="B14" s="63" t="s">
        <v>149</v>
      </c>
      <c r="C14" s="64"/>
      <c r="D14" s="64"/>
      <c r="E14" s="64"/>
      <c r="F14" s="64"/>
      <c r="G14" s="64"/>
      <c r="H14" s="64"/>
      <c r="I14" s="64"/>
      <c r="J14" s="64"/>
      <c r="K14" s="64"/>
      <c r="L14" s="65"/>
      <c r="M14" s="27">
        <v>0</v>
      </c>
      <c r="N14" s="28">
        <f t="shared" si="0"/>
        <v>0</v>
      </c>
    </row>
    <row r="15" spans="2:14" x14ac:dyDescent="0.25">
      <c r="C15" s="21"/>
      <c r="D15" s="21" t="s">
        <v>151</v>
      </c>
      <c r="E15" s="21" t="s">
        <v>474</v>
      </c>
      <c r="F15" s="22">
        <v>1</v>
      </c>
      <c r="G15" s="21" t="s">
        <v>34</v>
      </c>
      <c r="H15" s="21" t="s">
        <v>475</v>
      </c>
      <c r="I15" s="21"/>
      <c r="J15" s="21"/>
      <c r="K15" s="21"/>
      <c r="L15" s="23">
        <v>2008</v>
      </c>
      <c r="M15" s="25">
        <v>0</v>
      </c>
      <c r="N15" s="26">
        <f t="shared" si="0"/>
        <v>0</v>
      </c>
    </row>
    <row r="16" spans="2:14" x14ac:dyDescent="0.25">
      <c r="C16" s="21"/>
      <c r="D16" s="21" t="s">
        <v>151</v>
      </c>
      <c r="E16" s="21" t="s">
        <v>476</v>
      </c>
      <c r="F16" s="22">
        <v>1</v>
      </c>
      <c r="G16" s="21" t="s">
        <v>34</v>
      </c>
      <c r="H16" s="21" t="s">
        <v>465</v>
      </c>
      <c r="I16" s="21"/>
      <c r="J16" s="21" t="s">
        <v>477</v>
      </c>
      <c r="K16" s="21"/>
      <c r="L16" s="23">
        <v>2008</v>
      </c>
      <c r="M16" s="25">
        <v>0</v>
      </c>
      <c r="N16" s="26">
        <f t="shared" si="0"/>
        <v>0</v>
      </c>
    </row>
    <row r="17" spans="2:14" x14ac:dyDescent="0.25">
      <c r="C17" s="21" t="s">
        <v>478</v>
      </c>
      <c r="D17" s="21" t="s">
        <v>151</v>
      </c>
      <c r="E17" s="21" t="s">
        <v>479</v>
      </c>
      <c r="F17" s="22">
        <v>1</v>
      </c>
      <c r="G17" s="21" t="s">
        <v>480</v>
      </c>
      <c r="H17" s="21" t="s">
        <v>481</v>
      </c>
      <c r="I17" s="21" t="s">
        <v>482</v>
      </c>
      <c r="J17" s="21" t="s">
        <v>483</v>
      </c>
      <c r="K17" s="21" t="s">
        <v>484</v>
      </c>
      <c r="L17" s="23">
        <v>2008</v>
      </c>
      <c r="M17" s="25">
        <v>0</v>
      </c>
      <c r="N17" s="26">
        <f t="shared" si="0"/>
        <v>0</v>
      </c>
    </row>
    <row r="18" spans="2:14" x14ac:dyDescent="0.25">
      <c r="B18" s="63" t="s">
        <v>170</v>
      </c>
      <c r="C18" s="64"/>
      <c r="D18" s="64"/>
      <c r="E18" s="64"/>
      <c r="F18" s="64"/>
      <c r="G18" s="64"/>
      <c r="H18" s="64"/>
      <c r="I18" s="64"/>
      <c r="J18" s="64"/>
      <c r="K18" s="64"/>
      <c r="L18" s="65"/>
      <c r="M18" s="27">
        <v>0</v>
      </c>
      <c r="N18" s="28">
        <f t="shared" si="0"/>
        <v>0</v>
      </c>
    </row>
    <row r="19" spans="2:14" x14ac:dyDescent="0.25">
      <c r="C19" s="21" t="s">
        <v>485</v>
      </c>
      <c r="D19" s="21" t="s">
        <v>172</v>
      </c>
      <c r="E19" s="21" t="s">
        <v>486</v>
      </c>
      <c r="F19" s="22">
        <v>18</v>
      </c>
      <c r="G19" s="21" t="s">
        <v>34</v>
      </c>
      <c r="H19" s="21"/>
      <c r="I19" s="21"/>
      <c r="J19" s="21"/>
      <c r="K19" s="21"/>
      <c r="L19" s="23">
        <v>2008</v>
      </c>
      <c r="M19" s="25">
        <v>0</v>
      </c>
      <c r="N19" s="26">
        <f t="shared" si="0"/>
        <v>0</v>
      </c>
    </row>
    <row r="20" spans="2:14" x14ac:dyDescent="0.25">
      <c r="C20" s="21" t="s">
        <v>487</v>
      </c>
      <c r="D20" s="21" t="s">
        <v>172</v>
      </c>
      <c r="E20" s="21" t="s">
        <v>488</v>
      </c>
      <c r="F20" s="22">
        <v>1</v>
      </c>
      <c r="G20" s="21" t="s">
        <v>34</v>
      </c>
      <c r="H20" s="21" t="s">
        <v>177</v>
      </c>
      <c r="I20" s="21"/>
      <c r="J20" s="21" t="s">
        <v>489</v>
      </c>
      <c r="K20" s="21"/>
      <c r="L20" s="23">
        <v>2008</v>
      </c>
      <c r="M20" s="25">
        <v>0</v>
      </c>
      <c r="N20" s="26">
        <f t="shared" si="0"/>
        <v>0</v>
      </c>
    </row>
    <row r="21" spans="2:14" x14ac:dyDescent="0.25">
      <c r="C21" s="21" t="s">
        <v>487</v>
      </c>
      <c r="D21" s="21" t="s">
        <v>172</v>
      </c>
      <c r="E21" s="21" t="s">
        <v>488</v>
      </c>
      <c r="F21" s="22">
        <v>1</v>
      </c>
      <c r="G21" s="21" t="s">
        <v>34</v>
      </c>
      <c r="H21" s="21" t="s">
        <v>177</v>
      </c>
      <c r="I21" s="21"/>
      <c r="J21" s="21" t="s">
        <v>489</v>
      </c>
      <c r="K21" s="21"/>
      <c r="L21" s="23">
        <v>2008</v>
      </c>
      <c r="M21" s="25">
        <v>0</v>
      </c>
      <c r="N21" s="26">
        <f t="shared" si="0"/>
        <v>0</v>
      </c>
    </row>
    <row r="22" spans="2:14" x14ac:dyDescent="0.25">
      <c r="C22" s="21"/>
      <c r="D22" s="21" t="s">
        <v>172</v>
      </c>
      <c r="E22" s="21" t="s">
        <v>490</v>
      </c>
      <c r="F22" s="22">
        <v>5</v>
      </c>
      <c r="G22" s="21" t="s">
        <v>34</v>
      </c>
      <c r="H22" s="21" t="s">
        <v>491</v>
      </c>
      <c r="I22" s="21"/>
      <c r="J22" s="21"/>
      <c r="K22" s="21"/>
      <c r="L22" s="23">
        <v>2008</v>
      </c>
      <c r="M22" s="25">
        <v>0</v>
      </c>
      <c r="N22" s="26">
        <f t="shared" si="0"/>
        <v>0</v>
      </c>
    </row>
    <row r="23" spans="2:14" x14ac:dyDescent="0.25">
      <c r="C23" s="21" t="s">
        <v>492</v>
      </c>
      <c r="D23" s="21" t="s">
        <v>172</v>
      </c>
      <c r="E23" s="21" t="s">
        <v>493</v>
      </c>
      <c r="F23" s="22">
        <v>13</v>
      </c>
      <c r="G23" s="21" t="s">
        <v>34</v>
      </c>
      <c r="H23" s="21" t="s">
        <v>494</v>
      </c>
      <c r="I23" s="21"/>
      <c r="J23" s="21" t="s">
        <v>495</v>
      </c>
      <c r="K23" s="21"/>
      <c r="L23" s="23">
        <v>2008</v>
      </c>
      <c r="M23" s="25">
        <v>0</v>
      </c>
      <c r="N23" s="26">
        <f t="shared" si="0"/>
        <v>0</v>
      </c>
    </row>
    <row r="24" spans="2:14" x14ac:dyDescent="0.25">
      <c r="B24" s="63" t="s">
        <v>310</v>
      </c>
      <c r="C24" s="64"/>
      <c r="D24" s="64"/>
      <c r="E24" s="64"/>
      <c r="F24" s="64"/>
      <c r="G24" s="64"/>
      <c r="H24" s="64"/>
      <c r="I24" s="64"/>
      <c r="J24" s="64"/>
      <c r="K24" s="64"/>
      <c r="L24" s="65"/>
      <c r="M24" s="27">
        <v>0</v>
      </c>
      <c r="N24" s="28">
        <f t="shared" si="0"/>
        <v>0</v>
      </c>
    </row>
    <row r="25" spans="2:14" x14ac:dyDescent="0.25">
      <c r="C25" s="21"/>
      <c r="D25" s="21" t="s">
        <v>239</v>
      </c>
      <c r="E25" s="21" t="s">
        <v>496</v>
      </c>
      <c r="F25" s="22">
        <v>1</v>
      </c>
      <c r="G25" s="21" t="s">
        <v>34</v>
      </c>
      <c r="H25" s="21" t="s">
        <v>497</v>
      </c>
      <c r="I25" s="21"/>
      <c r="J25" s="21"/>
      <c r="K25" s="21"/>
      <c r="L25" s="23">
        <v>2008</v>
      </c>
      <c r="M25" s="25">
        <v>0</v>
      </c>
      <c r="N25" s="26">
        <f t="shared" si="0"/>
        <v>0</v>
      </c>
    </row>
    <row r="26" spans="2:14" x14ac:dyDescent="0.25">
      <c r="C26" s="21"/>
      <c r="D26" s="21" t="s">
        <v>239</v>
      </c>
      <c r="E26" s="21" t="s">
        <v>496</v>
      </c>
      <c r="F26" s="22">
        <v>1</v>
      </c>
      <c r="G26" s="21" t="s">
        <v>34</v>
      </c>
      <c r="H26" s="21" t="s">
        <v>497</v>
      </c>
      <c r="I26" s="21"/>
      <c r="J26" s="21"/>
      <c r="K26" s="21"/>
      <c r="L26" s="23">
        <v>2008</v>
      </c>
      <c r="M26" s="25">
        <v>0</v>
      </c>
      <c r="N26" s="26">
        <f t="shared" si="0"/>
        <v>0</v>
      </c>
    </row>
    <row r="27" spans="2:14" x14ac:dyDescent="0.25">
      <c r="C27" s="21"/>
      <c r="D27" s="21" t="s">
        <v>239</v>
      </c>
      <c r="E27" s="21" t="s">
        <v>498</v>
      </c>
      <c r="F27" s="22">
        <v>1</v>
      </c>
      <c r="G27" s="21" t="s">
        <v>34</v>
      </c>
      <c r="H27" s="21" t="s">
        <v>499</v>
      </c>
      <c r="I27" s="21"/>
      <c r="J27" s="21"/>
      <c r="K27" s="21"/>
      <c r="L27" s="23">
        <v>2008</v>
      </c>
      <c r="M27" s="25">
        <v>0</v>
      </c>
      <c r="N27" s="26">
        <f t="shared" si="0"/>
        <v>0</v>
      </c>
    </row>
    <row r="28" spans="2:14" x14ac:dyDescent="0.25">
      <c r="C28" s="21"/>
      <c r="D28" s="21" t="s">
        <v>239</v>
      </c>
      <c r="E28" s="21" t="s">
        <v>500</v>
      </c>
      <c r="F28" s="22">
        <v>1</v>
      </c>
      <c r="G28" s="21" t="s">
        <v>34</v>
      </c>
      <c r="H28" s="21" t="s">
        <v>499</v>
      </c>
      <c r="I28" s="21" t="s">
        <v>501</v>
      </c>
      <c r="J28" s="21" t="s">
        <v>502</v>
      </c>
      <c r="K28" s="21"/>
      <c r="L28" s="23">
        <v>2017</v>
      </c>
      <c r="M28" s="25">
        <v>0</v>
      </c>
      <c r="N28" s="26">
        <f t="shared" si="0"/>
        <v>0</v>
      </c>
    </row>
    <row r="29" spans="2:14" x14ac:dyDescent="0.25">
      <c r="C29" s="21"/>
      <c r="D29" s="21" t="s">
        <v>239</v>
      </c>
      <c r="E29" s="21" t="s">
        <v>503</v>
      </c>
      <c r="F29" s="22">
        <v>1</v>
      </c>
      <c r="G29" s="21" t="s">
        <v>34</v>
      </c>
      <c r="H29" s="21" t="s">
        <v>499</v>
      </c>
      <c r="I29" s="21"/>
      <c r="J29" s="21" t="s">
        <v>502</v>
      </c>
      <c r="K29" s="21"/>
      <c r="L29" s="23">
        <v>2008</v>
      </c>
      <c r="M29" s="25">
        <v>0</v>
      </c>
      <c r="N29" s="26">
        <f t="shared" si="0"/>
        <v>0</v>
      </c>
    </row>
    <row r="30" spans="2:14" x14ac:dyDescent="0.25">
      <c r="C30" s="21"/>
      <c r="D30" s="21" t="s">
        <v>239</v>
      </c>
      <c r="E30" s="21" t="s">
        <v>504</v>
      </c>
      <c r="F30" s="22">
        <v>1</v>
      </c>
      <c r="G30" s="21" t="s">
        <v>34</v>
      </c>
      <c r="H30" s="21" t="s">
        <v>499</v>
      </c>
      <c r="I30" s="21"/>
      <c r="J30" s="21" t="s">
        <v>505</v>
      </c>
      <c r="K30" s="21"/>
      <c r="L30" s="23">
        <v>2008</v>
      </c>
      <c r="M30" s="25">
        <v>0</v>
      </c>
      <c r="N30" s="26">
        <f t="shared" si="0"/>
        <v>0</v>
      </c>
    </row>
    <row r="31" spans="2:14" x14ac:dyDescent="0.25">
      <c r="C31" s="21"/>
      <c r="D31" s="21" t="s">
        <v>239</v>
      </c>
      <c r="E31" s="21" t="s">
        <v>506</v>
      </c>
      <c r="F31" s="22">
        <v>1</v>
      </c>
      <c r="G31" s="21" t="s">
        <v>34</v>
      </c>
      <c r="H31" s="21" t="s">
        <v>499</v>
      </c>
      <c r="I31" s="21"/>
      <c r="J31" s="21" t="s">
        <v>507</v>
      </c>
      <c r="K31" s="21"/>
      <c r="L31" s="23">
        <v>2008</v>
      </c>
      <c r="M31" s="25">
        <v>0</v>
      </c>
      <c r="N31" s="26">
        <f t="shared" si="0"/>
        <v>0</v>
      </c>
    </row>
    <row r="32" spans="2:14" x14ac:dyDescent="0.25">
      <c r="C32" s="21"/>
      <c r="D32" s="21" t="s">
        <v>239</v>
      </c>
      <c r="E32" s="21" t="s">
        <v>508</v>
      </c>
      <c r="F32" s="22">
        <v>1</v>
      </c>
      <c r="G32" s="21" t="s">
        <v>34</v>
      </c>
      <c r="H32" s="21" t="s">
        <v>499</v>
      </c>
      <c r="I32" s="21"/>
      <c r="J32" s="21" t="s">
        <v>509</v>
      </c>
      <c r="K32" s="21"/>
      <c r="L32" s="23">
        <v>2008</v>
      </c>
      <c r="M32" s="25">
        <v>0</v>
      </c>
      <c r="N32" s="26">
        <f t="shared" si="0"/>
        <v>0</v>
      </c>
    </row>
    <row r="33" spans="2:14" x14ac:dyDescent="0.25">
      <c r="C33" s="21" t="s">
        <v>510</v>
      </c>
      <c r="D33" s="21" t="s">
        <v>239</v>
      </c>
      <c r="E33" s="21" t="s">
        <v>511</v>
      </c>
      <c r="F33" s="22">
        <v>1</v>
      </c>
      <c r="G33" s="21" t="s">
        <v>34</v>
      </c>
      <c r="H33" s="21" t="s">
        <v>54</v>
      </c>
      <c r="I33" s="21"/>
      <c r="J33" s="21" t="s">
        <v>512</v>
      </c>
      <c r="K33" s="21" t="s">
        <v>513</v>
      </c>
      <c r="L33" s="23">
        <v>2008</v>
      </c>
      <c r="M33" s="25">
        <v>0</v>
      </c>
      <c r="N33" s="26">
        <f t="shared" si="0"/>
        <v>0</v>
      </c>
    </row>
    <row r="34" spans="2:14" x14ac:dyDescent="0.25">
      <c r="C34" s="21" t="s">
        <v>510</v>
      </c>
      <c r="D34" s="21" t="s">
        <v>239</v>
      </c>
      <c r="E34" s="21" t="s">
        <v>514</v>
      </c>
      <c r="F34" s="22">
        <v>1</v>
      </c>
      <c r="G34" s="21" t="s">
        <v>34</v>
      </c>
      <c r="H34" s="21" t="s">
        <v>54</v>
      </c>
      <c r="I34" s="21"/>
      <c r="J34" s="21" t="s">
        <v>515</v>
      </c>
      <c r="K34" s="21" t="s">
        <v>513</v>
      </c>
      <c r="L34" s="23">
        <v>2008</v>
      </c>
      <c r="M34" s="25">
        <v>0</v>
      </c>
      <c r="N34" s="26">
        <f t="shared" si="0"/>
        <v>0</v>
      </c>
    </row>
    <row r="35" spans="2:14" x14ac:dyDescent="0.25">
      <c r="C35" s="21" t="s">
        <v>510</v>
      </c>
      <c r="D35" s="21" t="s">
        <v>239</v>
      </c>
      <c r="E35" s="21" t="s">
        <v>516</v>
      </c>
      <c r="F35" s="22">
        <v>1</v>
      </c>
      <c r="G35" s="21" t="s">
        <v>34</v>
      </c>
      <c r="H35" s="21" t="s">
        <v>54</v>
      </c>
      <c r="I35" s="21"/>
      <c r="J35" s="21" t="s">
        <v>512</v>
      </c>
      <c r="K35" s="21" t="s">
        <v>513</v>
      </c>
      <c r="L35" s="23">
        <v>2017</v>
      </c>
      <c r="M35" s="25">
        <v>0</v>
      </c>
      <c r="N35" s="26">
        <f t="shared" si="0"/>
        <v>0</v>
      </c>
    </row>
    <row r="36" spans="2:14" x14ac:dyDescent="0.25">
      <c r="C36" s="21" t="s">
        <v>517</v>
      </c>
      <c r="D36" s="21" t="s">
        <v>239</v>
      </c>
      <c r="E36" s="21" t="s">
        <v>518</v>
      </c>
      <c r="F36" s="22">
        <v>12</v>
      </c>
      <c r="G36" s="21" t="s">
        <v>519</v>
      </c>
      <c r="H36" s="21"/>
      <c r="I36" s="21" t="s">
        <v>520</v>
      </c>
      <c r="J36" s="21"/>
      <c r="K36" s="21"/>
      <c r="L36" s="23">
        <v>2008</v>
      </c>
      <c r="M36" s="25">
        <v>0</v>
      </c>
      <c r="N36" s="26">
        <f t="shared" si="0"/>
        <v>0</v>
      </c>
    </row>
    <row r="37" spans="2:14" x14ac:dyDescent="0.25">
      <c r="C37" s="21" t="s">
        <v>517</v>
      </c>
      <c r="D37" s="21" t="s">
        <v>239</v>
      </c>
      <c r="E37" s="21" t="s">
        <v>518</v>
      </c>
      <c r="F37" s="22">
        <v>60</v>
      </c>
      <c r="G37" s="21" t="s">
        <v>519</v>
      </c>
      <c r="H37" s="21"/>
      <c r="I37" s="21" t="s">
        <v>521</v>
      </c>
      <c r="J37" s="21"/>
      <c r="K37" s="21"/>
      <c r="L37" s="23">
        <v>2017</v>
      </c>
      <c r="M37" s="25">
        <v>0</v>
      </c>
      <c r="N37" s="26">
        <f t="shared" si="0"/>
        <v>0</v>
      </c>
    </row>
    <row r="38" spans="2:14" x14ac:dyDescent="0.25">
      <c r="B38" s="63" t="s">
        <v>373</v>
      </c>
      <c r="C38" s="64"/>
      <c r="D38" s="64"/>
      <c r="E38" s="64"/>
      <c r="F38" s="64"/>
      <c r="G38" s="64"/>
      <c r="H38" s="64"/>
      <c r="I38" s="64"/>
      <c r="J38" s="64"/>
      <c r="K38" s="64"/>
      <c r="L38" s="65"/>
      <c r="M38" s="27">
        <v>0</v>
      </c>
      <c r="N38" s="28">
        <f t="shared" si="0"/>
        <v>0</v>
      </c>
    </row>
    <row r="39" spans="2:14" x14ac:dyDescent="0.25">
      <c r="C39" s="21" t="s">
        <v>522</v>
      </c>
      <c r="D39" s="21" t="s">
        <v>241</v>
      </c>
      <c r="E39" s="21" t="s">
        <v>523</v>
      </c>
      <c r="F39" s="22">
        <v>6</v>
      </c>
      <c r="G39" s="21" t="s">
        <v>34</v>
      </c>
      <c r="H39" s="21"/>
      <c r="I39" s="21"/>
      <c r="J39" s="21"/>
      <c r="K39" s="21"/>
      <c r="L39" s="23">
        <v>0</v>
      </c>
      <c r="M39" s="25">
        <v>0</v>
      </c>
      <c r="N39" s="26">
        <f t="shared" si="0"/>
        <v>0</v>
      </c>
    </row>
    <row r="40" spans="2:14" x14ac:dyDescent="0.25">
      <c r="C40" s="21"/>
      <c r="D40" s="21" t="s">
        <v>241</v>
      </c>
      <c r="E40" s="21" t="s">
        <v>524</v>
      </c>
      <c r="F40" s="22">
        <v>1</v>
      </c>
      <c r="G40" s="21" t="s">
        <v>34</v>
      </c>
      <c r="H40" s="21" t="s">
        <v>525</v>
      </c>
      <c r="I40" s="21" t="s">
        <v>501</v>
      </c>
      <c r="J40" s="21"/>
      <c r="K40" s="21"/>
      <c r="L40" s="23">
        <v>2008</v>
      </c>
      <c r="M40" s="25">
        <v>0</v>
      </c>
      <c r="N40" s="26">
        <f t="shared" si="0"/>
        <v>0</v>
      </c>
    </row>
    <row r="41" spans="2:14" x14ac:dyDescent="0.25">
      <c r="C41" s="21"/>
      <c r="D41" s="21" t="s">
        <v>241</v>
      </c>
      <c r="E41" s="21" t="s">
        <v>526</v>
      </c>
      <c r="F41" s="22">
        <v>1</v>
      </c>
      <c r="G41" s="21" t="s">
        <v>34</v>
      </c>
      <c r="H41" s="21" t="s">
        <v>527</v>
      </c>
      <c r="I41" s="21" t="s">
        <v>501</v>
      </c>
      <c r="J41" s="21"/>
      <c r="K41" s="21"/>
      <c r="L41" s="23">
        <v>2017</v>
      </c>
      <c r="M41" s="25">
        <v>0</v>
      </c>
      <c r="N41" s="26">
        <f t="shared" si="0"/>
        <v>0</v>
      </c>
    </row>
    <row r="42" spans="2:14" x14ac:dyDescent="0.25">
      <c r="B42" s="63" t="s">
        <v>406</v>
      </c>
      <c r="C42" s="64"/>
      <c r="D42" s="64"/>
      <c r="E42" s="64"/>
      <c r="F42" s="64"/>
      <c r="G42" s="64"/>
      <c r="H42" s="64"/>
      <c r="I42" s="64"/>
      <c r="J42" s="64"/>
      <c r="K42" s="64"/>
      <c r="L42" s="65"/>
      <c r="M42" s="27">
        <v>0</v>
      </c>
      <c r="N42" s="28">
        <f t="shared" si="0"/>
        <v>0</v>
      </c>
    </row>
    <row r="43" spans="2:14" x14ac:dyDescent="0.25">
      <c r="C43" s="21"/>
      <c r="D43" s="21" t="s">
        <v>243</v>
      </c>
      <c r="E43" s="21" t="s">
        <v>434</v>
      </c>
      <c r="F43" s="22">
        <v>1</v>
      </c>
      <c r="G43" s="21" t="s">
        <v>528</v>
      </c>
      <c r="H43" s="21"/>
      <c r="I43" s="21" t="s">
        <v>501</v>
      </c>
      <c r="J43" s="21"/>
      <c r="K43" s="21"/>
      <c r="L43" s="23">
        <v>2008</v>
      </c>
      <c r="M43" s="25">
        <v>0</v>
      </c>
      <c r="N43" s="26">
        <f t="shared" si="0"/>
        <v>0</v>
      </c>
    </row>
    <row r="44" spans="2:14" x14ac:dyDescent="0.25">
      <c r="B44" s="63" t="s">
        <v>438</v>
      </c>
      <c r="C44" s="64"/>
      <c r="D44" s="64"/>
      <c r="E44" s="64"/>
      <c r="F44" s="64"/>
      <c r="G44" s="64"/>
      <c r="H44" s="64"/>
      <c r="I44" s="64"/>
      <c r="J44" s="64"/>
      <c r="K44" s="64"/>
      <c r="L44" s="65"/>
      <c r="M44" s="27">
        <v>0</v>
      </c>
      <c r="N44" s="28">
        <f t="shared" si="0"/>
        <v>0</v>
      </c>
    </row>
    <row r="45" spans="2:14" x14ac:dyDescent="0.25">
      <c r="C45" s="21" t="s">
        <v>529</v>
      </c>
      <c r="D45" s="21" t="s">
        <v>248</v>
      </c>
      <c r="E45" s="21" t="s">
        <v>530</v>
      </c>
      <c r="F45" s="22">
        <v>500</v>
      </c>
      <c r="G45" s="21" t="s">
        <v>34</v>
      </c>
      <c r="H45" s="21"/>
      <c r="I45" s="21"/>
      <c r="J45" s="21"/>
      <c r="K45" s="21"/>
      <c r="L45" s="23">
        <v>0</v>
      </c>
      <c r="M45" s="25">
        <v>0</v>
      </c>
      <c r="N45" s="26">
        <f t="shared" si="0"/>
        <v>0</v>
      </c>
    </row>
    <row r="46" spans="2:14" x14ac:dyDescent="0.25">
      <c r="C46" s="21" t="s">
        <v>531</v>
      </c>
      <c r="D46" s="21" t="s">
        <v>248</v>
      </c>
      <c r="E46" s="21" t="s">
        <v>532</v>
      </c>
      <c r="F46" s="22">
        <v>11500</v>
      </c>
      <c r="G46" s="21" t="s">
        <v>435</v>
      </c>
      <c r="H46" s="21"/>
      <c r="I46" s="21"/>
      <c r="J46" s="21"/>
      <c r="K46" s="21"/>
      <c r="L46" s="23">
        <v>0</v>
      </c>
      <c r="M46" s="25">
        <v>0</v>
      </c>
      <c r="N46" s="26">
        <f t="shared" si="0"/>
        <v>0</v>
      </c>
    </row>
    <row r="47" spans="2:14" x14ac:dyDescent="0.25">
      <c r="C47" s="21" t="s">
        <v>533</v>
      </c>
      <c r="D47" s="21" t="s">
        <v>248</v>
      </c>
      <c r="E47" s="21" t="s">
        <v>534</v>
      </c>
      <c r="F47" s="22">
        <v>11500</v>
      </c>
      <c r="G47" s="21" t="s">
        <v>435</v>
      </c>
      <c r="H47" s="21"/>
      <c r="I47" s="21"/>
      <c r="J47" s="21"/>
      <c r="K47" s="21"/>
      <c r="L47" s="23">
        <v>0</v>
      </c>
      <c r="M47" s="25">
        <v>0</v>
      </c>
      <c r="N47" s="26">
        <f t="shared" si="0"/>
        <v>0</v>
      </c>
    </row>
    <row r="48" spans="2:14" x14ac:dyDescent="0.25">
      <c r="C48" s="21"/>
      <c r="D48" s="21" t="s">
        <v>248</v>
      </c>
      <c r="E48" s="21" t="s">
        <v>535</v>
      </c>
      <c r="F48" s="22">
        <v>62</v>
      </c>
      <c r="G48" s="21" t="s">
        <v>528</v>
      </c>
      <c r="H48" s="21" t="s">
        <v>536</v>
      </c>
      <c r="I48" s="21" t="s">
        <v>501</v>
      </c>
      <c r="J48" s="21"/>
      <c r="K48" s="21"/>
      <c r="L48" s="23">
        <v>2008</v>
      </c>
      <c r="M48" s="25">
        <v>0</v>
      </c>
      <c r="N48" s="26">
        <f t="shared" si="0"/>
        <v>0</v>
      </c>
    </row>
    <row r="49" spans="2:14" x14ac:dyDescent="0.25">
      <c r="B49" s="63" t="s">
        <v>537</v>
      </c>
      <c r="C49" s="64"/>
      <c r="D49" s="64"/>
      <c r="E49" s="64"/>
      <c r="F49" s="64"/>
      <c r="G49" s="64"/>
      <c r="H49" s="64"/>
      <c r="I49" s="64"/>
      <c r="J49" s="64"/>
      <c r="K49" s="64"/>
      <c r="L49" s="65"/>
      <c r="M49" s="27">
        <v>0</v>
      </c>
      <c r="N49" s="28">
        <f t="shared" si="0"/>
        <v>0</v>
      </c>
    </row>
    <row r="50" spans="2:14" x14ac:dyDescent="0.25">
      <c r="C50" s="21"/>
      <c r="D50" s="21" t="s">
        <v>207</v>
      </c>
      <c r="E50" s="21" t="s">
        <v>538</v>
      </c>
      <c r="F50" s="22">
        <v>1</v>
      </c>
      <c r="G50" s="21" t="s">
        <v>528</v>
      </c>
      <c r="H50" s="21"/>
      <c r="I50" s="21"/>
      <c r="J50" s="21"/>
      <c r="K50" s="21"/>
      <c r="L50" s="23">
        <v>2008</v>
      </c>
      <c r="M50" s="25">
        <v>0</v>
      </c>
      <c r="N50" s="26">
        <f t="shared" si="0"/>
        <v>0</v>
      </c>
    </row>
  </sheetData>
  <autoFilter ref="B4:N4" xr:uid="{E19D614E-C1B6-4FB6-9F15-0E397D9AF600}">
    <filterColumn colId="0" showButton="0"/>
  </autoFilter>
  <mergeCells count="11">
    <mergeCell ref="H2:I2"/>
    <mergeCell ref="B4:C4"/>
    <mergeCell ref="B5:L5"/>
    <mergeCell ref="B8:L8"/>
    <mergeCell ref="B14:L14"/>
    <mergeCell ref="B49:L49"/>
    <mergeCell ref="B18:L18"/>
    <mergeCell ref="B24:L24"/>
    <mergeCell ref="B38:L38"/>
    <mergeCell ref="B42:L42"/>
    <mergeCell ref="B44:L4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14F86-F996-4844-8E3B-18D6FDB7462C}">
  <dimension ref="B1:G21"/>
  <sheetViews>
    <sheetView showGridLines="0" zoomScale="130" zoomScaleNormal="130" workbookViewId="0">
      <selection activeCell="E33" sqref="E33"/>
    </sheetView>
  </sheetViews>
  <sheetFormatPr defaultRowHeight="15" x14ac:dyDescent="0.25"/>
  <cols>
    <col min="1" max="1" width="5.28515625" customWidth="1"/>
    <col min="2" max="2" width="3.5703125" customWidth="1"/>
    <col min="3" max="3" width="58.5703125" customWidth="1"/>
    <col min="4" max="4" width="34.7109375" style="4" customWidth="1"/>
    <col min="5" max="5" width="34.5703125" customWidth="1"/>
    <col min="6" max="6" width="32.140625" customWidth="1"/>
    <col min="7" max="7" width="40.28515625" customWidth="1"/>
    <col min="8" max="8" width="34.85546875" customWidth="1"/>
  </cols>
  <sheetData>
    <row r="1" spans="2:7" ht="58.9" customHeight="1" x14ac:dyDescent="0.5">
      <c r="B1" s="1" t="s">
        <v>0</v>
      </c>
    </row>
    <row r="2" spans="2:7" ht="36.75" customHeight="1" thickBot="1" x14ac:dyDescent="0.3">
      <c r="B2" s="31" t="s">
        <v>544</v>
      </c>
    </row>
    <row r="3" spans="2:7" s="2" customFormat="1" ht="35.450000000000003" customHeight="1" thickBot="1" x14ac:dyDescent="0.3">
      <c r="B3" s="3"/>
      <c r="D3" s="48" t="s">
        <v>3</v>
      </c>
      <c r="G3"/>
    </row>
    <row r="4" spans="2:7" ht="23.25" x14ac:dyDescent="0.35">
      <c r="B4" s="30" t="s">
        <v>540</v>
      </c>
    </row>
    <row r="5" spans="2:7" x14ac:dyDescent="0.25">
      <c r="B5" s="8" t="s">
        <v>5</v>
      </c>
      <c r="C5" s="29" t="s">
        <v>6</v>
      </c>
      <c r="D5" s="29" t="s">
        <v>7</v>
      </c>
      <c r="E5" s="39" t="s">
        <v>8</v>
      </c>
      <c r="F5" s="29" t="s">
        <v>4</v>
      </c>
    </row>
    <row r="6" spans="2:7" x14ac:dyDescent="0.25">
      <c r="B6" s="7"/>
      <c r="C6" s="32" t="s">
        <v>9</v>
      </c>
      <c r="D6" s="33">
        <v>50</v>
      </c>
      <c r="E6" s="5"/>
      <c r="F6" s="34">
        <f>Tabel2456[[#This Row],[Fictief aantal uur]]*Tabel2456[[#This Row],[Uurtarief excl. btw]]</f>
        <v>0</v>
      </c>
    </row>
    <row r="7" spans="2:7" x14ac:dyDescent="0.25">
      <c r="B7" s="7"/>
      <c r="C7" s="37" t="s">
        <v>547</v>
      </c>
      <c r="D7" s="33">
        <v>25</v>
      </c>
      <c r="E7" s="5"/>
      <c r="F7" s="34">
        <f>Tabel2456[[#This Row],[Fictief aantal uur]]*Tabel2456[[#This Row],[Uurtarief excl. btw]]</f>
        <v>0</v>
      </c>
    </row>
    <row r="8" spans="2:7" x14ac:dyDescent="0.25">
      <c r="B8" s="7"/>
      <c r="C8" s="15"/>
      <c r="D8" s="16"/>
      <c r="E8" s="16"/>
      <c r="F8" s="17">
        <f>SUM(Tabel2456[Totaal excl. btw])</f>
        <v>0</v>
      </c>
    </row>
    <row r="9" spans="2:7" ht="8.25" customHeight="1" x14ac:dyDescent="0.25"/>
    <row r="10" spans="2:7" ht="18.75" x14ac:dyDescent="0.3">
      <c r="B10" s="6" t="s">
        <v>541</v>
      </c>
    </row>
    <row r="11" spans="2:7" x14ac:dyDescent="0.25">
      <c r="B11" s="8" t="s">
        <v>5</v>
      </c>
      <c r="C11" s="29" t="s">
        <v>6</v>
      </c>
      <c r="D11" s="29" t="s">
        <v>10</v>
      </c>
      <c r="E11" s="39" t="s">
        <v>11</v>
      </c>
      <c r="F11" s="29" t="s">
        <v>548</v>
      </c>
    </row>
    <row r="12" spans="2:7" ht="26.25" x14ac:dyDescent="0.25">
      <c r="B12" s="7"/>
      <c r="C12" s="35" t="s">
        <v>543</v>
      </c>
      <c r="D12" s="36">
        <v>5000</v>
      </c>
      <c r="E12" s="18">
        <v>0.1</v>
      </c>
      <c r="F12" s="34">
        <f>Tabel24567[[#This Row],[Fictieve inkoopkosten]]*Tabel24567[[#This Row],[Opslagpercentage]]+Tabel24567[[#This Row],[Fictieve inkoopkosten]]-Tabel24567[[#This Row],[Fictieve inkoopkosten]]</f>
        <v>500</v>
      </c>
    </row>
    <row r="13" spans="2:7" ht="26.25" x14ac:dyDescent="0.25">
      <c r="B13" s="7"/>
      <c r="C13" s="35" t="s">
        <v>542</v>
      </c>
      <c r="D13" s="36">
        <v>10000</v>
      </c>
      <c r="E13" s="18">
        <v>0.1</v>
      </c>
      <c r="F13" s="34">
        <f>Tabel24567[[#This Row],[Fictieve inkoopkosten]]*Tabel24567[[#This Row],[Opslagpercentage]]+Tabel24567[[#This Row],[Fictieve inkoopkosten]]-Tabel24567[[#This Row],[Fictieve inkoopkosten]]</f>
        <v>1000</v>
      </c>
    </row>
    <row r="14" spans="2:7" x14ac:dyDescent="0.25">
      <c r="B14" s="7"/>
      <c r="C14" s="15"/>
      <c r="D14" s="16"/>
      <c r="E14" s="16"/>
      <c r="F14" s="17">
        <f>SUM(Tabel24567[Totale kosten opslag excl. btw])</f>
        <v>1500</v>
      </c>
    </row>
    <row r="15" spans="2:7" ht="10.5" customHeight="1" x14ac:dyDescent="0.25"/>
    <row r="16" spans="2:7" ht="18.75" x14ac:dyDescent="0.3">
      <c r="B16" s="6" t="s">
        <v>591</v>
      </c>
    </row>
    <row r="17" spans="2:4" ht="15.75" thickBot="1" x14ac:dyDescent="0.3">
      <c r="B17" s="51" t="s">
        <v>5</v>
      </c>
      <c r="C17" s="54" t="s">
        <v>6</v>
      </c>
      <c r="D17" s="57" t="s">
        <v>11</v>
      </c>
    </row>
    <row r="18" spans="2:4" ht="15.75" thickTop="1" x14ac:dyDescent="0.25">
      <c r="B18" s="55"/>
      <c r="C18" s="56" t="s">
        <v>587</v>
      </c>
      <c r="D18" s="58">
        <v>0</v>
      </c>
    </row>
    <row r="19" spans="2:4" x14ac:dyDescent="0.25">
      <c r="B19" s="55"/>
      <c r="C19" s="56" t="s">
        <v>588</v>
      </c>
      <c r="D19" s="58">
        <v>0</v>
      </c>
    </row>
    <row r="20" spans="2:4" x14ac:dyDescent="0.25">
      <c r="B20" s="55"/>
      <c r="C20" s="56" t="s">
        <v>589</v>
      </c>
      <c r="D20" s="58">
        <v>0</v>
      </c>
    </row>
    <row r="21" spans="2:4" x14ac:dyDescent="0.25">
      <c r="B21" s="55"/>
      <c r="C21" s="56" t="s">
        <v>590</v>
      </c>
      <c r="D21" s="58">
        <v>0</v>
      </c>
    </row>
  </sheetData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2532F-B639-40A1-B244-CADB79995AAD}">
  <dimension ref="A1:C16"/>
  <sheetViews>
    <sheetView showGridLines="0" zoomScale="115" zoomScaleNormal="115" workbookViewId="0">
      <selection activeCell="B42" sqref="B42"/>
    </sheetView>
  </sheetViews>
  <sheetFormatPr defaultRowHeight="15" x14ac:dyDescent="0.25"/>
  <cols>
    <col min="1" max="1" width="6.42578125" customWidth="1"/>
    <col min="2" max="2" width="58.5703125" customWidth="1"/>
    <col min="3" max="3" width="45" customWidth="1"/>
    <col min="4" max="4" width="34.5703125" customWidth="1"/>
    <col min="5" max="5" width="32.140625" customWidth="1"/>
    <col min="6" max="6" width="25.7109375" customWidth="1"/>
  </cols>
  <sheetData>
    <row r="1" spans="1:3" ht="58.9" customHeight="1" x14ac:dyDescent="0.5">
      <c r="A1" s="1"/>
      <c r="B1" s="1" t="s">
        <v>0</v>
      </c>
    </row>
    <row r="2" spans="1:3" s="2" customFormat="1" ht="35.450000000000003" customHeight="1" x14ac:dyDescent="0.25">
      <c r="A2" s="3"/>
      <c r="B2" s="49" t="s">
        <v>544</v>
      </c>
    </row>
    <row r="4" spans="1:3" ht="22.5" x14ac:dyDescent="0.25">
      <c r="B4" s="40" t="s">
        <v>6</v>
      </c>
      <c r="C4" s="41" t="s">
        <v>12</v>
      </c>
    </row>
    <row r="5" spans="1:3" ht="21" x14ac:dyDescent="0.35">
      <c r="B5" s="42" t="s">
        <v>545</v>
      </c>
      <c r="C5" s="43">
        <f>SUM('1A Preventief onderhoud SRMT'!O6:O164)</f>
        <v>0</v>
      </c>
    </row>
    <row r="6" spans="1:3" ht="21" x14ac:dyDescent="0.35">
      <c r="B6" s="9" t="s">
        <v>546</v>
      </c>
      <c r="C6" s="10">
        <f>SUM('1B Preventief onderhoud SVME'!N5:N50)</f>
        <v>0</v>
      </c>
    </row>
    <row r="7" spans="1:3" ht="21" x14ac:dyDescent="0.35">
      <c r="B7" s="44" t="s">
        <v>13</v>
      </c>
      <c r="C7" s="45">
        <f>SUM('2. Correctief onderhoud'!F8,'2. Correctief onderhoud'!F14)</f>
        <v>1500</v>
      </c>
    </row>
    <row r="8" spans="1:3" ht="28.5" x14ac:dyDescent="0.45">
      <c r="B8" s="47" t="s">
        <v>14</v>
      </c>
      <c r="C8" s="46">
        <f>SUM(C4:C7)</f>
        <v>1500</v>
      </c>
    </row>
    <row r="11" spans="1:3" ht="26.25" x14ac:dyDescent="0.4">
      <c r="B11" s="14" t="s">
        <v>15</v>
      </c>
    </row>
    <row r="12" spans="1:3" x14ac:dyDescent="0.25">
      <c r="B12" s="11" t="s">
        <v>16</v>
      </c>
      <c r="C12" s="13"/>
    </row>
    <row r="13" spans="1:3" x14ac:dyDescent="0.25">
      <c r="B13" s="11" t="s">
        <v>17</v>
      </c>
      <c r="C13" s="13"/>
    </row>
    <row r="14" spans="1:3" x14ac:dyDescent="0.25">
      <c r="B14" s="11" t="s">
        <v>18</v>
      </c>
      <c r="C14" s="13"/>
    </row>
    <row r="15" spans="1:3" x14ac:dyDescent="0.25">
      <c r="B15" s="11" t="s">
        <v>19</v>
      </c>
      <c r="C15" s="13"/>
    </row>
    <row r="16" spans="1:3" ht="77.25" customHeight="1" x14ac:dyDescent="0.25">
      <c r="B16" s="12" t="s">
        <v>20</v>
      </c>
      <c r="C16" s="13"/>
    </row>
  </sheetData>
  <sortState xmlns:xlrd2="http://schemas.microsoft.com/office/spreadsheetml/2017/richdata2" ref="B5:B3114">
    <sortCondition ref="B5:B3114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C5C2D-C4F8-4B5F-AD23-9A278990D427}">
  <dimension ref="A1:E35"/>
  <sheetViews>
    <sheetView showGridLines="0" workbookViewId="0">
      <selection activeCell="L27" sqref="L27"/>
    </sheetView>
  </sheetViews>
  <sheetFormatPr defaultRowHeight="15" x14ac:dyDescent="0.25"/>
  <cols>
    <col min="1" max="1" width="21.85546875" bestFit="1" customWidth="1"/>
    <col min="2" max="2" width="6" bestFit="1" customWidth="1"/>
    <col min="3" max="3" width="28.42578125" bestFit="1" customWidth="1"/>
    <col min="4" max="4" width="29.7109375" bestFit="1" customWidth="1"/>
    <col min="5" max="5" width="14.7109375" bestFit="1" customWidth="1"/>
  </cols>
  <sheetData>
    <row r="1" spans="1:5" x14ac:dyDescent="0.25">
      <c r="A1" s="71" t="s">
        <v>27</v>
      </c>
      <c r="B1" s="71" t="s">
        <v>592</v>
      </c>
      <c r="C1" s="71" t="s">
        <v>593</v>
      </c>
      <c r="D1" s="71" t="s">
        <v>1</v>
      </c>
      <c r="E1" s="71" t="s">
        <v>594</v>
      </c>
    </row>
    <row r="2" spans="1:5" x14ac:dyDescent="0.25">
      <c r="A2" s="70" t="s">
        <v>595</v>
      </c>
      <c r="B2" s="72">
        <v>1</v>
      </c>
      <c r="C2" s="73" t="s">
        <v>596</v>
      </c>
      <c r="D2" s="67" t="s">
        <v>597</v>
      </c>
      <c r="E2" s="68"/>
    </row>
    <row r="3" spans="1:5" x14ac:dyDescent="0.25">
      <c r="A3" s="69"/>
      <c r="B3" s="72">
        <v>1</v>
      </c>
      <c r="C3" s="73" t="s">
        <v>596</v>
      </c>
      <c r="D3" s="67" t="s">
        <v>598</v>
      </c>
      <c r="E3" s="68"/>
    </row>
    <row r="4" spans="1:5" x14ac:dyDescent="0.25">
      <c r="A4" s="69"/>
      <c r="B4" s="72">
        <v>2</v>
      </c>
      <c r="C4" s="73" t="s">
        <v>599</v>
      </c>
      <c r="D4" s="67" t="s">
        <v>600</v>
      </c>
      <c r="E4" s="68" t="s">
        <v>601</v>
      </c>
    </row>
    <row r="5" spans="1:5" x14ac:dyDescent="0.25">
      <c r="A5" s="69"/>
      <c r="B5" s="72">
        <v>2</v>
      </c>
      <c r="C5" s="73" t="s">
        <v>602</v>
      </c>
      <c r="D5" s="67" t="s">
        <v>603</v>
      </c>
      <c r="E5" s="68" t="s">
        <v>604</v>
      </c>
    </row>
    <row r="6" spans="1:5" x14ac:dyDescent="0.25">
      <c r="A6" s="69"/>
      <c r="B6" s="72"/>
      <c r="C6" s="73"/>
      <c r="D6" s="67"/>
      <c r="E6" s="68"/>
    </row>
    <row r="7" spans="1:5" x14ac:dyDescent="0.25">
      <c r="A7" s="70" t="s">
        <v>605</v>
      </c>
      <c r="B7" s="72">
        <v>1</v>
      </c>
      <c r="C7" s="73" t="s">
        <v>596</v>
      </c>
      <c r="D7" s="67" t="s">
        <v>606</v>
      </c>
      <c r="E7" s="68"/>
    </row>
    <row r="8" spans="1:5" x14ac:dyDescent="0.25">
      <c r="A8" s="69"/>
      <c r="B8" s="72">
        <v>1</v>
      </c>
      <c r="C8" s="73" t="s">
        <v>607</v>
      </c>
      <c r="D8" s="67" t="s">
        <v>600</v>
      </c>
      <c r="E8" s="68" t="s">
        <v>601</v>
      </c>
    </row>
    <row r="9" spans="1:5" x14ac:dyDescent="0.25">
      <c r="A9" s="69"/>
      <c r="B9" s="72"/>
      <c r="C9" s="73"/>
      <c r="D9" s="67"/>
      <c r="E9" s="68"/>
    </row>
    <row r="10" spans="1:5" x14ac:dyDescent="0.25">
      <c r="A10" s="70" t="s">
        <v>608</v>
      </c>
      <c r="B10" s="72">
        <v>1</v>
      </c>
      <c r="C10" s="73" t="s">
        <v>596</v>
      </c>
      <c r="D10" s="67" t="s">
        <v>609</v>
      </c>
      <c r="E10" s="68"/>
    </row>
    <row r="11" spans="1:5" x14ac:dyDescent="0.25">
      <c r="A11" s="69"/>
      <c r="B11" s="72">
        <v>1</v>
      </c>
      <c r="C11" s="73" t="s">
        <v>596</v>
      </c>
      <c r="D11" s="67" t="s">
        <v>610</v>
      </c>
      <c r="E11" s="68"/>
    </row>
    <row r="12" spans="1:5" x14ac:dyDescent="0.25">
      <c r="A12" s="69"/>
      <c r="B12" s="72">
        <v>1</v>
      </c>
      <c r="C12" s="73" t="s">
        <v>607</v>
      </c>
      <c r="D12" s="67" t="s">
        <v>600</v>
      </c>
      <c r="E12" s="68" t="s">
        <v>601</v>
      </c>
    </row>
    <row r="13" spans="1:5" x14ac:dyDescent="0.25">
      <c r="A13" s="69"/>
      <c r="B13" s="72">
        <v>1</v>
      </c>
      <c r="C13" s="73" t="s">
        <v>611</v>
      </c>
      <c r="D13" s="67" t="s">
        <v>612</v>
      </c>
      <c r="E13" s="68" t="s">
        <v>613</v>
      </c>
    </row>
    <row r="14" spans="1:5" x14ac:dyDescent="0.25">
      <c r="A14" s="69"/>
      <c r="B14" s="72">
        <v>1</v>
      </c>
      <c r="C14" s="73" t="s">
        <v>602</v>
      </c>
      <c r="D14" s="67" t="s">
        <v>603</v>
      </c>
      <c r="E14" s="68" t="s">
        <v>604</v>
      </c>
    </row>
    <row r="15" spans="1:5" x14ac:dyDescent="0.25">
      <c r="A15" s="69"/>
      <c r="B15" s="72"/>
      <c r="C15" s="73"/>
      <c r="D15" s="67"/>
      <c r="E15" s="68"/>
    </row>
    <row r="16" spans="1:5" x14ac:dyDescent="0.25">
      <c r="A16" s="70" t="s">
        <v>614</v>
      </c>
      <c r="B16" s="72">
        <v>1</v>
      </c>
      <c r="C16" s="73" t="s">
        <v>596</v>
      </c>
      <c r="D16" s="67" t="s">
        <v>615</v>
      </c>
      <c r="E16" s="68"/>
    </row>
    <row r="17" spans="1:5" x14ac:dyDescent="0.25">
      <c r="A17" s="69"/>
      <c r="B17" s="72">
        <v>1</v>
      </c>
      <c r="C17" s="73" t="s">
        <v>596</v>
      </c>
      <c r="D17" s="67" t="s">
        <v>610</v>
      </c>
      <c r="E17" s="68"/>
    </row>
    <row r="18" spans="1:5" x14ac:dyDescent="0.25">
      <c r="A18" s="69"/>
      <c r="B18" s="72">
        <v>1</v>
      </c>
      <c r="C18" s="73" t="s">
        <v>607</v>
      </c>
      <c r="D18" s="67" t="s">
        <v>600</v>
      </c>
      <c r="E18" s="68"/>
    </row>
    <row r="19" spans="1:5" x14ac:dyDescent="0.25">
      <c r="A19" s="69"/>
      <c r="B19" s="72">
        <v>1</v>
      </c>
      <c r="C19" s="73" t="s">
        <v>611</v>
      </c>
      <c r="D19" s="67" t="s">
        <v>612</v>
      </c>
      <c r="E19" s="68" t="s">
        <v>613</v>
      </c>
    </row>
    <row r="20" spans="1:5" x14ac:dyDescent="0.25">
      <c r="A20" s="69"/>
      <c r="B20" s="72">
        <v>1</v>
      </c>
      <c r="C20" s="73" t="s">
        <v>602</v>
      </c>
      <c r="D20" s="67" t="s">
        <v>603</v>
      </c>
      <c r="E20" s="68" t="s">
        <v>604</v>
      </c>
    </row>
    <row r="21" spans="1:5" x14ac:dyDescent="0.25">
      <c r="A21" s="69"/>
      <c r="B21" s="72"/>
      <c r="C21" s="73"/>
      <c r="D21" s="67"/>
      <c r="E21" s="68"/>
    </row>
    <row r="22" spans="1:5" x14ac:dyDescent="0.25">
      <c r="A22" s="70" t="s">
        <v>616</v>
      </c>
      <c r="B22" s="72">
        <v>2</v>
      </c>
      <c r="C22" s="73" t="s">
        <v>596</v>
      </c>
      <c r="D22" s="67" t="s">
        <v>617</v>
      </c>
      <c r="E22" s="68"/>
    </row>
    <row r="23" spans="1:5" x14ac:dyDescent="0.25">
      <c r="A23" s="69"/>
      <c r="B23" s="72">
        <v>2</v>
      </c>
      <c r="C23" s="73" t="s">
        <v>596</v>
      </c>
      <c r="D23" s="67" t="s">
        <v>618</v>
      </c>
      <c r="E23" s="68"/>
    </row>
    <row r="24" spans="1:5" x14ac:dyDescent="0.25">
      <c r="A24" s="69"/>
      <c r="B24" s="72">
        <v>6</v>
      </c>
      <c r="C24" s="73" t="s">
        <v>607</v>
      </c>
      <c r="D24" s="67" t="s">
        <v>600</v>
      </c>
      <c r="E24" s="68" t="s">
        <v>601</v>
      </c>
    </row>
    <row r="25" spans="1:5" x14ac:dyDescent="0.25">
      <c r="A25" s="69"/>
      <c r="B25" s="72">
        <v>3</v>
      </c>
      <c r="C25" s="73" t="s">
        <v>602</v>
      </c>
      <c r="D25" s="67" t="s">
        <v>603</v>
      </c>
      <c r="E25" s="68" t="s">
        <v>604</v>
      </c>
    </row>
    <row r="26" spans="1:5" x14ac:dyDescent="0.25">
      <c r="A26" s="69"/>
      <c r="B26" s="72"/>
      <c r="C26" s="73"/>
      <c r="D26" s="67"/>
      <c r="E26" s="68"/>
    </row>
    <row r="27" spans="1:5" x14ac:dyDescent="0.25">
      <c r="A27" s="70" t="s">
        <v>619</v>
      </c>
      <c r="B27" s="72">
        <v>1</v>
      </c>
      <c r="C27" s="73" t="s">
        <v>596</v>
      </c>
      <c r="D27" s="67" t="s">
        <v>620</v>
      </c>
      <c r="E27" s="68"/>
    </row>
    <row r="28" spans="1:5" x14ac:dyDescent="0.25">
      <c r="A28" s="69"/>
      <c r="B28" s="72">
        <v>1</v>
      </c>
      <c r="C28" s="73" t="s">
        <v>596</v>
      </c>
      <c r="D28" s="67" t="s">
        <v>621</v>
      </c>
      <c r="E28" s="68"/>
    </row>
    <row r="29" spans="1:5" x14ac:dyDescent="0.25">
      <c r="A29" s="69"/>
      <c r="B29" s="72">
        <v>2</v>
      </c>
      <c r="C29" s="73" t="s">
        <v>607</v>
      </c>
      <c r="D29" s="67" t="s">
        <v>600</v>
      </c>
      <c r="E29" s="68" t="s">
        <v>601</v>
      </c>
    </row>
    <row r="30" spans="1:5" x14ac:dyDescent="0.25">
      <c r="A30" s="69"/>
      <c r="B30" s="72">
        <v>2</v>
      </c>
      <c r="C30" s="73" t="s">
        <v>622</v>
      </c>
      <c r="D30" s="67" t="s">
        <v>603</v>
      </c>
      <c r="E30" s="68" t="s">
        <v>604</v>
      </c>
    </row>
    <row r="31" spans="1:5" x14ac:dyDescent="0.25">
      <c r="A31" s="69"/>
      <c r="B31" s="72"/>
      <c r="C31" s="73"/>
      <c r="D31" s="67"/>
      <c r="E31" s="68"/>
    </row>
    <row r="32" spans="1:5" x14ac:dyDescent="0.25">
      <c r="A32" s="70" t="s">
        <v>623</v>
      </c>
      <c r="B32" s="72">
        <v>1</v>
      </c>
      <c r="C32" s="73" t="s">
        <v>596</v>
      </c>
      <c r="D32" s="67" t="s">
        <v>624</v>
      </c>
      <c r="E32" s="68"/>
    </row>
    <row r="33" spans="1:5" x14ac:dyDescent="0.25">
      <c r="A33" s="69"/>
      <c r="B33" s="72">
        <v>1</v>
      </c>
      <c r="C33" s="73" t="s">
        <v>596</v>
      </c>
      <c r="D33" s="67" t="s">
        <v>625</v>
      </c>
      <c r="E33" s="68"/>
    </row>
    <row r="34" spans="1:5" x14ac:dyDescent="0.25">
      <c r="A34" s="69"/>
      <c r="B34" s="72">
        <v>1</v>
      </c>
      <c r="C34" s="73" t="s">
        <v>607</v>
      </c>
      <c r="D34" s="67" t="s">
        <v>600</v>
      </c>
      <c r="E34" s="68" t="s">
        <v>601</v>
      </c>
    </row>
    <row r="35" spans="1:5" x14ac:dyDescent="0.25">
      <c r="A35" s="69"/>
      <c r="B35" s="72">
        <v>1</v>
      </c>
      <c r="C35" s="73" t="s">
        <v>611</v>
      </c>
      <c r="D35" s="67" t="s">
        <v>612</v>
      </c>
      <c r="E35" s="68" t="s">
        <v>613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5B0CB-B7AC-4528-BB1C-0E8258343887}">
  <dimension ref="A1:E23"/>
  <sheetViews>
    <sheetView showGridLines="0" workbookViewId="0">
      <selection activeCell="D25" sqref="D25"/>
    </sheetView>
  </sheetViews>
  <sheetFormatPr defaultRowHeight="15" x14ac:dyDescent="0.25"/>
  <cols>
    <col min="1" max="4" width="31.28515625" style="66" customWidth="1"/>
    <col min="5" max="5" width="14.7109375" style="66" bestFit="1" customWidth="1"/>
    <col min="6" max="16384" width="9.140625" style="66"/>
  </cols>
  <sheetData>
    <row r="1" spans="1:5" x14ac:dyDescent="0.25">
      <c r="A1" s="79" t="s">
        <v>27</v>
      </c>
      <c r="B1" s="79" t="s">
        <v>592</v>
      </c>
      <c r="C1" s="79" t="s">
        <v>593</v>
      </c>
      <c r="D1" s="79" t="s">
        <v>1</v>
      </c>
      <c r="E1" s="79" t="s">
        <v>594</v>
      </c>
    </row>
    <row r="2" spans="1:5" x14ac:dyDescent="0.25">
      <c r="A2" s="74" t="s">
        <v>626</v>
      </c>
      <c r="B2" s="80">
        <v>3</v>
      </c>
      <c r="C2" s="81" t="s">
        <v>627</v>
      </c>
      <c r="D2" s="81"/>
      <c r="E2" s="76" t="s">
        <v>628</v>
      </c>
    </row>
    <row r="3" spans="1:5" x14ac:dyDescent="0.25">
      <c r="A3" s="77"/>
      <c r="B3" s="80">
        <v>4</v>
      </c>
      <c r="C3" s="81" t="s">
        <v>629</v>
      </c>
      <c r="D3" s="81"/>
      <c r="E3" s="76" t="s">
        <v>630</v>
      </c>
    </row>
    <row r="4" spans="1:5" x14ac:dyDescent="0.25">
      <c r="A4" s="77"/>
      <c r="B4" s="80"/>
      <c r="C4" s="81"/>
      <c r="D4" s="81"/>
      <c r="E4" s="76"/>
    </row>
    <row r="5" spans="1:5" x14ac:dyDescent="0.25">
      <c r="A5" s="78" t="s">
        <v>631</v>
      </c>
      <c r="B5" s="80">
        <v>4</v>
      </c>
      <c r="C5" s="81" t="s">
        <v>632</v>
      </c>
      <c r="D5" s="75" t="s">
        <v>633</v>
      </c>
      <c r="E5" s="76" t="s">
        <v>634</v>
      </c>
    </row>
    <row r="6" spans="1:5" x14ac:dyDescent="0.25">
      <c r="A6" s="77"/>
      <c r="B6" s="80">
        <v>2</v>
      </c>
      <c r="C6" s="81" t="s">
        <v>635</v>
      </c>
      <c r="D6" s="75" t="s">
        <v>636</v>
      </c>
      <c r="E6" s="76" t="s">
        <v>637</v>
      </c>
    </row>
    <row r="7" spans="1:5" x14ac:dyDescent="0.25">
      <c r="A7" s="77"/>
      <c r="B7" s="80">
        <v>2</v>
      </c>
      <c r="C7" s="81" t="s">
        <v>638</v>
      </c>
      <c r="D7" s="75" t="s">
        <v>639</v>
      </c>
      <c r="E7" s="76" t="s">
        <v>640</v>
      </c>
    </row>
    <row r="8" spans="1:5" x14ac:dyDescent="0.25">
      <c r="A8" s="77"/>
      <c r="B8" s="80"/>
      <c r="C8" s="79"/>
      <c r="D8" s="75"/>
      <c r="E8" s="76"/>
    </row>
    <row r="9" spans="1:5" x14ac:dyDescent="0.25">
      <c r="A9" s="78" t="s">
        <v>641</v>
      </c>
      <c r="B9" s="80">
        <v>2</v>
      </c>
      <c r="C9" s="81" t="s">
        <v>642</v>
      </c>
      <c r="D9" s="75" t="s">
        <v>643</v>
      </c>
      <c r="E9" s="76" t="s">
        <v>644</v>
      </c>
    </row>
    <row r="10" spans="1:5" x14ac:dyDescent="0.25">
      <c r="A10" s="77"/>
      <c r="B10" s="80">
        <v>2</v>
      </c>
      <c r="C10" s="81" t="s">
        <v>645</v>
      </c>
      <c r="D10" s="75" t="s">
        <v>646</v>
      </c>
      <c r="E10" s="76" t="s">
        <v>647</v>
      </c>
    </row>
    <row r="11" spans="1:5" x14ac:dyDescent="0.25">
      <c r="A11" s="77"/>
      <c r="B11" s="80"/>
      <c r="C11" s="79"/>
      <c r="D11" s="75"/>
      <c r="E11" s="76"/>
    </row>
    <row r="12" spans="1:5" x14ac:dyDescent="0.25">
      <c r="A12" s="78" t="s">
        <v>648</v>
      </c>
      <c r="B12" s="80">
        <v>4</v>
      </c>
      <c r="C12" s="81" t="s">
        <v>649</v>
      </c>
      <c r="D12" s="75" t="s">
        <v>650</v>
      </c>
      <c r="E12" s="76" t="s">
        <v>651</v>
      </c>
    </row>
    <row r="13" spans="1:5" x14ac:dyDescent="0.25">
      <c r="A13" s="77"/>
      <c r="B13" s="80">
        <v>4</v>
      </c>
      <c r="C13" s="81" t="s">
        <v>645</v>
      </c>
      <c r="D13" s="75" t="s">
        <v>646</v>
      </c>
      <c r="E13" s="76" t="s">
        <v>647</v>
      </c>
    </row>
    <row r="14" spans="1:5" x14ac:dyDescent="0.25">
      <c r="A14" s="77"/>
      <c r="B14" s="80"/>
      <c r="C14" s="81"/>
      <c r="D14" s="75"/>
      <c r="E14" s="76"/>
    </row>
    <row r="15" spans="1:5" x14ac:dyDescent="0.25">
      <c r="A15" s="78" t="s">
        <v>652</v>
      </c>
      <c r="B15" s="80">
        <v>2</v>
      </c>
      <c r="C15" s="81" t="s">
        <v>635</v>
      </c>
      <c r="D15" s="75" t="s">
        <v>636</v>
      </c>
      <c r="E15" s="76" t="s">
        <v>637</v>
      </c>
    </row>
    <row r="16" spans="1:5" x14ac:dyDescent="0.25">
      <c r="A16" s="77"/>
      <c r="B16" s="80">
        <v>2</v>
      </c>
      <c r="C16" s="81" t="s">
        <v>645</v>
      </c>
      <c r="D16" s="75" t="s">
        <v>646</v>
      </c>
      <c r="E16" s="76" t="s">
        <v>647</v>
      </c>
    </row>
    <row r="17" spans="1:5" x14ac:dyDescent="0.25">
      <c r="A17" s="77"/>
      <c r="B17" s="80"/>
      <c r="C17" s="81"/>
      <c r="D17" s="75"/>
      <c r="E17" s="76"/>
    </row>
    <row r="18" spans="1:5" x14ac:dyDescent="0.25">
      <c r="A18" s="78" t="s">
        <v>653</v>
      </c>
      <c r="B18" s="80">
        <v>3</v>
      </c>
      <c r="C18" s="81" t="s">
        <v>654</v>
      </c>
      <c r="D18" s="75" t="s">
        <v>655</v>
      </c>
      <c r="E18" s="76" t="s">
        <v>656</v>
      </c>
    </row>
    <row r="19" spans="1:5" x14ac:dyDescent="0.25">
      <c r="A19" s="77"/>
      <c r="B19" s="80"/>
      <c r="C19" s="79"/>
      <c r="D19" s="75" t="s">
        <v>657</v>
      </c>
      <c r="E19" s="76"/>
    </row>
    <row r="20" spans="1:5" x14ac:dyDescent="0.25">
      <c r="A20" s="77"/>
      <c r="B20" s="80"/>
      <c r="C20" s="79"/>
      <c r="D20" s="75"/>
      <c r="E20" s="76"/>
    </row>
    <row r="21" spans="1:5" x14ac:dyDescent="0.25">
      <c r="A21" s="78" t="s">
        <v>658</v>
      </c>
      <c r="B21" s="80">
        <v>1</v>
      </c>
      <c r="C21" s="81" t="s">
        <v>642</v>
      </c>
      <c r="D21" s="75" t="s">
        <v>643</v>
      </c>
      <c r="E21" s="76" t="s">
        <v>644</v>
      </c>
    </row>
    <row r="22" spans="1:5" x14ac:dyDescent="0.25">
      <c r="A22" s="77"/>
      <c r="B22" s="80">
        <v>1</v>
      </c>
      <c r="C22" s="81" t="s">
        <v>645</v>
      </c>
      <c r="D22" s="75" t="s">
        <v>646</v>
      </c>
      <c r="E22" s="76" t="s">
        <v>647</v>
      </c>
    </row>
    <row r="23" spans="1:5" x14ac:dyDescent="0.25">
      <c r="A23" s="77"/>
      <c r="B23" s="80">
        <v>1</v>
      </c>
      <c r="C23" s="81" t="s">
        <v>659</v>
      </c>
      <c r="D23" s="75" t="s">
        <v>660</v>
      </c>
      <c r="E23" s="76" t="s">
        <v>661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6A0AAF48B8AC44B53C509D64EB3775" ma:contentTypeVersion="4" ma:contentTypeDescription="Een nieuw document maken." ma:contentTypeScope="" ma:versionID="2e8ed1efdaa30acf3cd606e766a6eb32">
  <xsd:schema xmlns:xsd="http://www.w3.org/2001/XMLSchema" xmlns:xs="http://www.w3.org/2001/XMLSchema" xmlns:p="http://schemas.microsoft.com/office/2006/metadata/properties" xmlns:ns2="c7d8314c-21fd-483a-a4a1-598dca2e4cf1" targetNamespace="http://schemas.microsoft.com/office/2006/metadata/properties" ma:root="true" ma:fieldsID="fb28adf73c3b451fe1786b06b2ec84bd" ns2:_="">
    <xsd:import namespace="c7d8314c-21fd-483a-a4a1-598dca2e4c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8314c-21fd-483a-a4a1-598dca2e4c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2FE9DD-8E4F-4F5D-A815-4A4AD745F7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d8314c-21fd-483a-a4a1-598dca2e4c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3DAF15-5B92-474B-BE9C-7CC55CF7E651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c7d8314c-21fd-483a-a4a1-598dca2e4cf1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E0B1CC-A388-43FB-AB48-DE19395F26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1A Preventief onderhoud SRMT</vt:lpstr>
      <vt:lpstr>1B Preventief onderhoud SVME</vt:lpstr>
      <vt:lpstr>2. Correctief onderhoud</vt:lpstr>
      <vt:lpstr>3. Totalisatie &amp; Ondertekening</vt:lpstr>
      <vt:lpstr>Overzicht FilterVs SRMT</vt:lpstr>
      <vt:lpstr>Overzicht FilterVs SVME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Thijs Kruger | Helder Inkoopadvies</dc:creator>
  <cp:keywords/>
  <dc:description/>
  <cp:lastModifiedBy>Thijs Kruger | Helder Inkoopadvies</cp:lastModifiedBy>
  <cp:revision/>
  <dcterms:created xsi:type="dcterms:W3CDTF">2015-06-05T18:17:20Z</dcterms:created>
  <dcterms:modified xsi:type="dcterms:W3CDTF">2025-12-09T19:23:12Z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0x010100FB6A0AAF48B8AC44B53C509D64EB3775</vt:lpwstr>
  </property>
</Properties>
</file>