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1"/>
  <workbookPr filterPrivacy="1" codeName="ThisWorkbook" autoCompressPictures="0"/>
  <xr:revisionPtr revIDLastSave="945" documentId="13_ncr:1_{524997CC-F451-FE48-AB89-F584D4DDEF55}" xr6:coauthVersionLast="47" xr6:coauthVersionMax="47" xr10:uidLastSave="{D57F1F67-E712-794D-8EE5-7C41478776E5}"/>
  <bookViews>
    <workbookView xWindow="32660" yWindow="500" windowWidth="40020" windowHeight="18460" activeTab="6" xr2:uid="{00000000-000D-0000-FFFF-FFFF00000000}"/>
  </bookViews>
  <sheets>
    <sheet name="Open vragen " sheetId="21" r:id="rId1"/>
    <sheet name="Directeur Marketing-" sheetId="7" r:id="rId2"/>
    <sheet name="Teamleider Marketing-" sheetId="15" r:id="rId3"/>
    <sheet name="Teamleider Corporatie-" sheetId="16" r:id="rId4"/>
    <sheet name="Adviseur Marketing -" sheetId="17" r:id="rId5"/>
    <sheet name="Adviseur Corporatie-" sheetId="24" r:id="rId6"/>
    <sheet name="Consensus" sheetId="9" r:id="rId7"/>
    <sheet name="Eindscores" sheetId="23" r:id="rId8"/>
  </sheets>
  <definedNames>
    <definedName name="Haalbaar">'Open vragen '!$B$4:$D$4</definedName>
    <definedName name="Score1">'Open vragen '!$B$3:$G$3</definedName>
    <definedName name="Score2">'Open vragen '!$B$5:$F$5</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115" i="9" l="1"/>
  <c r="G115" i="9"/>
  <c r="D115" i="9"/>
  <c r="D117" i="9"/>
  <c r="J52" i="9"/>
  <c r="G52" i="9"/>
  <c r="D52" i="9"/>
  <c r="J45" i="9"/>
  <c r="G45" i="9"/>
  <c r="D45" i="9"/>
  <c r="J94" i="9"/>
  <c r="G94" i="9"/>
  <c r="D94" i="9"/>
  <c r="J108" i="9"/>
  <c r="G108" i="9"/>
  <c r="D108" i="9"/>
  <c r="J101" i="9"/>
  <c r="G101" i="9"/>
  <c r="D101" i="9"/>
  <c r="J73" i="9"/>
  <c r="G73" i="9"/>
  <c r="D73" i="9"/>
  <c r="D38" i="9"/>
  <c r="J66" i="9"/>
  <c r="G66" i="9"/>
  <c r="D66" i="9"/>
  <c r="D59" i="9"/>
  <c r="J38" i="9"/>
  <c r="G38" i="9"/>
  <c r="J87" i="9"/>
  <c r="G87" i="9"/>
  <c r="D87" i="9"/>
  <c r="J80" i="9"/>
  <c r="G80" i="9"/>
  <c r="D80" i="9"/>
  <c r="J59" i="9"/>
  <c r="G59" i="9"/>
  <c r="J31" i="9"/>
  <c r="G31" i="9"/>
  <c r="D31" i="9"/>
  <c r="J23" i="9"/>
  <c r="G23" i="9"/>
  <c r="D23" i="9"/>
  <c r="J16" i="9"/>
  <c r="G16" i="9"/>
  <c r="D16" i="9"/>
  <c r="J9" i="9"/>
  <c r="G9" i="9"/>
  <c r="D9" i="9"/>
  <c r="J117" i="9"/>
  <c r="G3" i="23"/>
  <c r="G117" i="9"/>
  <c r="E3" i="23"/>
  <c r="C3" i="23"/>
  <c r="G4" i="23"/>
  <c r="G8" i="23"/>
  <c r="E4" i="23"/>
  <c r="E8" i="23"/>
  <c r="J113" i="9"/>
  <c r="J112" i="9"/>
  <c r="J111" i="9"/>
  <c r="J110" i="9"/>
  <c r="J109" i="9"/>
  <c r="J106" i="9"/>
  <c r="J105" i="9"/>
  <c r="J104" i="9"/>
  <c r="J103" i="9"/>
  <c r="J102" i="9"/>
  <c r="J99" i="9"/>
  <c r="J98" i="9"/>
  <c r="J97" i="9"/>
  <c r="J96" i="9"/>
  <c r="J95" i="9"/>
  <c r="J92" i="9"/>
  <c r="J91" i="9"/>
  <c r="J90" i="9"/>
  <c r="J89" i="9"/>
  <c r="J88" i="9"/>
  <c r="J85" i="9"/>
  <c r="J84" i="9"/>
  <c r="J83" i="9"/>
  <c r="J82" i="9"/>
  <c r="J81" i="9"/>
  <c r="J78" i="9"/>
  <c r="J77" i="9"/>
  <c r="J76" i="9"/>
  <c r="J75" i="9"/>
  <c r="J74" i="9"/>
  <c r="J71" i="9"/>
  <c r="J70" i="9"/>
  <c r="J69" i="9"/>
  <c r="J68" i="9"/>
  <c r="J67" i="9"/>
  <c r="J64" i="9"/>
  <c r="J63" i="9"/>
  <c r="J62" i="9"/>
  <c r="J61" i="9"/>
  <c r="J60" i="9"/>
  <c r="J57" i="9"/>
  <c r="J56" i="9"/>
  <c r="J55" i="9"/>
  <c r="J54" i="9"/>
  <c r="J53" i="9"/>
  <c r="J50" i="9"/>
  <c r="J49" i="9"/>
  <c r="J48" i="9"/>
  <c r="J47" i="9"/>
  <c r="J46" i="9"/>
  <c r="J43" i="9"/>
  <c r="J42" i="9"/>
  <c r="J41" i="9"/>
  <c r="J40" i="9"/>
  <c r="J39" i="9"/>
  <c r="J36" i="9"/>
  <c r="J35" i="9"/>
  <c r="J34" i="9"/>
  <c r="J33" i="9"/>
  <c r="J32" i="9"/>
  <c r="J29" i="9"/>
  <c r="J28" i="9"/>
  <c r="J27" i="9"/>
  <c r="J26" i="9"/>
  <c r="J25" i="9"/>
  <c r="J21" i="9"/>
  <c r="J20" i="9"/>
  <c r="J19" i="9"/>
  <c r="J18" i="9"/>
  <c r="J17" i="9"/>
  <c r="J14" i="9"/>
  <c r="J13" i="9"/>
  <c r="J12" i="9"/>
  <c r="J11" i="9"/>
  <c r="J10" i="9"/>
  <c r="J7" i="9"/>
  <c r="J6" i="9"/>
  <c r="J5" i="9"/>
  <c r="J4" i="9"/>
  <c r="J3" i="9"/>
  <c r="J1" i="9"/>
  <c r="G113" i="9"/>
  <c r="G112" i="9"/>
  <c r="G111" i="9"/>
  <c r="G110" i="9"/>
  <c r="G109" i="9"/>
  <c r="G106" i="9"/>
  <c r="G105" i="9"/>
  <c r="G104" i="9"/>
  <c r="G103" i="9"/>
  <c r="G102" i="9"/>
  <c r="G99" i="9"/>
  <c r="G98" i="9"/>
  <c r="G97" i="9"/>
  <c r="G96" i="9"/>
  <c r="G95" i="9"/>
  <c r="G92" i="9"/>
  <c r="G91" i="9"/>
  <c r="G90" i="9"/>
  <c r="G89" i="9"/>
  <c r="G88" i="9"/>
  <c r="G85" i="9"/>
  <c r="G84" i="9"/>
  <c r="G83" i="9"/>
  <c r="G82" i="9"/>
  <c r="G81" i="9"/>
  <c r="G78" i="9"/>
  <c r="G77" i="9"/>
  <c r="G76" i="9"/>
  <c r="G75" i="9"/>
  <c r="G74" i="9"/>
  <c r="G71" i="9"/>
  <c r="G70" i="9"/>
  <c r="G69" i="9"/>
  <c r="G68" i="9"/>
  <c r="G67" i="9"/>
  <c r="G64" i="9"/>
  <c r="G63" i="9"/>
  <c r="G62" i="9"/>
  <c r="G61" i="9"/>
  <c r="G60" i="9"/>
  <c r="G57" i="9"/>
  <c r="G56" i="9"/>
  <c r="G55" i="9"/>
  <c r="G54" i="9"/>
  <c r="G53" i="9"/>
  <c r="G50" i="9"/>
  <c r="G49" i="9"/>
  <c r="G48" i="9"/>
  <c r="G47" i="9"/>
  <c r="G46" i="9"/>
  <c r="G43" i="9"/>
  <c r="G42" i="9"/>
  <c r="G41" i="9"/>
  <c r="G40" i="9"/>
  <c r="G39" i="9"/>
  <c r="G36" i="9"/>
  <c r="G35" i="9"/>
  <c r="G34" i="9"/>
  <c r="G33" i="9"/>
  <c r="G32" i="9"/>
  <c r="G29" i="9"/>
  <c r="G28" i="9"/>
  <c r="G27" i="9"/>
  <c r="G26" i="9"/>
  <c r="G25" i="9"/>
  <c r="G21" i="9"/>
  <c r="G20" i="9"/>
  <c r="G19" i="9"/>
  <c r="G18" i="9"/>
  <c r="G17" i="9"/>
  <c r="G14" i="9"/>
  <c r="G13" i="9"/>
  <c r="G12" i="9"/>
  <c r="G11" i="9"/>
  <c r="G10" i="9"/>
  <c r="G7" i="9"/>
  <c r="G6" i="9"/>
  <c r="G5" i="9"/>
  <c r="G4" i="9"/>
  <c r="G3" i="9"/>
  <c r="G1" i="9"/>
  <c r="D113" i="9"/>
  <c r="D106" i="9"/>
  <c r="D99" i="9"/>
  <c r="D92" i="9"/>
  <c r="D85" i="9"/>
  <c r="D78" i="9"/>
  <c r="D71" i="9"/>
  <c r="D64" i="9"/>
  <c r="D57" i="9"/>
  <c r="D50" i="9"/>
  <c r="D43" i="9"/>
  <c r="D36" i="9"/>
  <c r="D29" i="9"/>
  <c r="D21" i="9"/>
  <c r="D14" i="9"/>
  <c r="D7" i="9"/>
  <c r="B113" i="9"/>
  <c r="B106" i="9"/>
  <c r="B99" i="9"/>
  <c r="B92" i="9"/>
  <c r="B85" i="9"/>
  <c r="B78" i="9"/>
  <c r="B71" i="9"/>
  <c r="B64" i="9"/>
  <c r="B57" i="9"/>
  <c r="B50" i="9"/>
  <c r="B43" i="9"/>
  <c r="B36" i="9"/>
  <c r="B29" i="9"/>
  <c r="B21" i="9"/>
  <c r="B14" i="9"/>
  <c r="B7" i="9"/>
  <c r="A35" i="24"/>
  <c r="A34" i="24"/>
  <c r="A33" i="24"/>
  <c r="A32" i="24"/>
  <c r="A31" i="24"/>
  <c r="A30" i="24"/>
  <c r="A29" i="24"/>
  <c r="A28" i="24"/>
  <c r="A27" i="24"/>
  <c r="A26" i="24"/>
  <c r="A25" i="24"/>
  <c r="A24" i="24"/>
  <c r="A23" i="24"/>
  <c r="A22" i="24"/>
  <c r="A21" i="24"/>
  <c r="A20" i="24"/>
  <c r="A19" i="24"/>
  <c r="A18" i="24"/>
  <c r="A17" i="24"/>
  <c r="A16" i="24"/>
  <c r="A15" i="24"/>
  <c r="A14" i="24"/>
  <c r="A13" i="24"/>
  <c r="A12" i="24"/>
  <c r="A11" i="24"/>
  <c r="A10" i="24"/>
  <c r="A9" i="24"/>
  <c r="A8" i="24"/>
  <c r="A7" i="24"/>
  <c r="A6" i="24"/>
  <c r="A5" i="24"/>
  <c r="A4" i="24"/>
  <c r="A3" i="24"/>
  <c r="A2" i="24"/>
  <c r="C1" i="24"/>
  <c r="C4" i="23"/>
  <c r="C8" i="23"/>
  <c r="D112" i="9"/>
  <c r="D111" i="9"/>
  <c r="D110" i="9"/>
  <c r="D109" i="9"/>
  <c r="D105" i="9"/>
  <c r="D104" i="9"/>
  <c r="D103" i="9"/>
  <c r="D102" i="9"/>
  <c r="D98" i="9"/>
  <c r="D97" i="9"/>
  <c r="D96" i="9"/>
  <c r="D95" i="9"/>
  <c r="D91" i="9"/>
  <c r="D90" i="9"/>
  <c r="D89" i="9"/>
  <c r="D88" i="9"/>
  <c r="D84" i="9"/>
  <c r="D83" i="9"/>
  <c r="D82" i="9"/>
  <c r="D81" i="9"/>
  <c r="D77" i="9"/>
  <c r="D76" i="9"/>
  <c r="D75" i="9"/>
  <c r="D74" i="9"/>
  <c r="D70" i="9"/>
  <c r="D69" i="9"/>
  <c r="D68" i="9"/>
  <c r="D67" i="9"/>
  <c r="D63" i="9"/>
  <c r="D62" i="9"/>
  <c r="D61" i="9"/>
  <c r="D60" i="9"/>
  <c r="D56" i="9"/>
  <c r="D55" i="9"/>
  <c r="D54" i="9"/>
  <c r="D53" i="9"/>
  <c r="D49" i="9"/>
  <c r="D48" i="9"/>
  <c r="D47" i="9"/>
  <c r="D46" i="9"/>
  <c r="D42" i="9"/>
  <c r="D41" i="9"/>
  <c r="D40" i="9"/>
  <c r="D39" i="9"/>
  <c r="D35" i="9"/>
  <c r="D34" i="9"/>
  <c r="D33" i="9"/>
  <c r="D32" i="9"/>
  <c r="D28" i="9"/>
  <c r="D27" i="9"/>
  <c r="D26" i="9"/>
  <c r="D25" i="9"/>
  <c r="A109" i="9"/>
  <c r="A102" i="9"/>
  <c r="A95" i="9"/>
  <c r="A88" i="9"/>
  <c r="A81" i="9"/>
  <c r="A74" i="9"/>
  <c r="A67" i="9"/>
  <c r="A60" i="9"/>
  <c r="A53" i="9"/>
  <c r="A46" i="9"/>
  <c r="A39" i="9"/>
  <c r="A32" i="9"/>
  <c r="A25" i="9"/>
  <c r="B6" i="9"/>
  <c r="B112" i="9"/>
  <c r="B5" i="9"/>
  <c r="B111" i="9"/>
  <c r="B4" i="9"/>
  <c r="B110" i="9"/>
  <c r="B3" i="9"/>
  <c r="B109" i="9"/>
  <c r="B105" i="9"/>
  <c r="B104" i="9"/>
  <c r="B103" i="9"/>
  <c r="B102" i="9"/>
  <c r="B98" i="9"/>
  <c r="B97" i="9"/>
  <c r="B96" i="9"/>
  <c r="B95" i="9"/>
  <c r="B91" i="9"/>
  <c r="B90" i="9"/>
  <c r="B89" i="9"/>
  <c r="B88" i="9"/>
  <c r="B84" i="9"/>
  <c r="B83" i="9"/>
  <c r="B82" i="9"/>
  <c r="B81" i="9"/>
  <c r="B77" i="9"/>
  <c r="B76" i="9"/>
  <c r="B75" i="9"/>
  <c r="B74" i="9"/>
  <c r="B70" i="9"/>
  <c r="B69" i="9"/>
  <c r="B68" i="9"/>
  <c r="B67" i="9"/>
  <c r="B63" i="9"/>
  <c r="B62" i="9"/>
  <c r="B61" i="9"/>
  <c r="B60" i="9"/>
  <c r="B56" i="9"/>
  <c r="B55" i="9"/>
  <c r="B54" i="9"/>
  <c r="B53" i="9"/>
  <c r="B49" i="9"/>
  <c r="B48" i="9"/>
  <c r="B47" i="9"/>
  <c r="B46" i="9"/>
  <c r="B42" i="9"/>
  <c r="B41" i="9"/>
  <c r="B40" i="9"/>
  <c r="B39" i="9"/>
  <c r="B35" i="9"/>
  <c r="B34" i="9"/>
  <c r="B33" i="9"/>
  <c r="B32" i="9"/>
  <c r="B28" i="9"/>
  <c r="B27" i="9"/>
  <c r="B26" i="9"/>
  <c r="B25" i="9"/>
  <c r="A24" i="9"/>
  <c r="A35" i="17"/>
  <c r="A34" i="17"/>
  <c r="A33" i="17"/>
  <c r="A32" i="17"/>
  <c r="A31" i="17"/>
  <c r="A30" i="17"/>
  <c r="A29" i="17"/>
  <c r="A28" i="17"/>
  <c r="A27" i="17"/>
  <c r="A26" i="17"/>
  <c r="A25" i="17"/>
  <c r="A24" i="17"/>
  <c r="A23" i="17"/>
  <c r="A22" i="17"/>
  <c r="A21" i="17"/>
  <c r="A20" i="17"/>
  <c r="A19" i="17"/>
  <c r="A18" i="17"/>
  <c r="A17" i="17"/>
  <c r="A16" i="17"/>
  <c r="A15" i="17"/>
  <c r="A14" i="17"/>
  <c r="A13" i="17"/>
  <c r="A12" i="17"/>
  <c r="A11" i="17"/>
  <c r="A10" i="17"/>
  <c r="A9" i="17"/>
  <c r="A8" i="17"/>
  <c r="A7" i="17"/>
  <c r="A6" i="17"/>
  <c r="A5" i="17"/>
  <c r="A4" i="17"/>
  <c r="A3" i="17"/>
  <c r="A2" i="17"/>
  <c r="C1" i="17"/>
  <c r="A35" i="16"/>
  <c r="A34" i="16"/>
  <c r="A33" i="16"/>
  <c r="A32" i="16"/>
  <c r="A31" i="16"/>
  <c r="A30" i="16"/>
  <c r="A29" i="16"/>
  <c r="A28" i="16"/>
  <c r="A27" i="16"/>
  <c r="A26" i="16"/>
  <c r="A25" i="16"/>
  <c r="A24" i="16"/>
  <c r="A23" i="16"/>
  <c r="A22" i="16"/>
  <c r="A21" i="16"/>
  <c r="A20" i="16"/>
  <c r="A19" i="16"/>
  <c r="A18" i="16"/>
  <c r="A17" i="16"/>
  <c r="A16" i="16"/>
  <c r="A15" i="16"/>
  <c r="A14" i="16"/>
  <c r="A13" i="16"/>
  <c r="A12" i="16"/>
  <c r="A11" i="16"/>
  <c r="A10" i="16"/>
  <c r="A9" i="16"/>
  <c r="A8" i="16"/>
  <c r="A7" i="16"/>
  <c r="A6" i="16"/>
  <c r="A5" i="16"/>
  <c r="A4" i="16"/>
  <c r="A3" i="16"/>
  <c r="A2" i="16"/>
  <c r="C1" i="16"/>
  <c r="C1" i="15"/>
  <c r="A18" i="7"/>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2" i="15"/>
  <c r="A35" i="7"/>
  <c r="A34" i="7"/>
  <c r="A33" i="7"/>
  <c r="A32" i="7"/>
  <c r="A31" i="7"/>
  <c r="A30" i="7"/>
  <c r="A29" i="7"/>
  <c r="A28" i="7"/>
  <c r="A27" i="7"/>
  <c r="A26" i="7"/>
  <c r="A25" i="7"/>
  <c r="A24" i="7"/>
  <c r="A23" i="7"/>
  <c r="A22" i="7"/>
  <c r="A21" i="7"/>
  <c r="A20" i="7"/>
  <c r="A19" i="7"/>
  <c r="A17" i="7"/>
  <c r="A16" i="7"/>
  <c r="A15" i="7"/>
  <c r="A14" i="7"/>
  <c r="A13" i="7"/>
  <c r="A12" i="7"/>
  <c r="A11" i="7"/>
  <c r="A10" i="7"/>
  <c r="A9" i="7"/>
  <c r="A3" i="23"/>
  <c r="D20" i="9"/>
  <c r="D19" i="9"/>
  <c r="D18" i="9"/>
  <c r="D17" i="9"/>
  <c r="A17" i="9"/>
  <c r="A8" i="7"/>
  <c r="A7" i="7"/>
  <c r="A2" i="7"/>
  <c r="A6" i="7"/>
  <c r="A5" i="7"/>
  <c r="A4" i="7"/>
  <c r="A3" i="7"/>
  <c r="A10" i="9"/>
  <c r="A3" i="9"/>
  <c r="B20" i="9"/>
  <c r="B19" i="9"/>
  <c r="B18" i="9"/>
  <c r="B10" i="9"/>
  <c r="B17" i="9"/>
  <c r="B13" i="9"/>
  <c r="B11" i="9"/>
  <c r="B12" i="9"/>
  <c r="D10" i="9"/>
  <c r="D13" i="9"/>
  <c r="D12" i="9"/>
  <c r="D11" i="9"/>
  <c r="D6" i="9"/>
  <c r="D5" i="9"/>
  <c r="D4" i="9"/>
  <c r="D3" i="9"/>
  <c r="D1" i="9"/>
</calcChain>
</file>

<file path=xl/sharedStrings.xml><?xml version="1.0" encoding="utf-8"?>
<sst xmlns="http://schemas.openxmlformats.org/spreadsheetml/2006/main" count="689" uniqueCount="50">
  <si>
    <t xml:space="preserve">7.1 A OPEN VRAGEN </t>
  </si>
  <si>
    <t>Goed</t>
  </si>
  <si>
    <t>Voldoende</t>
  </si>
  <si>
    <t>Matig</t>
  </si>
  <si>
    <t>Onvoldoende</t>
  </si>
  <si>
    <t>7.1 B Persoonlijke toelichting op schriftelijke beantwoording open vragen</t>
  </si>
  <si>
    <t>Naam Inschrijver</t>
  </si>
  <si>
    <t>Score:</t>
  </si>
  <si>
    <t>SCORE</t>
  </si>
  <si>
    <t>&lt;MOTIVATIE&gt;</t>
  </si>
  <si>
    <t>Totaalwaardes</t>
  </si>
  <si>
    <t>Motivatie consensus:</t>
  </si>
  <si>
    <t>Consensus</t>
  </si>
  <si>
    <t>Totaal behaalde waarde open vragen:</t>
  </si>
  <si>
    <t>Totaalwaarde criterium kwaliteit</t>
  </si>
  <si>
    <t>Onderdeel</t>
  </si>
  <si>
    <t>Totaal behaalde waarde criterium kwaliteit:</t>
  </si>
  <si>
    <t>Totaal behaalde waarde criterium prijs:</t>
  </si>
  <si>
    <t>FICTIEVE EINDWAARDE (prijs -/- kwaliteit):</t>
  </si>
  <si>
    <t>Inschrijver 1</t>
  </si>
  <si>
    <t>Zie bijlage 7 'kwaliteit'.</t>
  </si>
  <si>
    <t xml:space="preserve">Om de kwaliteit en toegevoegde waarde van de Inschrijver(s) te kunnen beoordelen dient Inschrijver zijn kwaliteit aan te tonen en meerwaarde uit te werken conform onderstaande criteria. </t>
  </si>
  <si>
    <t xml:space="preserve">De Inschrijver zal bij Firda (in Leeuwarden) haar beantwoording op de open vragen (waar expliciet bij staat wat een persoonlijke toelichting behoeft) toelichten. Van de toelichting wordt verwacht dat Inschrijver zelf het initiatief neemt om de beantwoording van de open vragen, zoals Inschrijver deze heeft ingediend, toe te lichten, waarbij dezelfde volgorde aangehouden moet worden. </t>
  </si>
  <si>
    <t xml:space="preserve">De persoonlijke toelichting kan ertoe leiden dat de individuele beoordeling van de beoordelaar(s) op de beantwoording van de open vragen positief of negatief aangepast wordt. </t>
  </si>
  <si>
    <t>1.	 PLAN VAN AANPAK/AANVANG DIENSTVERLENING ALGEMEEN</t>
  </si>
  <si>
    <t xml:space="preserve">2. 	MARKTCONFORME PRIJSSTELLING </t>
  </si>
  <si>
    <t>3. 	WIJZIGING VORMGEVING</t>
  </si>
  <si>
    <t xml:space="preserve">4.	 DE OPDRACHT: ‘WERVINGSCAMPAGNE’ </t>
  </si>
  <si>
    <t>1.	 Mate van begrip van de opdracht.</t>
  </si>
  <si>
    <t>3.	 Mate van realistisch/juist voorstel in relatie tot het budget.</t>
  </si>
  <si>
    <t>2. 	Mate van het bereiken van de doelstelling.</t>
  </si>
  <si>
    <t>4.	 Mate van realistisch/juist voorstel in relatie tot de tijdsplanning.</t>
  </si>
  <si>
    <t>5.	 Mate van begrip van de doelgroep in relatie tot de voorgestelde concept/beeldtaal/tekstueel/campagne en realisatie van de doelstelling.</t>
  </si>
  <si>
    <t>6.	 Mate van begrip van de doelgroep in relatie tot de middelenmix/inzet crossmediale inzet.</t>
  </si>
  <si>
    <t>7. 	Mate van begrip van de regio Noord in relatie tot de voorgestelde beeldtaal/campagne.</t>
  </si>
  <si>
    <t>8.	 Mate van creatief vermogen offline oplevering.</t>
  </si>
  <si>
    <t>9. 	Mate van creatief vermogen en de toepasbaarheid online oplevering.</t>
  </si>
  <si>
    <t>10. 	Mate creatief vermogen video en de mate waarin de video past bij de doelgroep.</t>
  </si>
  <si>
    <t>11.	 De mate van SEA kennis.</t>
  </si>
  <si>
    <t>12.	 De mate SEO kennis.</t>
  </si>
  <si>
    <t>13. 	De mate van juistheid technische uitvoering van de video.</t>
  </si>
  <si>
    <t>Uitmuntend</t>
  </si>
  <si>
    <t>Haalbaar</t>
  </si>
  <si>
    <t>Niet haalbaar</t>
  </si>
  <si>
    <t>Beoordelaar 1: Directeur Marketing, Communicatie en Public Affairs</t>
  </si>
  <si>
    <t>Beoordelaar 2: Teamleider Marketingcommunicatie</t>
  </si>
  <si>
    <t>Beoordelaar 3: Teamleider Corporatie communicatie</t>
  </si>
  <si>
    <t>Beoordelaar 4: Adviseur Marketing en Communicatie</t>
  </si>
  <si>
    <t>Beoordelaar 5: Adviseur Corporatie communicatie</t>
  </si>
  <si>
    <t>Inschrijver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</si>
</sst>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17"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b/>
      <sz val="10"/>
      <name val="Verdana"/>
      <family val="2"/>
    </font>
    <font>
      <sz val="10"/>
      <color theme="1"/>
      <name val="Calibri"/>
      <family val="2"/>
      <scheme val="minor"/>
    </font>
    <font>
      <b/>
      <sz val="10"/>
      <color theme="0"/>
      <name val="Verdana"/>
      <family val="2"/>
    </font>
    <font>
      <sz val="8"/>
      <name val="Calibri"/>
      <family val="2"/>
      <scheme val="minor"/>
    </font>
    <font>
      <sz val="9"/>
      <color theme="0"/>
      <name val="Verdana"/>
      <family val="2"/>
    </font>
    <font>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5">
    <xf numFmtId="0" fontId="0" fillId="0" borderId="0" xfId="0"/>
    <xf numFmtId="0" fontId="2" fillId="0" borderId="0" xfId="0" applyFont="1"/>
    <xf numFmtId="165" fontId="2" fillId="0" borderId="0" xfId="0" applyNumberFormat="1" applyFont="1" applyAlignment="1">
      <alignment horizontal="center"/>
    </xf>
    <xf numFmtId="165" fontId="3" fillId="2" borderId="3" xfId="0" applyNumberFormat="1" applyFont="1" applyFill="1" applyBorder="1" applyAlignment="1">
      <alignment horizontal="center" vertical="center"/>
    </xf>
    <xf numFmtId="0" fontId="2" fillId="2" borderId="0" xfId="0" applyFont="1" applyFill="1"/>
    <xf numFmtId="165" fontId="3" fillId="2" borderId="4" xfId="0" applyNumberFormat="1" applyFont="1" applyFill="1" applyBorder="1" applyAlignment="1" applyProtection="1">
      <alignment horizontal="center" vertical="center"/>
      <protection locked="0"/>
    </xf>
    <xf numFmtId="0" fontId="3" fillId="2" borderId="6" xfId="0" applyFont="1" applyFill="1" applyBorder="1" applyAlignment="1">
      <alignment horizontal="left" vertical="center" indent="1"/>
    </xf>
    <xf numFmtId="0" fontId="2" fillId="2" borderId="6" xfId="0" applyFont="1" applyFill="1" applyBorder="1" applyAlignment="1">
      <alignment horizontal="left" vertical="center" wrapText="1" indent="1"/>
    </xf>
    <xf numFmtId="0" fontId="2" fillId="2" borderId="6" xfId="0" applyFont="1" applyFill="1" applyBorder="1"/>
    <xf numFmtId="0" fontId="4" fillId="2" borderId="6" xfId="0" applyFont="1" applyFill="1" applyBorder="1" applyAlignment="1">
      <alignment horizontal="left" vertical="center" indent="1"/>
    </xf>
    <xf numFmtId="0" fontId="12" fillId="0" borderId="0" xfId="0" applyFont="1"/>
    <xf numFmtId="0" fontId="1" fillId="4" borderId="1" xfId="0" applyFont="1" applyFill="1" applyBorder="1" applyAlignment="1">
      <alignment horizontal="right" vertical="center"/>
    </xf>
    <xf numFmtId="0" fontId="8" fillId="4" borderId="1" xfId="0" applyFont="1" applyFill="1" applyBorder="1" applyAlignment="1">
      <alignment horizontal="center" vertical="center" wrapText="1"/>
    </xf>
    <xf numFmtId="0" fontId="7" fillId="5" borderId="2" xfId="0" applyFont="1" applyFill="1" applyBorder="1" applyAlignment="1">
      <alignment vertical="center"/>
    </xf>
    <xf numFmtId="0" fontId="7" fillId="5" borderId="4" xfId="0" applyFont="1" applyFill="1" applyBorder="1" applyAlignment="1">
      <alignment horizontal="center" vertical="center"/>
    </xf>
    <xf numFmtId="0" fontId="7" fillId="5" borderId="4" xfId="0" applyFont="1" applyFill="1" applyBorder="1" applyAlignment="1">
      <alignment vertical="center"/>
    </xf>
    <xf numFmtId="0" fontId="8" fillId="5" borderId="1" xfId="0" applyFont="1" applyFill="1" applyBorder="1" applyAlignment="1" applyProtection="1">
      <alignment horizontal="center" vertical="center" wrapText="1"/>
      <protection locked="0"/>
    </xf>
    <xf numFmtId="0" fontId="7" fillId="5" borderId="1" xfId="0" applyFont="1" applyFill="1" applyBorder="1" applyAlignment="1">
      <alignment horizontal="center" vertical="center"/>
    </xf>
    <xf numFmtId="0" fontId="2" fillId="6"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indent="1"/>
      <protection locked="0"/>
    </xf>
    <xf numFmtId="0" fontId="1" fillId="4" borderId="2" xfId="0" applyFont="1" applyFill="1" applyBorder="1" applyAlignment="1">
      <alignment horizontal="left" vertical="center" wrapText="1" indent="1"/>
    </xf>
    <xf numFmtId="0" fontId="2" fillId="5" borderId="8" xfId="0" applyFont="1" applyFill="1" applyBorder="1" applyAlignment="1">
      <alignment vertical="center" wrapText="1"/>
    </xf>
    <xf numFmtId="0" fontId="2" fillId="2" borderId="0" xfId="0" applyFont="1" applyFill="1" applyAlignment="1">
      <alignment horizontal="left" vertical="center" wrapText="1" indent="1"/>
    </xf>
    <xf numFmtId="0" fontId="2" fillId="7" borderId="1" xfId="0" applyFont="1" applyFill="1" applyBorder="1" applyAlignment="1">
      <alignment horizontal="left" vertical="center" wrapText="1"/>
    </xf>
    <xf numFmtId="0" fontId="2" fillId="3" borderId="4" xfId="0" applyFont="1" applyFill="1" applyBorder="1" applyAlignment="1">
      <alignment wrapText="1"/>
    </xf>
    <xf numFmtId="0" fontId="2" fillId="3" borderId="4" xfId="0" applyFont="1" applyFill="1" applyBorder="1"/>
    <xf numFmtId="0" fontId="2" fillId="0" borderId="0" xfId="0" applyFont="1" applyAlignment="1">
      <alignment horizontal="left" vertical="center" wrapText="1"/>
    </xf>
    <xf numFmtId="0" fontId="3" fillId="5" borderId="2" xfId="0" applyFont="1" applyFill="1" applyBorder="1" applyAlignment="1">
      <alignment vertical="center"/>
    </xf>
    <xf numFmtId="0" fontId="13" fillId="0" borderId="6" xfId="0" applyFont="1" applyBorder="1" applyAlignment="1">
      <alignment horizontal="left" vertical="center" indent="1"/>
    </xf>
    <xf numFmtId="0" fontId="13" fillId="5" borderId="3" xfId="0" applyFont="1" applyFill="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xf>
    <xf numFmtId="0" fontId="3" fillId="6" borderId="1" xfId="0" applyFont="1" applyFill="1" applyBorder="1" applyAlignment="1">
      <alignment vertical="center" wrapText="1"/>
    </xf>
    <xf numFmtId="166" fontId="3" fillId="6" borderId="7" xfId="0" applyNumberFormat="1" applyFont="1" applyFill="1" applyBorder="1" applyAlignment="1">
      <alignment horizontal="center" vertical="center" wrapText="1"/>
    </xf>
    <xf numFmtId="0" fontId="12" fillId="0" borderId="0" xfId="0" applyFont="1" applyAlignment="1">
      <alignment wrapText="1"/>
    </xf>
    <xf numFmtId="0" fontId="3" fillId="4" borderId="1" xfId="0" applyFont="1" applyFill="1" applyBorder="1" applyAlignment="1">
      <alignment horizontal="right" vertical="center"/>
    </xf>
    <xf numFmtId="166" fontId="3" fillId="4" borderId="1" xfId="0" applyNumberFormat="1" applyFont="1" applyFill="1" applyBorder="1" applyAlignment="1">
      <alignment horizontal="center" vertical="center"/>
    </xf>
    <xf numFmtId="0" fontId="3" fillId="6" borderId="1" xfId="0" applyFont="1" applyFill="1" applyBorder="1" applyAlignment="1">
      <alignment horizontal="right" vertical="center"/>
    </xf>
    <xf numFmtId="166" fontId="3" fillId="6" borderId="1" xfId="0" applyNumberFormat="1" applyFont="1" applyFill="1" applyBorder="1" applyAlignment="1" applyProtection="1">
      <alignment horizontal="center" vertical="center"/>
      <protection locked="0"/>
    </xf>
    <xf numFmtId="0" fontId="3" fillId="8" borderId="1" xfId="0" applyFont="1" applyFill="1" applyBorder="1" applyAlignment="1">
      <alignment horizontal="left" vertical="center"/>
    </xf>
    <xf numFmtId="166" fontId="3" fillId="8" borderId="1" xfId="0" applyNumberFormat="1" applyFont="1" applyFill="1" applyBorder="1" applyAlignment="1">
      <alignment horizontal="center" vertical="center"/>
    </xf>
    <xf numFmtId="0" fontId="2" fillId="6"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8" borderId="8" xfId="0" applyFont="1" applyFill="1" applyBorder="1" applyAlignment="1">
      <alignment vertical="center" wrapText="1"/>
    </xf>
    <xf numFmtId="0" fontId="3" fillId="6" borderId="8" xfId="0" applyFont="1" applyFill="1" applyBorder="1" applyAlignment="1">
      <alignment vertical="center" wrapText="1"/>
    </xf>
    <xf numFmtId="0" fontId="15" fillId="2" borderId="0" xfId="0" applyFont="1" applyFill="1" applyAlignment="1">
      <alignment horizontal="center" vertical="center" wrapText="1"/>
    </xf>
    <xf numFmtId="0" fontId="16" fillId="2" borderId="0" xfId="0" applyFont="1" applyFill="1"/>
    <xf numFmtId="0" fontId="8" fillId="4" borderId="7" xfId="0" applyFont="1" applyFill="1" applyBorder="1" applyAlignment="1">
      <alignment horizontal="center" vertical="center" wrapText="1"/>
    </xf>
    <xf numFmtId="0" fontId="2" fillId="6" borderId="8" xfId="0" applyFont="1" applyFill="1" applyBorder="1" applyAlignment="1">
      <alignment horizontal="center" vertical="center"/>
    </xf>
    <xf numFmtId="164" fontId="2" fillId="7" borderId="8" xfId="0" applyNumberFormat="1" applyFont="1" applyFill="1" applyBorder="1" applyAlignment="1">
      <alignment horizontal="center" vertical="center" wrapText="1"/>
    </xf>
    <xf numFmtId="165" fontId="3" fillId="7" borderId="4" xfId="0" applyNumberFormat="1" applyFont="1" applyFill="1" applyBorder="1" applyAlignment="1" applyProtection="1">
      <alignment horizontal="center" vertical="center" wrapText="1"/>
      <protection locked="0"/>
    </xf>
    <xf numFmtId="165" fontId="3" fillId="7" borderId="3" xfId="0" applyNumberFormat="1" applyFont="1" applyFill="1" applyBorder="1" applyAlignment="1" applyProtection="1">
      <alignment horizontal="center" vertical="center" wrapText="1"/>
      <protection locked="0"/>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4" borderId="4"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4" fillId="3" borderId="4"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164" fontId="2" fillId="7" borderId="1" xfId="0" applyNumberFormat="1" applyFont="1" applyFill="1" applyBorder="1" applyAlignment="1" applyProtection="1">
      <alignment horizontal="center" vertical="center" wrapText="1"/>
      <protection locked="0"/>
    </xf>
    <xf numFmtId="164" fontId="2" fillId="7" borderId="7"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7" xfId="0" applyFont="1" applyFill="1" applyBorder="1" applyAlignment="1">
      <alignment horizontal="right" vertical="center" wrapText="1"/>
    </xf>
    <xf numFmtId="0" fontId="10" fillId="3" borderId="1" xfId="0" applyFont="1" applyFill="1" applyBorder="1" applyAlignment="1">
      <alignment horizontal="right" vertical="center" wrapText="1"/>
    </xf>
    <xf numFmtId="166" fontId="11" fillId="4" borderId="2" xfId="0" applyNumberFormat="1" applyFont="1" applyFill="1" applyBorder="1" applyAlignment="1">
      <alignment horizontal="center" vertical="center" wrapText="1"/>
    </xf>
    <xf numFmtId="166" fontId="11" fillId="4" borderId="3" xfId="0" applyNumberFormat="1" applyFont="1" applyFill="1" applyBorder="1" applyAlignment="1">
      <alignment horizontal="center" vertical="center" wrapText="1"/>
    </xf>
    <xf numFmtId="164" fontId="2" fillId="7" borderId="8" xfId="0" applyNumberFormat="1"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3" fillId="8" borderId="1"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2" fillId="6" borderId="7"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right" vertical="center" wrapText="1"/>
    </xf>
    <xf numFmtId="0" fontId="9" fillId="4" borderId="2" xfId="0" applyFont="1" applyFill="1" applyBorder="1" applyAlignment="1">
      <alignment horizontal="right" vertical="center" wrapText="1"/>
    </xf>
    <xf numFmtId="0" fontId="9" fillId="4" borderId="3" xfId="0" applyFont="1" applyFill="1" applyBorder="1" applyAlignment="1">
      <alignment horizontal="right"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52917</xdr:colOff>
      <xdr:row>0</xdr:row>
      <xdr:rowOff>0</xdr:rowOff>
    </xdr:from>
    <xdr:to>
      <xdr:col>3</xdr:col>
      <xdr:colOff>376344</xdr:colOff>
      <xdr:row>1</xdr:row>
      <xdr:rowOff>659130</xdr:rowOff>
    </xdr:to>
    <xdr:pic>
      <xdr:nvPicPr>
        <xdr:cNvPr id="3" name="Firda_Logo_Volgvel">
          <a:extLst>
            <a:ext uri="{FF2B5EF4-FFF2-40B4-BE49-F238E27FC236}">
              <a16:creationId xmlns:a16="http://schemas.microsoft.com/office/drawing/2014/main" id="{C7285103-64F7-3EFF-1D08-3DACB27656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736417" y="0"/>
          <a:ext cx="2080260" cy="1040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38100</xdr:colOff>
      <xdr:row>0</xdr:row>
      <xdr:rowOff>492125</xdr:rowOff>
    </xdr:from>
    <xdr:to>
      <xdr:col>13</xdr:col>
      <xdr:colOff>73660</xdr:colOff>
      <xdr:row>3</xdr:row>
      <xdr:rowOff>8255</xdr:rowOff>
    </xdr:to>
    <xdr:pic>
      <xdr:nvPicPr>
        <xdr:cNvPr id="3" name="Firda_Logo_Volgvel">
          <a:extLst>
            <a:ext uri="{FF2B5EF4-FFF2-40B4-BE49-F238E27FC236}">
              <a16:creationId xmlns:a16="http://schemas.microsoft.com/office/drawing/2014/main" id="{006CD130-E07C-50E0-568C-FBB65E784D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944850" y="492125"/>
          <a:ext cx="1807210" cy="10306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63499</xdr:colOff>
      <xdr:row>0</xdr:row>
      <xdr:rowOff>548218</xdr:rowOff>
    </xdr:from>
    <xdr:to>
      <xdr:col>13</xdr:col>
      <xdr:colOff>99059</xdr:colOff>
      <xdr:row>3</xdr:row>
      <xdr:rowOff>191348</xdr:rowOff>
    </xdr:to>
    <xdr:pic>
      <xdr:nvPicPr>
        <xdr:cNvPr id="2" name="Firda_Logo_Volgvel">
          <a:extLst>
            <a:ext uri="{FF2B5EF4-FFF2-40B4-BE49-F238E27FC236}">
              <a16:creationId xmlns:a16="http://schemas.microsoft.com/office/drawing/2014/main" id="{96017198-5177-D74F-A342-F50C23380B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949082" y="548218"/>
          <a:ext cx="1813560" cy="1156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194029</xdr:colOff>
      <xdr:row>0</xdr:row>
      <xdr:rowOff>550335</xdr:rowOff>
    </xdr:from>
    <xdr:to>
      <xdr:col>13</xdr:col>
      <xdr:colOff>51789</xdr:colOff>
      <xdr:row>3</xdr:row>
      <xdr:rowOff>77048</xdr:rowOff>
    </xdr:to>
    <xdr:pic>
      <xdr:nvPicPr>
        <xdr:cNvPr id="4" name="Firda_Logo_Volgvel">
          <a:extLst>
            <a:ext uri="{FF2B5EF4-FFF2-40B4-BE49-F238E27FC236}">
              <a16:creationId xmlns:a16="http://schemas.microsoft.com/office/drawing/2014/main" id="{54F57B5D-DE52-C39B-1A7B-E9D4B5591C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25612" y="550335"/>
          <a:ext cx="1889760" cy="10401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215196</xdr:colOff>
      <xdr:row>0</xdr:row>
      <xdr:rowOff>529168</xdr:rowOff>
    </xdr:from>
    <xdr:to>
      <xdr:col>13</xdr:col>
      <xdr:colOff>72956</xdr:colOff>
      <xdr:row>3</xdr:row>
      <xdr:rowOff>182881</xdr:rowOff>
    </xdr:to>
    <xdr:pic>
      <xdr:nvPicPr>
        <xdr:cNvPr id="2" name="Firda_Logo_Volgvel">
          <a:extLst>
            <a:ext uri="{FF2B5EF4-FFF2-40B4-BE49-F238E27FC236}">
              <a16:creationId xmlns:a16="http://schemas.microsoft.com/office/drawing/2014/main" id="{2C4F1D70-74F8-CC4F-A43D-7D18456C9D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46779" y="529168"/>
          <a:ext cx="1889760" cy="11671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215198</xdr:colOff>
      <xdr:row>0</xdr:row>
      <xdr:rowOff>518585</xdr:rowOff>
    </xdr:from>
    <xdr:to>
      <xdr:col>13</xdr:col>
      <xdr:colOff>72958</xdr:colOff>
      <xdr:row>3</xdr:row>
      <xdr:rowOff>172298</xdr:rowOff>
    </xdr:to>
    <xdr:pic>
      <xdr:nvPicPr>
        <xdr:cNvPr id="2" name="Firda_Logo_Volgvel">
          <a:extLst>
            <a:ext uri="{FF2B5EF4-FFF2-40B4-BE49-F238E27FC236}">
              <a16:creationId xmlns:a16="http://schemas.microsoft.com/office/drawing/2014/main" id="{F1404F50-8CD6-4355-A8E2-AFAF53361B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46781" y="518585"/>
          <a:ext cx="1889760" cy="116713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73025</xdr:colOff>
      <xdr:row>0</xdr:row>
      <xdr:rowOff>393700</xdr:rowOff>
    </xdr:from>
    <xdr:to>
      <xdr:col>14</xdr:col>
      <xdr:colOff>133985</xdr:colOff>
      <xdr:row>3</xdr:row>
      <xdr:rowOff>230505</xdr:rowOff>
    </xdr:to>
    <xdr:pic>
      <xdr:nvPicPr>
        <xdr:cNvPr id="3" name="Firda_Logo_Volgvel">
          <a:extLst>
            <a:ext uri="{FF2B5EF4-FFF2-40B4-BE49-F238E27FC236}">
              <a16:creationId xmlns:a16="http://schemas.microsoft.com/office/drawing/2014/main" id="{4815931D-463D-9510-5242-14FB845D95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6962100" y="393700"/>
          <a:ext cx="1832610" cy="10274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285750</xdr:colOff>
      <xdr:row>0</xdr:row>
      <xdr:rowOff>129887</xdr:rowOff>
    </xdr:from>
    <xdr:to>
      <xdr:col>9</xdr:col>
      <xdr:colOff>611101</xdr:colOff>
      <xdr:row>2</xdr:row>
      <xdr:rowOff>304108</xdr:rowOff>
    </xdr:to>
    <xdr:pic>
      <xdr:nvPicPr>
        <xdr:cNvPr id="3" name="Firda_Logo_Volgvel">
          <a:extLst>
            <a:ext uri="{FF2B5EF4-FFF2-40B4-BE49-F238E27FC236}">
              <a16:creationId xmlns:a16="http://schemas.microsoft.com/office/drawing/2014/main" id="{062B61D5-2D14-F453-97F4-A094536895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776114" y="129887"/>
          <a:ext cx="1849351" cy="1031471"/>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G39"/>
  <sheetViews>
    <sheetView showGridLines="0" topLeftCell="A2" zoomScale="120" zoomScaleNormal="120" workbookViewId="0">
      <selection activeCell="A10" sqref="A10"/>
    </sheetView>
  </sheetViews>
  <sheetFormatPr baseColWidth="10" defaultColWidth="11.5" defaultRowHeight="15" x14ac:dyDescent="0.2"/>
  <cols>
    <col min="1" max="1" width="100.83203125" customWidth="1"/>
  </cols>
  <sheetData>
    <row r="1" spans="1:7" ht="30" customHeight="1" x14ac:dyDescent="0.2">
      <c r="A1" s="46" t="s">
        <v>0</v>
      </c>
    </row>
    <row r="2" spans="1:7" ht="75" customHeight="1" x14ac:dyDescent="0.2">
      <c r="A2" s="44" t="s">
        <v>21</v>
      </c>
    </row>
    <row r="3" spans="1:7" ht="35" customHeight="1" x14ac:dyDescent="0.2">
      <c r="A3" s="45" t="s">
        <v>24</v>
      </c>
      <c r="B3" s="50" t="s">
        <v>7</v>
      </c>
      <c r="C3" s="50" t="s">
        <v>41</v>
      </c>
      <c r="D3" s="51" t="s">
        <v>1</v>
      </c>
      <c r="E3" s="51" t="s">
        <v>2</v>
      </c>
      <c r="F3" s="51" t="s">
        <v>3</v>
      </c>
      <c r="G3" s="51" t="s">
        <v>4</v>
      </c>
    </row>
    <row r="4" spans="1:7" ht="50" customHeight="1" x14ac:dyDescent="0.2">
      <c r="A4" s="42" t="s">
        <v>20</v>
      </c>
      <c r="B4" s="51" t="s">
        <v>7</v>
      </c>
      <c r="C4" s="51" t="s">
        <v>42</v>
      </c>
      <c r="D4" s="51" t="s">
        <v>43</v>
      </c>
    </row>
    <row r="5" spans="1:7" ht="35" customHeight="1" x14ac:dyDescent="0.2">
      <c r="A5" s="45" t="s">
        <v>25</v>
      </c>
      <c r="B5" s="51" t="s">
        <v>7</v>
      </c>
      <c r="C5" s="51" t="s">
        <v>1</v>
      </c>
      <c r="D5" s="51" t="s">
        <v>2</v>
      </c>
      <c r="E5" s="51" t="s">
        <v>3</v>
      </c>
      <c r="F5" s="51" t="s">
        <v>4</v>
      </c>
    </row>
    <row r="6" spans="1:7" ht="50" customHeight="1" x14ac:dyDescent="0.2">
      <c r="A6" s="42" t="s">
        <v>20</v>
      </c>
    </row>
    <row r="7" spans="1:7" ht="35" customHeight="1" x14ac:dyDescent="0.2">
      <c r="A7" s="45" t="s">
        <v>26</v>
      </c>
    </row>
    <row r="8" spans="1:7" ht="50" customHeight="1" x14ac:dyDescent="0.2">
      <c r="A8" s="42" t="s">
        <v>20</v>
      </c>
    </row>
    <row r="9" spans="1:7" ht="35" customHeight="1" x14ac:dyDescent="0.2">
      <c r="A9" s="45" t="s">
        <v>27</v>
      </c>
    </row>
    <row r="10" spans="1:7" ht="35" customHeight="1" x14ac:dyDescent="0.2">
      <c r="A10" s="47" t="s">
        <v>28</v>
      </c>
    </row>
    <row r="11" spans="1:7" ht="50" customHeight="1" x14ac:dyDescent="0.2">
      <c r="A11" s="42" t="s">
        <v>20</v>
      </c>
    </row>
    <row r="12" spans="1:7" ht="35" customHeight="1" x14ac:dyDescent="0.2">
      <c r="A12" s="47" t="s">
        <v>30</v>
      </c>
    </row>
    <row r="13" spans="1:7" ht="50" customHeight="1" x14ac:dyDescent="0.2">
      <c r="A13" s="42" t="s">
        <v>20</v>
      </c>
    </row>
    <row r="14" spans="1:7" ht="35" customHeight="1" x14ac:dyDescent="0.2">
      <c r="A14" s="47" t="s">
        <v>29</v>
      </c>
    </row>
    <row r="15" spans="1:7" ht="50" customHeight="1" x14ac:dyDescent="0.2">
      <c r="A15" s="42" t="s">
        <v>20</v>
      </c>
    </row>
    <row r="16" spans="1:7" ht="35" customHeight="1" x14ac:dyDescent="0.2">
      <c r="A16" s="47" t="s">
        <v>31</v>
      </c>
    </row>
    <row r="17" spans="1:1" ht="50" customHeight="1" x14ac:dyDescent="0.2">
      <c r="A17" s="42" t="s">
        <v>20</v>
      </c>
    </row>
    <row r="18" spans="1:1" ht="35" customHeight="1" x14ac:dyDescent="0.2">
      <c r="A18" s="47" t="s">
        <v>32</v>
      </c>
    </row>
    <row r="19" spans="1:1" ht="50" customHeight="1" x14ac:dyDescent="0.2">
      <c r="A19" s="42" t="s">
        <v>20</v>
      </c>
    </row>
    <row r="20" spans="1:1" ht="35" customHeight="1" x14ac:dyDescent="0.2">
      <c r="A20" s="47" t="s">
        <v>33</v>
      </c>
    </row>
    <row r="21" spans="1:1" ht="50" customHeight="1" x14ac:dyDescent="0.2">
      <c r="A21" s="42" t="s">
        <v>20</v>
      </c>
    </row>
    <row r="22" spans="1:1" ht="35" customHeight="1" x14ac:dyDescent="0.2">
      <c r="A22" s="47" t="s">
        <v>34</v>
      </c>
    </row>
    <row r="23" spans="1:1" ht="50" customHeight="1" x14ac:dyDescent="0.2">
      <c r="A23" s="42" t="s">
        <v>20</v>
      </c>
    </row>
    <row r="24" spans="1:1" ht="35" customHeight="1" x14ac:dyDescent="0.2">
      <c r="A24" s="47" t="s">
        <v>35</v>
      </c>
    </row>
    <row r="25" spans="1:1" ht="50" customHeight="1" x14ac:dyDescent="0.2">
      <c r="A25" s="42" t="s">
        <v>20</v>
      </c>
    </row>
    <row r="26" spans="1:1" ht="35" customHeight="1" x14ac:dyDescent="0.2">
      <c r="A26" s="47" t="s">
        <v>36</v>
      </c>
    </row>
    <row r="27" spans="1:1" ht="50" customHeight="1" x14ac:dyDescent="0.2">
      <c r="A27" s="42" t="s">
        <v>20</v>
      </c>
    </row>
    <row r="28" spans="1:1" ht="35" customHeight="1" x14ac:dyDescent="0.2">
      <c r="A28" s="47" t="s">
        <v>37</v>
      </c>
    </row>
    <row r="29" spans="1:1" ht="50" customHeight="1" x14ac:dyDescent="0.2">
      <c r="A29" s="42" t="s">
        <v>20</v>
      </c>
    </row>
    <row r="30" spans="1:1" ht="35" customHeight="1" x14ac:dyDescent="0.2">
      <c r="A30" s="47" t="s">
        <v>38</v>
      </c>
    </row>
    <row r="31" spans="1:1" ht="50" customHeight="1" x14ac:dyDescent="0.2">
      <c r="A31" s="42" t="s">
        <v>20</v>
      </c>
    </row>
    <row r="32" spans="1:1" ht="35" customHeight="1" x14ac:dyDescent="0.2">
      <c r="A32" s="47" t="s">
        <v>39</v>
      </c>
    </row>
    <row r="33" spans="1:2" ht="50" customHeight="1" x14ac:dyDescent="0.2">
      <c r="A33" s="42" t="s">
        <v>20</v>
      </c>
    </row>
    <row r="34" spans="1:2" ht="35" customHeight="1" x14ac:dyDescent="0.2">
      <c r="A34" s="47" t="s">
        <v>40</v>
      </c>
    </row>
    <row r="35" spans="1:2" ht="50" customHeight="1" x14ac:dyDescent="0.2">
      <c r="A35" s="42" t="s">
        <v>20</v>
      </c>
    </row>
    <row r="36" spans="1:2" ht="15" customHeight="1" x14ac:dyDescent="0.2">
      <c r="A36" s="27"/>
      <c r="B36" s="1"/>
    </row>
    <row r="37" spans="1:2" ht="30" customHeight="1" x14ac:dyDescent="0.2">
      <c r="A37" s="43" t="s">
        <v>5</v>
      </c>
    </row>
    <row r="38" spans="1:2" ht="65" customHeight="1" x14ac:dyDescent="0.2">
      <c r="A38" s="44" t="s">
        <v>22</v>
      </c>
    </row>
    <row r="39" spans="1:2" ht="35" customHeight="1" x14ac:dyDescent="0.2">
      <c r="A39" s="24" t="s">
        <v>23</v>
      </c>
    </row>
  </sheetData>
  <sheetProtection algorithmName="SHA-512" hashValue="JZWh794qhUc3x203HdSy0AV4AkPQCb7aFPMoyiIRWze/Si5uVMb3GuNC36Ae4eCJlF1Z7kPvYxxQjWzLk6zqNg==" saltValue="0lpm/pPte03FDZT2Pmfb5A==" spinCount="100000" sheet="1" objects="1" scenarios="1"/>
  <phoneticPr fontId="14"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J36"/>
  <sheetViews>
    <sheetView showGridLines="0" zoomScale="90" zoomScaleNormal="90" zoomScalePageLayoutView="85" workbookViewId="0">
      <pane ySplit="1" topLeftCell="A2" activePane="bottomLeft" state="frozen"/>
      <selection pane="bottomLeft" activeCell="I35" sqref="C3:J35"/>
    </sheetView>
  </sheetViews>
  <sheetFormatPr baseColWidth="10" defaultColWidth="8.83203125" defaultRowHeight="13" x14ac:dyDescent="0.15"/>
  <cols>
    <col min="1" max="1" width="95.83203125" style="1" customWidth="1"/>
    <col min="2" max="2" width="2.83203125" style="4" customWidth="1"/>
    <col min="3" max="3" width="40.83203125" style="2" customWidth="1"/>
    <col min="4" max="4" width="3.83203125" style="2" customWidth="1"/>
    <col min="5" max="5" width="2.83203125" style="4" customWidth="1"/>
    <col min="6" max="6" width="40.83203125" style="2" customWidth="1"/>
    <col min="7" max="7" width="3.83203125" style="2" customWidth="1"/>
    <col min="8" max="8" width="2.83203125" style="4" customWidth="1"/>
    <col min="9" max="9" width="40.83203125" style="2" customWidth="1"/>
    <col min="10" max="10" width="3.83203125" style="2" customWidth="1"/>
    <col min="11" max="16384" width="8.83203125" style="1"/>
  </cols>
  <sheetData>
    <row r="1" spans="1:10" ht="50" customHeight="1" x14ac:dyDescent="0.15">
      <c r="A1" s="20" t="s">
        <v>44</v>
      </c>
      <c r="B1" s="9"/>
      <c r="C1" s="59" t="s">
        <v>6</v>
      </c>
      <c r="D1" s="60"/>
      <c r="E1" s="9"/>
      <c r="F1" s="59" t="s">
        <v>6</v>
      </c>
      <c r="G1" s="60"/>
      <c r="H1" s="9"/>
      <c r="I1" s="59" t="s">
        <v>6</v>
      </c>
      <c r="J1" s="60"/>
    </row>
    <row r="2" spans="1:10" ht="40" customHeight="1" x14ac:dyDescent="0.15">
      <c r="A2" s="21" t="str">
        <f>'Open vragen '!$A$1</f>
        <v xml:space="preserve">7.1 A OPEN VRAGEN </v>
      </c>
      <c r="B2" s="6"/>
      <c r="C2" s="61" t="s">
        <v>7</v>
      </c>
      <c r="D2" s="62"/>
      <c r="E2" s="6"/>
      <c r="F2" s="61" t="s">
        <v>7</v>
      </c>
      <c r="G2" s="62"/>
      <c r="H2" s="6"/>
      <c r="I2" s="61" t="s">
        <v>7</v>
      </c>
      <c r="J2" s="62"/>
    </row>
    <row r="3" spans="1:10" ht="30" customHeight="1" x14ac:dyDescent="0.15">
      <c r="A3" s="48" t="str">
        <f>'Open vragen '!$A$3</f>
        <v>1.	 PLAN VAN AANPAK/AANVANG DIENSTVERLENING ALGEMEEN</v>
      </c>
      <c r="B3" s="7"/>
      <c r="C3" s="5" t="s">
        <v>8</v>
      </c>
      <c r="D3" s="3"/>
      <c r="E3" s="7"/>
      <c r="F3" s="5" t="s">
        <v>8</v>
      </c>
      <c r="G3" s="3"/>
      <c r="H3" s="7"/>
      <c r="I3" s="5" t="s">
        <v>8</v>
      </c>
      <c r="J3" s="3"/>
    </row>
    <row r="4" spans="1:10" ht="200" customHeight="1" x14ac:dyDescent="0.15">
      <c r="A4" s="22" t="str">
        <f>'Open vragen '!$A$4</f>
        <v>Zie bijlage 7 'kwaliteit'.</v>
      </c>
      <c r="B4" s="7"/>
      <c r="C4" s="55" t="s">
        <v>9</v>
      </c>
      <c r="D4" s="56"/>
      <c r="E4" s="7"/>
      <c r="F4" s="55" t="s">
        <v>9</v>
      </c>
      <c r="G4" s="56"/>
      <c r="H4" s="7"/>
      <c r="I4" s="55" t="s">
        <v>9</v>
      </c>
      <c r="J4" s="56"/>
    </row>
    <row r="5" spans="1:10" ht="30" customHeight="1" x14ac:dyDescent="0.15">
      <c r="A5" s="48" t="str">
        <f>'Open vragen '!$A$5</f>
        <v xml:space="preserve">2. 	MARKTCONFORME PRIJSSTELLING </v>
      </c>
      <c r="B5" s="7"/>
      <c r="C5" s="5" t="s">
        <v>8</v>
      </c>
      <c r="D5" s="3"/>
      <c r="E5" s="7"/>
      <c r="F5" s="5" t="s">
        <v>8</v>
      </c>
      <c r="G5" s="3"/>
      <c r="H5" s="7"/>
      <c r="I5" s="5" t="s">
        <v>8</v>
      </c>
      <c r="J5" s="3"/>
    </row>
    <row r="6" spans="1:10" ht="200" customHeight="1" x14ac:dyDescent="0.15">
      <c r="A6" s="22" t="str">
        <f>'Open vragen '!$A$6</f>
        <v>Zie bijlage 7 'kwaliteit'.</v>
      </c>
      <c r="B6" s="7"/>
      <c r="C6" s="55" t="s">
        <v>9</v>
      </c>
      <c r="D6" s="56"/>
      <c r="E6" s="7"/>
      <c r="F6" s="55" t="s">
        <v>9</v>
      </c>
      <c r="G6" s="56"/>
      <c r="H6" s="7"/>
      <c r="I6" s="55" t="s">
        <v>9</v>
      </c>
      <c r="J6" s="56"/>
    </row>
    <row r="7" spans="1:10" ht="30" customHeight="1" x14ac:dyDescent="0.15">
      <c r="A7" s="48" t="str">
        <f>'Open vragen '!A7</f>
        <v>3. 	WIJZIGING VORMGEVING</v>
      </c>
      <c r="B7" s="7"/>
      <c r="C7" s="5" t="s">
        <v>8</v>
      </c>
      <c r="D7" s="3"/>
      <c r="E7" s="7"/>
      <c r="F7" s="5" t="s">
        <v>8</v>
      </c>
      <c r="G7" s="3"/>
      <c r="H7" s="7"/>
      <c r="I7" s="5" t="s">
        <v>8</v>
      </c>
      <c r="J7" s="3"/>
    </row>
    <row r="8" spans="1:10" ht="200" customHeight="1" x14ac:dyDescent="0.15">
      <c r="A8" s="22" t="str">
        <f>'Open vragen '!A8</f>
        <v>Zie bijlage 7 'kwaliteit'.</v>
      </c>
      <c r="B8" s="7"/>
      <c r="C8" s="55" t="s">
        <v>9</v>
      </c>
      <c r="D8" s="56"/>
      <c r="E8" s="7"/>
      <c r="F8" s="55" t="s">
        <v>9</v>
      </c>
      <c r="G8" s="56"/>
      <c r="H8" s="7"/>
      <c r="I8" s="55" t="s">
        <v>9</v>
      </c>
      <c r="J8" s="56"/>
    </row>
    <row r="9" spans="1:10" ht="30" customHeight="1" x14ac:dyDescent="0.15">
      <c r="A9" s="48" t="str">
        <f>'Open vragen '!A9</f>
        <v xml:space="preserve">4.	 DE OPDRACHT: ‘WERVINGSCAMPAGNE’ </v>
      </c>
      <c r="B9" s="7"/>
      <c r="C9" s="57"/>
      <c r="D9" s="58"/>
      <c r="E9" s="7"/>
      <c r="F9" s="57"/>
      <c r="G9" s="58"/>
      <c r="H9" s="7"/>
      <c r="I9" s="57"/>
      <c r="J9" s="58"/>
    </row>
    <row r="10" spans="1:10" ht="30" customHeight="1" x14ac:dyDescent="0.15">
      <c r="A10" s="49" t="str">
        <f>'Open vragen '!A10</f>
        <v>1.	 Mate van begrip van de opdracht.</v>
      </c>
      <c r="B10" s="7"/>
      <c r="C10" s="5" t="s">
        <v>8</v>
      </c>
      <c r="D10" s="3"/>
      <c r="E10" s="7"/>
      <c r="F10" s="5" t="s">
        <v>8</v>
      </c>
      <c r="G10" s="3"/>
      <c r="H10" s="7"/>
      <c r="I10" s="5" t="s">
        <v>8</v>
      </c>
      <c r="J10" s="3"/>
    </row>
    <row r="11" spans="1:10" ht="200" customHeight="1" x14ac:dyDescent="0.15">
      <c r="A11" s="22" t="str">
        <f>'Open vragen '!A11</f>
        <v>Zie bijlage 7 'kwaliteit'.</v>
      </c>
      <c r="B11" s="7"/>
      <c r="C11" s="55" t="s">
        <v>9</v>
      </c>
      <c r="D11" s="56"/>
      <c r="E11" s="7"/>
      <c r="F11" s="55" t="s">
        <v>9</v>
      </c>
      <c r="G11" s="56"/>
      <c r="H11" s="7"/>
      <c r="I11" s="55" t="s">
        <v>9</v>
      </c>
      <c r="J11" s="56"/>
    </row>
    <row r="12" spans="1:10" ht="30" customHeight="1" x14ac:dyDescent="0.15">
      <c r="A12" s="49" t="str">
        <f>'Open vragen '!A12</f>
        <v>2. 	Mate van het bereiken van de doelstelling.</v>
      </c>
      <c r="B12" s="7"/>
      <c r="C12" s="5" t="s">
        <v>8</v>
      </c>
      <c r="D12" s="3"/>
      <c r="E12" s="7"/>
      <c r="F12" s="5" t="s">
        <v>8</v>
      </c>
      <c r="G12" s="3"/>
      <c r="H12" s="7"/>
      <c r="I12" s="5" t="s">
        <v>8</v>
      </c>
      <c r="J12" s="3"/>
    </row>
    <row r="13" spans="1:10" ht="200" customHeight="1" x14ac:dyDescent="0.15">
      <c r="A13" s="22" t="str">
        <f>'Open vragen '!A13</f>
        <v>Zie bijlage 7 'kwaliteit'.</v>
      </c>
      <c r="B13" s="7"/>
      <c r="C13" s="55" t="s">
        <v>9</v>
      </c>
      <c r="D13" s="56"/>
      <c r="E13" s="7"/>
      <c r="F13" s="55" t="s">
        <v>9</v>
      </c>
      <c r="G13" s="56"/>
      <c r="H13" s="7"/>
      <c r="I13" s="55" t="s">
        <v>9</v>
      </c>
      <c r="J13" s="56"/>
    </row>
    <row r="14" spans="1:10" ht="30" customHeight="1" x14ac:dyDescent="0.15">
      <c r="A14" s="49" t="str">
        <f>'Open vragen '!A14</f>
        <v>3.	 Mate van realistisch/juist voorstel in relatie tot het budget.</v>
      </c>
      <c r="B14" s="7"/>
      <c r="C14" s="5" t="s">
        <v>8</v>
      </c>
      <c r="D14" s="3"/>
      <c r="E14" s="7"/>
      <c r="F14" s="5" t="s">
        <v>8</v>
      </c>
      <c r="G14" s="3"/>
      <c r="H14" s="7"/>
      <c r="I14" s="5" t="s">
        <v>8</v>
      </c>
      <c r="J14" s="3"/>
    </row>
    <row r="15" spans="1:10" ht="200" customHeight="1" x14ac:dyDescent="0.15">
      <c r="A15" s="22" t="str">
        <f>'Open vragen '!A15</f>
        <v>Zie bijlage 7 'kwaliteit'.</v>
      </c>
      <c r="B15" s="7"/>
      <c r="C15" s="55" t="s">
        <v>9</v>
      </c>
      <c r="D15" s="56"/>
      <c r="E15" s="7"/>
      <c r="F15" s="55" t="s">
        <v>9</v>
      </c>
      <c r="G15" s="56"/>
      <c r="H15" s="7"/>
      <c r="I15" s="55" t="s">
        <v>9</v>
      </c>
      <c r="J15" s="56"/>
    </row>
    <row r="16" spans="1:10" ht="30" customHeight="1" x14ac:dyDescent="0.15">
      <c r="A16" s="49" t="str">
        <f>'Open vragen '!A16</f>
        <v>4.	 Mate van realistisch/juist voorstel in relatie tot de tijdsplanning.</v>
      </c>
      <c r="B16" s="7"/>
      <c r="C16" s="5" t="s">
        <v>8</v>
      </c>
      <c r="D16" s="3"/>
      <c r="E16" s="7"/>
      <c r="F16" s="5" t="s">
        <v>8</v>
      </c>
      <c r="G16" s="3"/>
      <c r="H16" s="7"/>
      <c r="I16" s="5" t="s">
        <v>8</v>
      </c>
      <c r="J16" s="3"/>
    </row>
    <row r="17" spans="1:10" ht="200" customHeight="1" x14ac:dyDescent="0.15">
      <c r="A17" s="22" t="str">
        <f>'Open vragen '!A17</f>
        <v>Zie bijlage 7 'kwaliteit'.</v>
      </c>
      <c r="B17" s="7"/>
      <c r="C17" s="55" t="s">
        <v>9</v>
      </c>
      <c r="D17" s="56"/>
      <c r="E17" s="7"/>
      <c r="F17" s="55" t="s">
        <v>9</v>
      </c>
      <c r="G17" s="56"/>
      <c r="H17" s="7"/>
      <c r="I17" s="55" t="s">
        <v>9</v>
      </c>
      <c r="J17" s="56"/>
    </row>
    <row r="18" spans="1:10" ht="30" customHeight="1" x14ac:dyDescent="0.15">
      <c r="A18" s="49" t="str">
        <f>'Open vragen '!A18</f>
        <v>5.	 Mate van begrip van de doelgroep in relatie tot de voorgestelde concept/beeldtaal/tekstueel/campagne en realisatie van de doelstelling.</v>
      </c>
      <c r="B18" s="7"/>
      <c r="C18" s="5" t="s">
        <v>8</v>
      </c>
      <c r="D18" s="3"/>
      <c r="E18" s="7"/>
      <c r="F18" s="5" t="s">
        <v>8</v>
      </c>
      <c r="G18" s="3"/>
      <c r="H18" s="7"/>
      <c r="I18" s="5" t="s">
        <v>8</v>
      </c>
      <c r="J18" s="3"/>
    </row>
    <row r="19" spans="1:10" ht="200" customHeight="1" x14ac:dyDescent="0.15">
      <c r="A19" s="22" t="str">
        <f>'Open vragen '!A19</f>
        <v>Zie bijlage 7 'kwaliteit'.</v>
      </c>
      <c r="B19" s="7"/>
      <c r="C19" s="55" t="s">
        <v>9</v>
      </c>
      <c r="D19" s="56"/>
      <c r="E19" s="7"/>
      <c r="F19" s="55" t="s">
        <v>9</v>
      </c>
      <c r="G19" s="56"/>
      <c r="H19" s="7"/>
      <c r="I19" s="55" t="s">
        <v>9</v>
      </c>
      <c r="J19" s="56"/>
    </row>
    <row r="20" spans="1:10" ht="30" customHeight="1" x14ac:dyDescent="0.15">
      <c r="A20" s="49" t="str">
        <f>'Open vragen '!A20</f>
        <v>6.	 Mate van begrip van de doelgroep in relatie tot de middelenmix/inzet crossmediale inzet.</v>
      </c>
      <c r="B20" s="7"/>
      <c r="C20" s="5" t="s">
        <v>8</v>
      </c>
      <c r="D20" s="3"/>
      <c r="E20" s="7"/>
      <c r="F20" s="5" t="s">
        <v>8</v>
      </c>
      <c r="G20" s="3"/>
      <c r="H20" s="7"/>
      <c r="I20" s="5" t="s">
        <v>8</v>
      </c>
      <c r="J20" s="3"/>
    </row>
    <row r="21" spans="1:10" ht="200" customHeight="1" x14ac:dyDescent="0.15">
      <c r="A21" s="22" t="str">
        <f>'Open vragen '!A21</f>
        <v>Zie bijlage 7 'kwaliteit'.</v>
      </c>
      <c r="B21" s="7"/>
      <c r="C21" s="55" t="s">
        <v>9</v>
      </c>
      <c r="D21" s="56"/>
      <c r="E21" s="7"/>
      <c r="F21" s="55" t="s">
        <v>9</v>
      </c>
      <c r="G21" s="56"/>
      <c r="H21" s="7"/>
      <c r="I21" s="55" t="s">
        <v>9</v>
      </c>
      <c r="J21" s="56"/>
    </row>
    <row r="22" spans="1:10" ht="30" customHeight="1" x14ac:dyDescent="0.15">
      <c r="A22" s="49" t="str">
        <f>'Open vragen '!A22</f>
        <v>7. 	Mate van begrip van de regio Noord in relatie tot de voorgestelde beeldtaal/campagne.</v>
      </c>
      <c r="B22" s="7"/>
      <c r="C22" s="5" t="s">
        <v>8</v>
      </c>
      <c r="D22" s="3"/>
      <c r="E22" s="7"/>
      <c r="F22" s="5" t="s">
        <v>8</v>
      </c>
      <c r="G22" s="3"/>
      <c r="H22" s="7"/>
      <c r="I22" s="5" t="s">
        <v>8</v>
      </c>
      <c r="J22" s="3"/>
    </row>
    <row r="23" spans="1:10" ht="200" customHeight="1" x14ac:dyDescent="0.15">
      <c r="A23" s="22" t="str">
        <f>'Open vragen '!A23</f>
        <v>Zie bijlage 7 'kwaliteit'.</v>
      </c>
      <c r="B23" s="7"/>
      <c r="C23" s="55" t="s">
        <v>9</v>
      </c>
      <c r="D23" s="56"/>
      <c r="E23" s="7"/>
      <c r="F23" s="55" t="s">
        <v>9</v>
      </c>
      <c r="G23" s="56"/>
      <c r="H23" s="7"/>
      <c r="I23" s="55" t="s">
        <v>9</v>
      </c>
      <c r="J23" s="56"/>
    </row>
    <row r="24" spans="1:10" ht="30" customHeight="1" x14ac:dyDescent="0.15">
      <c r="A24" s="49" t="str">
        <f>'Open vragen '!A24</f>
        <v>8.	 Mate van creatief vermogen offline oplevering.</v>
      </c>
      <c r="B24" s="7"/>
      <c r="C24" s="5" t="s">
        <v>8</v>
      </c>
      <c r="D24" s="3"/>
      <c r="E24" s="7"/>
      <c r="F24" s="5" t="s">
        <v>8</v>
      </c>
      <c r="G24" s="3"/>
      <c r="H24" s="7"/>
      <c r="I24" s="5" t="s">
        <v>8</v>
      </c>
      <c r="J24" s="3"/>
    </row>
    <row r="25" spans="1:10" ht="200" customHeight="1" x14ac:dyDescent="0.15">
      <c r="A25" s="22" t="str">
        <f>'Open vragen '!A25</f>
        <v>Zie bijlage 7 'kwaliteit'.</v>
      </c>
      <c r="B25" s="7"/>
      <c r="C25" s="55" t="s">
        <v>9</v>
      </c>
      <c r="D25" s="56"/>
      <c r="E25" s="7"/>
      <c r="F25" s="55" t="s">
        <v>9</v>
      </c>
      <c r="G25" s="56"/>
      <c r="H25" s="7"/>
      <c r="I25" s="55" t="s">
        <v>9</v>
      </c>
      <c r="J25" s="56"/>
    </row>
    <row r="26" spans="1:10" ht="30" customHeight="1" x14ac:dyDescent="0.15">
      <c r="A26" s="49" t="str">
        <f>'Open vragen '!A26</f>
        <v>9. 	Mate van creatief vermogen en de toepasbaarheid online oplevering.</v>
      </c>
      <c r="B26" s="7"/>
      <c r="C26" s="5" t="s">
        <v>8</v>
      </c>
      <c r="D26" s="3"/>
      <c r="E26" s="7"/>
      <c r="F26" s="5" t="s">
        <v>8</v>
      </c>
      <c r="G26" s="3"/>
      <c r="H26" s="7"/>
      <c r="I26" s="5" t="s">
        <v>8</v>
      </c>
      <c r="J26" s="3"/>
    </row>
    <row r="27" spans="1:10" ht="200" customHeight="1" x14ac:dyDescent="0.15">
      <c r="A27" s="22" t="str">
        <f>'Open vragen '!A27</f>
        <v>Zie bijlage 7 'kwaliteit'.</v>
      </c>
      <c r="B27" s="7"/>
      <c r="C27" s="55" t="s">
        <v>9</v>
      </c>
      <c r="D27" s="56"/>
      <c r="E27" s="7"/>
      <c r="F27" s="55" t="s">
        <v>9</v>
      </c>
      <c r="G27" s="56"/>
      <c r="H27" s="7"/>
      <c r="I27" s="55" t="s">
        <v>9</v>
      </c>
      <c r="J27" s="56"/>
    </row>
    <row r="28" spans="1:10" ht="30" customHeight="1" x14ac:dyDescent="0.15">
      <c r="A28" s="49" t="str">
        <f>'Open vragen '!A28</f>
        <v>10. 	Mate creatief vermogen video en de mate waarin de video past bij de doelgroep.</v>
      </c>
      <c r="B28" s="7"/>
      <c r="C28" s="5" t="s">
        <v>8</v>
      </c>
      <c r="D28" s="3"/>
      <c r="E28" s="7"/>
      <c r="F28" s="5" t="s">
        <v>8</v>
      </c>
      <c r="G28" s="3"/>
      <c r="H28" s="7"/>
      <c r="I28" s="5" t="s">
        <v>8</v>
      </c>
      <c r="J28" s="3"/>
    </row>
    <row r="29" spans="1:10" ht="200" customHeight="1" x14ac:dyDescent="0.15">
      <c r="A29" s="22" t="str">
        <f>'Open vragen '!A29</f>
        <v>Zie bijlage 7 'kwaliteit'.</v>
      </c>
      <c r="B29" s="7"/>
      <c r="C29" s="55" t="s">
        <v>9</v>
      </c>
      <c r="D29" s="56"/>
      <c r="E29" s="7"/>
      <c r="F29" s="55" t="s">
        <v>9</v>
      </c>
      <c r="G29" s="56"/>
      <c r="H29" s="7"/>
      <c r="I29" s="55" t="s">
        <v>9</v>
      </c>
      <c r="J29" s="56"/>
    </row>
    <row r="30" spans="1:10" ht="30" customHeight="1" x14ac:dyDescent="0.15">
      <c r="A30" s="49" t="str">
        <f>'Open vragen '!A30</f>
        <v>11.	 De mate van SEA kennis.</v>
      </c>
      <c r="B30" s="7"/>
      <c r="C30" s="5" t="s">
        <v>8</v>
      </c>
      <c r="D30" s="3"/>
      <c r="E30" s="7"/>
      <c r="F30" s="5" t="s">
        <v>8</v>
      </c>
      <c r="G30" s="3"/>
      <c r="H30" s="7"/>
      <c r="I30" s="5" t="s">
        <v>8</v>
      </c>
      <c r="J30" s="3"/>
    </row>
    <row r="31" spans="1:10" ht="200" customHeight="1" x14ac:dyDescent="0.15">
      <c r="A31" s="22" t="str">
        <f>'Open vragen '!A31</f>
        <v>Zie bijlage 7 'kwaliteit'.</v>
      </c>
      <c r="B31" s="7"/>
      <c r="C31" s="55" t="s">
        <v>9</v>
      </c>
      <c r="D31" s="56"/>
      <c r="E31" s="7"/>
      <c r="F31" s="55" t="s">
        <v>9</v>
      </c>
      <c r="G31" s="56"/>
      <c r="H31" s="7"/>
      <c r="I31" s="55" t="s">
        <v>9</v>
      </c>
      <c r="J31" s="56"/>
    </row>
    <row r="32" spans="1:10" ht="30" customHeight="1" x14ac:dyDescent="0.15">
      <c r="A32" s="49" t="str">
        <f>'Open vragen '!A32</f>
        <v>12.	 De mate SEO kennis.</v>
      </c>
      <c r="B32" s="7"/>
      <c r="C32" s="5" t="s">
        <v>8</v>
      </c>
      <c r="D32" s="3"/>
      <c r="E32" s="7"/>
      <c r="F32" s="5" t="s">
        <v>8</v>
      </c>
      <c r="G32" s="3"/>
      <c r="H32" s="7"/>
      <c r="I32" s="5" t="s">
        <v>8</v>
      </c>
      <c r="J32" s="3"/>
    </row>
    <row r="33" spans="1:10" ht="200" customHeight="1" x14ac:dyDescent="0.15">
      <c r="A33" s="22" t="str">
        <f>'Open vragen '!A33</f>
        <v>Zie bijlage 7 'kwaliteit'.</v>
      </c>
      <c r="B33" s="7"/>
      <c r="C33" s="55" t="s">
        <v>9</v>
      </c>
      <c r="D33" s="56"/>
      <c r="E33" s="7"/>
      <c r="F33" s="55" t="s">
        <v>9</v>
      </c>
      <c r="G33" s="56"/>
      <c r="H33" s="7"/>
      <c r="I33" s="55" t="s">
        <v>9</v>
      </c>
      <c r="J33" s="56"/>
    </row>
    <row r="34" spans="1:10" ht="30" customHeight="1" x14ac:dyDescent="0.15">
      <c r="A34" s="49" t="str">
        <f>'Open vragen '!A34</f>
        <v>13. 	De mate van juistheid technische uitvoering van de video.</v>
      </c>
      <c r="B34" s="7"/>
      <c r="C34" s="5" t="s">
        <v>8</v>
      </c>
      <c r="D34" s="3"/>
      <c r="E34" s="7"/>
      <c r="F34" s="5" t="s">
        <v>8</v>
      </c>
      <c r="G34" s="3"/>
      <c r="H34" s="7"/>
      <c r="I34" s="5" t="s">
        <v>8</v>
      </c>
      <c r="J34" s="3"/>
    </row>
    <row r="35" spans="1:10" ht="200" customHeight="1" x14ac:dyDescent="0.15">
      <c r="A35" s="22" t="str">
        <f>'Open vragen '!A35</f>
        <v>Zie bijlage 7 'kwaliteit'.</v>
      </c>
      <c r="B35" s="7"/>
      <c r="C35" s="55" t="s">
        <v>9</v>
      </c>
      <c r="D35" s="56"/>
      <c r="E35" s="7"/>
      <c r="F35" s="55" t="s">
        <v>9</v>
      </c>
      <c r="G35" s="56"/>
      <c r="H35" s="7"/>
      <c r="I35" s="55" t="s">
        <v>9</v>
      </c>
      <c r="J35" s="56"/>
    </row>
    <row r="36" spans="1:10" ht="20" customHeight="1" x14ac:dyDescent="0.15">
      <c r="A36" s="26"/>
      <c r="B36" s="8"/>
      <c r="C36" s="25"/>
      <c r="D36" s="25"/>
      <c r="E36" s="8"/>
      <c r="F36" s="25"/>
      <c r="G36" s="25"/>
      <c r="H36" s="8"/>
      <c r="I36" s="25"/>
      <c r="J36" s="25"/>
    </row>
  </sheetData>
  <sheetProtection algorithmName="SHA-512" hashValue="9fiQ2A75MvCXhrz/nQz6kmsTEb7UPIenrdsC6eGxiCeeThZ6XN1e2f3UXKjvLZe7aNTy/MYB6brtaFiqeN9FIQ==" saltValue="PpmR+oSo9nXg8IxD2LSjkA==" spinCount="100000" sheet="1" objects="1" scenarios="1"/>
  <mergeCells count="57">
    <mergeCell ref="I33:J33"/>
    <mergeCell ref="I35:J35"/>
    <mergeCell ref="I23:J23"/>
    <mergeCell ref="I25:J25"/>
    <mergeCell ref="I27:J27"/>
    <mergeCell ref="I29:J29"/>
    <mergeCell ref="I31:J31"/>
    <mergeCell ref="F29:G29"/>
    <mergeCell ref="F31:G31"/>
    <mergeCell ref="F33:G33"/>
    <mergeCell ref="F35:G35"/>
    <mergeCell ref="I1:J1"/>
    <mergeCell ref="I2:J2"/>
    <mergeCell ref="I4:J4"/>
    <mergeCell ref="I6:J6"/>
    <mergeCell ref="I8:J8"/>
    <mergeCell ref="I9:J9"/>
    <mergeCell ref="I11:J11"/>
    <mergeCell ref="I13:J13"/>
    <mergeCell ref="I15:J15"/>
    <mergeCell ref="I17:J17"/>
    <mergeCell ref="I19:J19"/>
    <mergeCell ref="I21:J21"/>
    <mergeCell ref="F19:G19"/>
    <mergeCell ref="F21:G21"/>
    <mergeCell ref="F23:G23"/>
    <mergeCell ref="F25:G25"/>
    <mergeCell ref="F27:G27"/>
    <mergeCell ref="F9:G9"/>
    <mergeCell ref="F11:G11"/>
    <mergeCell ref="F13:G13"/>
    <mergeCell ref="F15:G15"/>
    <mergeCell ref="F17:G17"/>
    <mergeCell ref="F1:G1"/>
    <mergeCell ref="F2:G2"/>
    <mergeCell ref="F4:G4"/>
    <mergeCell ref="F6:G6"/>
    <mergeCell ref="F8:G8"/>
    <mergeCell ref="C4:D4"/>
    <mergeCell ref="C6:D6"/>
    <mergeCell ref="C1:D1"/>
    <mergeCell ref="C2:D2"/>
    <mergeCell ref="C8:D8"/>
    <mergeCell ref="C11:D11"/>
    <mergeCell ref="C9:D9"/>
    <mergeCell ref="C13:D13"/>
    <mergeCell ref="C15:D15"/>
    <mergeCell ref="C17:D17"/>
    <mergeCell ref="C29:D29"/>
    <mergeCell ref="C31:D31"/>
    <mergeCell ref="C33:D33"/>
    <mergeCell ref="C35:D35"/>
    <mergeCell ref="C19:D19"/>
    <mergeCell ref="C21:D21"/>
    <mergeCell ref="C23:D23"/>
    <mergeCell ref="C25:D25"/>
    <mergeCell ref="C27:D27"/>
  </mergeCells>
  <dataValidations count="2">
    <dataValidation type="list" errorStyle="warning" allowBlank="1" showErrorMessage="1" error="Voer juiste waarde in. " sqref="C3 C5 C7 C10 C12 C26 C28 C18 C20 C22 C24 F3 F5 F7 F10 F12 F26 F28 F18 F20 F22 F24 I3 I5 I7 I10 I12 I26 I28 I18 I20 I22 I24 C30 F30 I30 C32 F32 I32 I34 F34 C34" xr:uid="{D04B1A42-3843-3442-949A-98E7D48E5623}">
      <formula1>Score1</formula1>
    </dataValidation>
    <dataValidation type="list" errorStyle="warning" allowBlank="1" showErrorMessage="1" error="Voer juiste waarde in. " sqref="C14 C16 F14 F16 I14 I16" xr:uid="{38111800-F0E9-2848-8D1F-C727E9F0DB62}">
      <formula1>Haalbaar</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6"/>
  <sheetViews>
    <sheetView showGridLines="0" zoomScale="90" zoomScaleNormal="90" zoomScalePageLayoutView="85" workbookViewId="0">
      <pane ySplit="1" topLeftCell="A2" activePane="bottomLeft" state="frozen"/>
      <selection pane="bottomLeft" activeCell="C3" sqref="C3:J35"/>
    </sheetView>
  </sheetViews>
  <sheetFormatPr baseColWidth="10" defaultColWidth="8.83203125" defaultRowHeight="13" x14ac:dyDescent="0.15"/>
  <cols>
    <col min="1" max="1" width="95.83203125" style="1" customWidth="1"/>
    <col min="2" max="2" width="2.83203125" style="4" customWidth="1"/>
    <col min="3" max="3" width="40.83203125" style="2" customWidth="1"/>
    <col min="4" max="4" width="3.83203125" style="2" customWidth="1"/>
    <col min="5" max="5" width="2.83203125" style="4" customWidth="1"/>
    <col min="6" max="6" width="40.83203125" style="2" customWidth="1"/>
    <col min="7" max="7" width="3.83203125" style="2" customWidth="1"/>
    <col min="8" max="8" width="2.83203125" style="4" customWidth="1"/>
    <col min="9" max="9" width="40.83203125" style="2" customWidth="1"/>
    <col min="10" max="10" width="3.83203125" style="2" customWidth="1"/>
    <col min="11" max="16384" width="8.83203125" style="1"/>
  </cols>
  <sheetData>
    <row r="1" spans="1:10" ht="50" customHeight="1" x14ac:dyDescent="0.15">
      <c r="A1" s="20" t="s">
        <v>45</v>
      </c>
      <c r="B1" s="9"/>
      <c r="C1" s="63" t="str">
        <f>'Directeur Marketing-'!C1</f>
        <v>Naam Inschrijver</v>
      </c>
      <c r="D1" s="64"/>
      <c r="E1" s="9"/>
      <c r="F1" s="59" t="s">
        <v>6</v>
      </c>
      <c r="G1" s="60"/>
      <c r="H1" s="9"/>
      <c r="I1" s="59" t="s">
        <v>6</v>
      </c>
      <c r="J1" s="60"/>
    </row>
    <row r="2" spans="1:10" ht="40" customHeight="1" x14ac:dyDescent="0.15">
      <c r="A2" s="21" t="str">
        <f>'Open vragen '!$A$1</f>
        <v xml:space="preserve">7.1 A OPEN VRAGEN </v>
      </c>
      <c r="B2" s="6"/>
      <c r="C2" s="61" t="s">
        <v>7</v>
      </c>
      <c r="D2" s="62"/>
      <c r="E2" s="6"/>
      <c r="F2" s="61" t="s">
        <v>7</v>
      </c>
      <c r="G2" s="62"/>
      <c r="H2" s="6"/>
      <c r="I2" s="61" t="s">
        <v>7</v>
      </c>
      <c r="J2" s="62"/>
    </row>
    <row r="3" spans="1:10" ht="30" customHeight="1" x14ac:dyDescent="0.15">
      <c r="A3" s="48" t="str">
        <f>'Open vragen '!$A$3</f>
        <v>1.	 PLAN VAN AANPAK/AANVANG DIENSTVERLENING ALGEMEEN</v>
      </c>
      <c r="B3" s="7"/>
      <c r="C3" s="5" t="s">
        <v>8</v>
      </c>
      <c r="D3" s="3"/>
      <c r="E3" s="7"/>
      <c r="F3" s="5" t="s">
        <v>8</v>
      </c>
      <c r="G3" s="3"/>
      <c r="H3" s="7"/>
      <c r="I3" s="5" t="s">
        <v>8</v>
      </c>
      <c r="J3" s="3"/>
    </row>
    <row r="4" spans="1:10" ht="200" customHeight="1" x14ac:dyDescent="0.15">
      <c r="A4" s="22" t="str">
        <f>'Open vragen '!$A$4</f>
        <v>Zie bijlage 7 'kwaliteit'.</v>
      </c>
      <c r="B4" s="7"/>
      <c r="C4" s="55" t="s">
        <v>9</v>
      </c>
      <c r="D4" s="56"/>
      <c r="E4" s="7"/>
      <c r="F4" s="55" t="s">
        <v>9</v>
      </c>
      <c r="G4" s="56"/>
      <c r="H4" s="7"/>
      <c r="I4" s="55" t="s">
        <v>9</v>
      </c>
      <c r="J4" s="56"/>
    </row>
    <row r="5" spans="1:10" ht="30" customHeight="1" x14ac:dyDescent="0.15">
      <c r="A5" s="48" t="str">
        <f>'Open vragen '!$A$5</f>
        <v xml:space="preserve">2. 	MARKTCONFORME PRIJSSTELLING </v>
      </c>
      <c r="B5" s="7"/>
      <c r="C5" s="5" t="s">
        <v>8</v>
      </c>
      <c r="D5" s="3"/>
      <c r="E5" s="7"/>
      <c r="F5" s="5" t="s">
        <v>8</v>
      </c>
      <c r="G5" s="3"/>
      <c r="H5" s="7"/>
      <c r="I5" s="5" t="s">
        <v>8</v>
      </c>
      <c r="J5" s="3"/>
    </row>
    <row r="6" spans="1:10" ht="200" customHeight="1" x14ac:dyDescent="0.15">
      <c r="A6" s="22" t="str">
        <f>'Open vragen '!$A$6</f>
        <v>Zie bijlage 7 'kwaliteit'.</v>
      </c>
      <c r="B6" s="7"/>
      <c r="C6" s="55" t="s">
        <v>9</v>
      </c>
      <c r="D6" s="56"/>
      <c r="E6" s="7"/>
      <c r="F6" s="55" t="s">
        <v>9</v>
      </c>
      <c r="G6" s="56"/>
      <c r="H6" s="7"/>
      <c r="I6" s="55" t="s">
        <v>9</v>
      </c>
      <c r="J6" s="56"/>
    </row>
    <row r="7" spans="1:10" ht="30" customHeight="1" x14ac:dyDescent="0.15">
      <c r="A7" s="48" t="str">
        <f>'Open vragen '!A7</f>
        <v>3. 	WIJZIGING VORMGEVING</v>
      </c>
      <c r="B7" s="7"/>
      <c r="C7" s="5" t="s">
        <v>8</v>
      </c>
      <c r="D7" s="3"/>
      <c r="E7" s="7"/>
      <c r="F7" s="5" t="s">
        <v>8</v>
      </c>
      <c r="G7" s="3"/>
      <c r="H7" s="7"/>
      <c r="I7" s="5" t="s">
        <v>8</v>
      </c>
      <c r="J7" s="3"/>
    </row>
    <row r="8" spans="1:10" ht="200" customHeight="1" x14ac:dyDescent="0.15">
      <c r="A8" s="22" t="str">
        <f>'Open vragen '!A8</f>
        <v>Zie bijlage 7 'kwaliteit'.</v>
      </c>
      <c r="B8" s="7"/>
      <c r="C8" s="55" t="s">
        <v>9</v>
      </c>
      <c r="D8" s="56"/>
      <c r="E8" s="7"/>
      <c r="F8" s="55" t="s">
        <v>9</v>
      </c>
      <c r="G8" s="56"/>
      <c r="H8" s="7"/>
      <c r="I8" s="55" t="s">
        <v>9</v>
      </c>
      <c r="J8" s="56"/>
    </row>
    <row r="9" spans="1:10" ht="30" customHeight="1" x14ac:dyDescent="0.15">
      <c r="A9" s="48" t="str">
        <f>'Open vragen '!A9</f>
        <v xml:space="preserve">4.	 DE OPDRACHT: ‘WERVINGSCAMPAGNE’ </v>
      </c>
      <c r="B9" s="7"/>
      <c r="C9" s="57"/>
      <c r="D9" s="58"/>
      <c r="E9" s="7"/>
      <c r="F9" s="57"/>
      <c r="G9" s="58"/>
      <c r="H9" s="7"/>
      <c r="I9" s="57"/>
      <c r="J9" s="58"/>
    </row>
    <row r="10" spans="1:10" ht="30" customHeight="1" x14ac:dyDescent="0.15">
      <c r="A10" s="49" t="str">
        <f>'Open vragen '!A10</f>
        <v>1.	 Mate van begrip van de opdracht.</v>
      </c>
      <c r="B10" s="7"/>
      <c r="C10" s="5" t="s">
        <v>8</v>
      </c>
      <c r="D10" s="3"/>
      <c r="E10" s="7"/>
      <c r="F10" s="5" t="s">
        <v>8</v>
      </c>
      <c r="G10" s="3"/>
      <c r="H10" s="7"/>
      <c r="I10" s="5" t="s">
        <v>8</v>
      </c>
      <c r="J10" s="3"/>
    </row>
    <row r="11" spans="1:10" ht="200" customHeight="1" x14ac:dyDescent="0.15">
      <c r="A11" s="22" t="str">
        <f>'Open vragen '!A11</f>
        <v>Zie bijlage 7 'kwaliteit'.</v>
      </c>
      <c r="B11" s="7"/>
      <c r="C11" s="55" t="s">
        <v>9</v>
      </c>
      <c r="D11" s="56"/>
      <c r="E11" s="7"/>
      <c r="F11" s="55" t="s">
        <v>9</v>
      </c>
      <c r="G11" s="56"/>
      <c r="H11" s="7"/>
      <c r="I11" s="55" t="s">
        <v>9</v>
      </c>
      <c r="J11" s="56"/>
    </row>
    <row r="12" spans="1:10" ht="30" customHeight="1" x14ac:dyDescent="0.15">
      <c r="A12" s="49" t="str">
        <f>'Open vragen '!A12</f>
        <v>2. 	Mate van het bereiken van de doelstelling.</v>
      </c>
      <c r="B12" s="7"/>
      <c r="C12" s="5" t="s">
        <v>8</v>
      </c>
      <c r="D12" s="3"/>
      <c r="E12" s="7"/>
      <c r="F12" s="5" t="s">
        <v>8</v>
      </c>
      <c r="G12" s="3"/>
      <c r="H12" s="7"/>
      <c r="I12" s="5" t="s">
        <v>8</v>
      </c>
      <c r="J12" s="3"/>
    </row>
    <row r="13" spans="1:10" ht="200" customHeight="1" x14ac:dyDescent="0.15">
      <c r="A13" s="22" t="str">
        <f>'Open vragen '!A13</f>
        <v>Zie bijlage 7 'kwaliteit'.</v>
      </c>
      <c r="B13" s="7"/>
      <c r="C13" s="55" t="s">
        <v>9</v>
      </c>
      <c r="D13" s="56"/>
      <c r="E13" s="7"/>
      <c r="F13" s="55" t="s">
        <v>9</v>
      </c>
      <c r="G13" s="56"/>
      <c r="H13" s="7"/>
      <c r="I13" s="55" t="s">
        <v>9</v>
      </c>
      <c r="J13" s="56"/>
    </row>
    <row r="14" spans="1:10" ht="30" customHeight="1" x14ac:dyDescent="0.15">
      <c r="A14" s="49" t="str">
        <f>'Open vragen '!A14</f>
        <v>3.	 Mate van realistisch/juist voorstel in relatie tot het budget.</v>
      </c>
      <c r="B14" s="7"/>
      <c r="C14" s="5" t="s">
        <v>8</v>
      </c>
      <c r="D14" s="3"/>
      <c r="E14" s="7"/>
      <c r="F14" s="5" t="s">
        <v>8</v>
      </c>
      <c r="G14" s="3"/>
      <c r="H14" s="7"/>
      <c r="I14" s="5" t="s">
        <v>8</v>
      </c>
      <c r="J14" s="3"/>
    </row>
    <row r="15" spans="1:10" ht="200" customHeight="1" x14ac:dyDescent="0.15">
      <c r="A15" s="22" t="str">
        <f>'Open vragen '!A15</f>
        <v>Zie bijlage 7 'kwaliteit'.</v>
      </c>
      <c r="B15" s="7"/>
      <c r="C15" s="55" t="s">
        <v>9</v>
      </c>
      <c r="D15" s="56"/>
      <c r="E15" s="7"/>
      <c r="F15" s="55" t="s">
        <v>9</v>
      </c>
      <c r="G15" s="56"/>
      <c r="H15" s="7"/>
      <c r="I15" s="55" t="s">
        <v>9</v>
      </c>
      <c r="J15" s="56"/>
    </row>
    <row r="16" spans="1:10" ht="30" customHeight="1" x14ac:dyDescent="0.15">
      <c r="A16" s="49" t="str">
        <f>'Open vragen '!A16</f>
        <v>4.	 Mate van realistisch/juist voorstel in relatie tot de tijdsplanning.</v>
      </c>
      <c r="B16" s="7"/>
      <c r="C16" s="5" t="s">
        <v>8</v>
      </c>
      <c r="D16" s="3"/>
      <c r="E16" s="7"/>
      <c r="F16" s="5" t="s">
        <v>8</v>
      </c>
      <c r="G16" s="3"/>
      <c r="H16" s="7"/>
      <c r="I16" s="5" t="s">
        <v>8</v>
      </c>
      <c r="J16" s="3"/>
    </row>
    <row r="17" spans="1:10" ht="200" customHeight="1" x14ac:dyDescent="0.15">
      <c r="A17" s="22" t="str">
        <f>'Open vragen '!A17</f>
        <v>Zie bijlage 7 'kwaliteit'.</v>
      </c>
      <c r="B17" s="7"/>
      <c r="C17" s="55" t="s">
        <v>9</v>
      </c>
      <c r="D17" s="56"/>
      <c r="E17" s="7"/>
      <c r="F17" s="55" t="s">
        <v>9</v>
      </c>
      <c r="G17" s="56"/>
      <c r="H17" s="7"/>
      <c r="I17" s="55" t="s">
        <v>9</v>
      </c>
      <c r="J17" s="56"/>
    </row>
    <row r="18" spans="1:10" ht="30" customHeight="1" x14ac:dyDescent="0.15">
      <c r="A18" s="49" t="str">
        <f>'Open vragen '!A18</f>
        <v>5.	 Mate van begrip van de doelgroep in relatie tot de voorgestelde concept/beeldtaal/tekstueel/campagne en realisatie van de doelstelling.</v>
      </c>
      <c r="B18" s="7"/>
      <c r="C18" s="5" t="s">
        <v>8</v>
      </c>
      <c r="D18" s="3"/>
      <c r="E18" s="7"/>
      <c r="F18" s="5" t="s">
        <v>8</v>
      </c>
      <c r="G18" s="3"/>
      <c r="H18" s="7"/>
      <c r="I18" s="5" t="s">
        <v>8</v>
      </c>
      <c r="J18" s="3"/>
    </row>
    <row r="19" spans="1:10" ht="200" customHeight="1" x14ac:dyDescent="0.15">
      <c r="A19" s="22" t="str">
        <f>'Open vragen '!A19</f>
        <v>Zie bijlage 7 'kwaliteit'.</v>
      </c>
      <c r="B19" s="7"/>
      <c r="C19" s="55" t="s">
        <v>9</v>
      </c>
      <c r="D19" s="56"/>
      <c r="E19" s="7"/>
      <c r="F19" s="55" t="s">
        <v>9</v>
      </c>
      <c r="G19" s="56"/>
      <c r="H19" s="7"/>
      <c r="I19" s="55" t="s">
        <v>9</v>
      </c>
      <c r="J19" s="56"/>
    </row>
    <row r="20" spans="1:10" ht="30" customHeight="1" x14ac:dyDescent="0.15">
      <c r="A20" s="49" t="str">
        <f>'Open vragen '!A20</f>
        <v>6.	 Mate van begrip van de doelgroep in relatie tot de middelenmix/inzet crossmediale inzet.</v>
      </c>
      <c r="B20" s="7"/>
      <c r="C20" s="5" t="s">
        <v>8</v>
      </c>
      <c r="D20" s="3"/>
      <c r="E20" s="7"/>
      <c r="F20" s="5" t="s">
        <v>8</v>
      </c>
      <c r="G20" s="3"/>
      <c r="H20" s="7"/>
      <c r="I20" s="5" t="s">
        <v>8</v>
      </c>
      <c r="J20" s="3"/>
    </row>
    <row r="21" spans="1:10" ht="200" customHeight="1" x14ac:dyDescent="0.15">
      <c r="A21" s="22" t="str">
        <f>'Open vragen '!A21</f>
        <v>Zie bijlage 7 'kwaliteit'.</v>
      </c>
      <c r="B21" s="7"/>
      <c r="C21" s="55" t="s">
        <v>9</v>
      </c>
      <c r="D21" s="56"/>
      <c r="E21" s="7"/>
      <c r="F21" s="55" t="s">
        <v>9</v>
      </c>
      <c r="G21" s="56"/>
      <c r="H21" s="7"/>
      <c r="I21" s="55" t="s">
        <v>9</v>
      </c>
      <c r="J21" s="56"/>
    </row>
    <row r="22" spans="1:10" ht="30" customHeight="1" x14ac:dyDescent="0.15">
      <c r="A22" s="49" t="str">
        <f>'Open vragen '!A22</f>
        <v>7. 	Mate van begrip van de regio Noord in relatie tot de voorgestelde beeldtaal/campagne.</v>
      </c>
      <c r="B22" s="7"/>
      <c r="C22" s="5" t="s">
        <v>8</v>
      </c>
      <c r="D22" s="3"/>
      <c r="E22" s="7"/>
      <c r="F22" s="5" t="s">
        <v>8</v>
      </c>
      <c r="G22" s="3"/>
      <c r="H22" s="7"/>
      <c r="I22" s="5" t="s">
        <v>8</v>
      </c>
      <c r="J22" s="3"/>
    </row>
    <row r="23" spans="1:10" ht="200" customHeight="1" x14ac:dyDescent="0.15">
      <c r="A23" s="22" t="str">
        <f>'Open vragen '!A23</f>
        <v>Zie bijlage 7 'kwaliteit'.</v>
      </c>
      <c r="B23" s="7"/>
      <c r="C23" s="55" t="s">
        <v>9</v>
      </c>
      <c r="D23" s="56"/>
      <c r="E23" s="7"/>
      <c r="F23" s="55" t="s">
        <v>9</v>
      </c>
      <c r="G23" s="56"/>
      <c r="H23" s="7"/>
      <c r="I23" s="55" t="s">
        <v>9</v>
      </c>
      <c r="J23" s="56"/>
    </row>
    <row r="24" spans="1:10" ht="30" customHeight="1" x14ac:dyDescent="0.15">
      <c r="A24" s="49" t="str">
        <f>'Open vragen '!A24</f>
        <v>8.	 Mate van creatief vermogen offline oplevering.</v>
      </c>
      <c r="B24" s="7"/>
      <c r="C24" s="5" t="s">
        <v>8</v>
      </c>
      <c r="D24" s="3"/>
      <c r="E24" s="7"/>
      <c r="F24" s="5" t="s">
        <v>8</v>
      </c>
      <c r="G24" s="3"/>
      <c r="H24" s="7"/>
      <c r="I24" s="5" t="s">
        <v>8</v>
      </c>
      <c r="J24" s="3"/>
    </row>
    <row r="25" spans="1:10" ht="200" customHeight="1" x14ac:dyDescent="0.15">
      <c r="A25" s="22" t="str">
        <f>'Open vragen '!A25</f>
        <v>Zie bijlage 7 'kwaliteit'.</v>
      </c>
      <c r="B25" s="7"/>
      <c r="C25" s="55" t="s">
        <v>9</v>
      </c>
      <c r="D25" s="56"/>
      <c r="E25" s="7"/>
      <c r="F25" s="55" t="s">
        <v>9</v>
      </c>
      <c r="G25" s="56"/>
      <c r="H25" s="7"/>
      <c r="I25" s="55" t="s">
        <v>9</v>
      </c>
      <c r="J25" s="56"/>
    </row>
    <row r="26" spans="1:10" ht="30" customHeight="1" x14ac:dyDescent="0.15">
      <c r="A26" s="49" t="str">
        <f>'Open vragen '!A26</f>
        <v>9. 	Mate van creatief vermogen en de toepasbaarheid online oplevering.</v>
      </c>
      <c r="B26" s="7"/>
      <c r="C26" s="5" t="s">
        <v>8</v>
      </c>
      <c r="D26" s="3"/>
      <c r="E26" s="7"/>
      <c r="F26" s="5" t="s">
        <v>8</v>
      </c>
      <c r="G26" s="3"/>
      <c r="H26" s="7"/>
      <c r="I26" s="5" t="s">
        <v>8</v>
      </c>
      <c r="J26" s="3"/>
    </row>
    <row r="27" spans="1:10" ht="200" customHeight="1" x14ac:dyDescent="0.15">
      <c r="A27" s="22" t="str">
        <f>'Open vragen '!A27</f>
        <v>Zie bijlage 7 'kwaliteit'.</v>
      </c>
      <c r="B27" s="7"/>
      <c r="C27" s="55" t="s">
        <v>9</v>
      </c>
      <c r="D27" s="56"/>
      <c r="E27" s="7"/>
      <c r="F27" s="55" t="s">
        <v>9</v>
      </c>
      <c r="G27" s="56"/>
      <c r="H27" s="7"/>
      <c r="I27" s="55" t="s">
        <v>9</v>
      </c>
      <c r="J27" s="56"/>
    </row>
    <row r="28" spans="1:10" ht="30" customHeight="1" x14ac:dyDescent="0.15">
      <c r="A28" s="49" t="str">
        <f>'Open vragen '!A28</f>
        <v>10. 	Mate creatief vermogen video en de mate waarin de video past bij de doelgroep.</v>
      </c>
      <c r="B28" s="7"/>
      <c r="C28" s="5" t="s">
        <v>8</v>
      </c>
      <c r="D28" s="3"/>
      <c r="E28" s="7"/>
      <c r="F28" s="5" t="s">
        <v>8</v>
      </c>
      <c r="G28" s="3"/>
      <c r="H28" s="7"/>
      <c r="I28" s="5" t="s">
        <v>8</v>
      </c>
      <c r="J28" s="3"/>
    </row>
    <row r="29" spans="1:10" ht="200" customHeight="1" x14ac:dyDescent="0.15">
      <c r="A29" s="22" t="str">
        <f>'Open vragen '!A29</f>
        <v>Zie bijlage 7 'kwaliteit'.</v>
      </c>
      <c r="B29" s="7"/>
      <c r="C29" s="55" t="s">
        <v>9</v>
      </c>
      <c r="D29" s="56"/>
      <c r="E29" s="7"/>
      <c r="F29" s="55" t="s">
        <v>9</v>
      </c>
      <c r="G29" s="56"/>
      <c r="H29" s="7"/>
      <c r="I29" s="55" t="s">
        <v>9</v>
      </c>
      <c r="J29" s="56"/>
    </row>
    <row r="30" spans="1:10" ht="30" customHeight="1" x14ac:dyDescent="0.15">
      <c r="A30" s="49" t="str">
        <f>'Open vragen '!A30</f>
        <v>11.	 De mate van SEA kennis.</v>
      </c>
      <c r="B30" s="7"/>
      <c r="C30" s="5" t="s">
        <v>8</v>
      </c>
      <c r="D30" s="3"/>
      <c r="E30" s="7"/>
      <c r="F30" s="5" t="s">
        <v>8</v>
      </c>
      <c r="G30" s="3"/>
      <c r="H30" s="7"/>
      <c r="I30" s="5" t="s">
        <v>8</v>
      </c>
      <c r="J30" s="3"/>
    </row>
    <row r="31" spans="1:10" ht="200" customHeight="1" x14ac:dyDescent="0.15">
      <c r="A31" s="22" t="str">
        <f>'Open vragen '!A31</f>
        <v>Zie bijlage 7 'kwaliteit'.</v>
      </c>
      <c r="B31" s="7"/>
      <c r="C31" s="55" t="s">
        <v>9</v>
      </c>
      <c r="D31" s="56"/>
      <c r="E31" s="7"/>
      <c r="F31" s="55" t="s">
        <v>9</v>
      </c>
      <c r="G31" s="56"/>
      <c r="H31" s="7"/>
      <c r="I31" s="55" t="s">
        <v>9</v>
      </c>
      <c r="J31" s="56"/>
    </row>
    <row r="32" spans="1:10" ht="30" customHeight="1" x14ac:dyDescent="0.15">
      <c r="A32" s="49" t="str">
        <f>'Open vragen '!A32</f>
        <v>12.	 De mate SEO kennis.</v>
      </c>
      <c r="B32" s="7"/>
      <c r="C32" s="5" t="s">
        <v>8</v>
      </c>
      <c r="D32" s="3"/>
      <c r="E32" s="7"/>
      <c r="F32" s="5" t="s">
        <v>8</v>
      </c>
      <c r="G32" s="3"/>
      <c r="H32" s="7"/>
      <c r="I32" s="5" t="s">
        <v>8</v>
      </c>
      <c r="J32" s="3"/>
    </row>
    <row r="33" spans="1:10" ht="200" customHeight="1" x14ac:dyDescent="0.15">
      <c r="A33" s="22" t="str">
        <f>'Open vragen '!A33</f>
        <v>Zie bijlage 7 'kwaliteit'.</v>
      </c>
      <c r="B33" s="7"/>
      <c r="C33" s="55" t="s">
        <v>9</v>
      </c>
      <c r="D33" s="56"/>
      <c r="E33" s="7"/>
      <c r="F33" s="55" t="s">
        <v>9</v>
      </c>
      <c r="G33" s="56"/>
      <c r="H33" s="7"/>
      <c r="I33" s="55" t="s">
        <v>9</v>
      </c>
      <c r="J33" s="56"/>
    </row>
    <row r="34" spans="1:10" ht="30" customHeight="1" x14ac:dyDescent="0.15">
      <c r="A34" s="49" t="str">
        <f>'Open vragen '!A34</f>
        <v>13. 	De mate van juistheid technische uitvoering van de video.</v>
      </c>
      <c r="B34" s="7"/>
      <c r="C34" s="5" t="s">
        <v>8</v>
      </c>
      <c r="D34" s="3"/>
      <c r="E34" s="7"/>
      <c r="F34" s="5" t="s">
        <v>8</v>
      </c>
      <c r="G34" s="3"/>
      <c r="H34" s="7"/>
      <c r="I34" s="5" t="s">
        <v>8</v>
      </c>
      <c r="J34" s="3"/>
    </row>
    <row r="35" spans="1:10" ht="200" customHeight="1" x14ac:dyDescent="0.15">
      <c r="A35" s="22" t="str">
        <f>'Open vragen '!A35</f>
        <v>Zie bijlage 7 'kwaliteit'.</v>
      </c>
      <c r="B35" s="7"/>
      <c r="C35" s="55" t="s">
        <v>9</v>
      </c>
      <c r="D35" s="56"/>
      <c r="E35" s="7"/>
      <c r="F35" s="55" t="s">
        <v>9</v>
      </c>
      <c r="G35" s="56"/>
      <c r="H35" s="7"/>
      <c r="I35" s="55" t="s">
        <v>9</v>
      </c>
      <c r="J35" s="56"/>
    </row>
    <row r="36" spans="1:10" ht="20" customHeight="1" x14ac:dyDescent="0.15">
      <c r="A36" s="26"/>
      <c r="B36" s="8"/>
      <c r="C36" s="25"/>
      <c r="D36" s="25"/>
      <c r="E36" s="8"/>
      <c r="F36" s="25"/>
      <c r="G36" s="25"/>
      <c r="H36" s="8"/>
      <c r="I36" s="25"/>
      <c r="J36" s="25"/>
    </row>
  </sheetData>
  <sheetProtection algorithmName="SHA-512" hashValue="/6xbbEKcIEgmx+M8QXs1bPremy+rIniERbrhVqLMqt+MxpX3Mg6poQNM/FN193aBhlIV89LNec5Tg0JAB16nkg==" saltValue="TQx6rSRa1xc45wClAaK01A==" spinCount="100000" sheet="1" objects="1" scenarios="1"/>
  <mergeCells count="57">
    <mergeCell ref="I33:J33"/>
    <mergeCell ref="I35:J35"/>
    <mergeCell ref="I23:J23"/>
    <mergeCell ref="I25:J25"/>
    <mergeCell ref="I27:J27"/>
    <mergeCell ref="I29:J29"/>
    <mergeCell ref="I31:J31"/>
    <mergeCell ref="F29:G29"/>
    <mergeCell ref="F31:G31"/>
    <mergeCell ref="F33:G33"/>
    <mergeCell ref="F35:G35"/>
    <mergeCell ref="I1:J1"/>
    <mergeCell ref="I2:J2"/>
    <mergeCell ref="I4:J4"/>
    <mergeCell ref="I6:J6"/>
    <mergeCell ref="I8:J8"/>
    <mergeCell ref="I9:J9"/>
    <mergeCell ref="I11:J11"/>
    <mergeCell ref="I13:J13"/>
    <mergeCell ref="I15:J15"/>
    <mergeCell ref="I17:J17"/>
    <mergeCell ref="I19:J19"/>
    <mergeCell ref="I21:J21"/>
    <mergeCell ref="F19:G19"/>
    <mergeCell ref="F21:G21"/>
    <mergeCell ref="F23:G23"/>
    <mergeCell ref="F25:G25"/>
    <mergeCell ref="F27:G27"/>
    <mergeCell ref="F9:G9"/>
    <mergeCell ref="F11:G11"/>
    <mergeCell ref="F13:G13"/>
    <mergeCell ref="F15:G15"/>
    <mergeCell ref="F17:G17"/>
    <mergeCell ref="F1:G1"/>
    <mergeCell ref="F2:G2"/>
    <mergeCell ref="F4:G4"/>
    <mergeCell ref="F6:G6"/>
    <mergeCell ref="F8:G8"/>
    <mergeCell ref="C1:D1"/>
    <mergeCell ref="C2:D2"/>
    <mergeCell ref="C4:D4"/>
    <mergeCell ref="C8:D8"/>
    <mergeCell ref="C6:D6"/>
    <mergeCell ref="C9:D9"/>
    <mergeCell ref="C11:D11"/>
    <mergeCell ref="C13:D13"/>
    <mergeCell ref="C15:D15"/>
    <mergeCell ref="C17:D17"/>
    <mergeCell ref="C29:D29"/>
    <mergeCell ref="C31:D31"/>
    <mergeCell ref="C33:D33"/>
    <mergeCell ref="C35:D35"/>
    <mergeCell ref="C19:D19"/>
    <mergeCell ref="C21:D21"/>
    <mergeCell ref="C23:D23"/>
    <mergeCell ref="C25:D25"/>
    <mergeCell ref="C27:D27"/>
  </mergeCells>
  <dataValidations count="2">
    <dataValidation type="list" errorStyle="warning" allowBlank="1" showErrorMessage="1" error="Voer juiste waarde in. " sqref="C14 C16 F14 F16 I14 I16" xr:uid="{9C6910DD-2CE7-B140-9F40-DF33108D5365}">
      <formula1>Haalbaar</formula1>
    </dataValidation>
    <dataValidation type="list" errorStyle="warning" allowBlank="1" showErrorMessage="1" error="Voer juiste waarde in. " sqref="C3 C5 C7 C10 C12 C26 C28 C18 C20 C22 C24 F3 F5 F7 F10 F12 F26 F28 F18 F20 F22 F24 I3 I5 I7 I10 I12 I26 I28 I18 I20 I22 I24 C30 F30 I30 C32 F32 I32 I34 F34 C34" xr:uid="{75137CA6-2DA5-2D41-AA2B-D0BD97041CD8}">
      <formula1>Score1</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6"/>
  <sheetViews>
    <sheetView showGridLines="0" zoomScale="90" zoomScaleNormal="90" zoomScalePageLayoutView="85" workbookViewId="0">
      <pane ySplit="1" topLeftCell="A2" activePane="bottomLeft" state="frozen"/>
      <selection pane="bottomLeft" activeCell="C3" sqref="C3:J35"/>
    </sheetView>
  </sheetViews>
  <sheetFormatPr baseColWidth="10" defaultColWidth="8.83203125" defaultRowHeight="13" x14ac:dyDescent="0.15"/>
  <cols>
    <col min="1" max="1" width="95.83203125" style="1" customWidth="1"/>
    <col min="2" max="2" width="2.83203125" style="4" customWidth="1"/>
    <col min="3" max="3" width="40.83203125" style="2" customWidth="1"/>
    <col min="4" max="4" width="3.83203125" style="2" customWidth="1"/>
    <col min="5" max="5" width="2.83203125" style="4" customWidth="1"/>
    <col min="6" max="6" width="40.83203125" style="2" customWidth="1"/>
    <col min="7" max="7" width="3.83203125" style="2" customWidth="1"/>
    <col min="8" max="8" width="2.83203125" style="4" customWidth="1"/>
    <col min="9" max="9" width="40.83203125" style="2" customWidth="1"/>
    <col min="10" max="10" width="3.83203125" style="2" customWidth="1"/>
    <col min="11" max="16384" width="8.83203125" style="1"/>
  </cols>
  <sheetData>
    <row r="1" spans="1:10" ht="50" customHeight="1" x14ac:dyDescent="0.15">
      <c r="A1" s="20" t="s">
        <v>46</v>
      </c>
      <c r="B1" s="9"/>
      <c r="C1" s="63" t="str">
        <f>'Directeur Marketing-'!C1</f>
        <v>Naam Inschrijver</v>
      </c>
      <c r="D1" s="64"/>
      <c r="E1" s="9"/>
      <c r="F1" s="59" t="s">
        <v>6</v>
      </c>
      <c r="G1" s="60"/>
      <c r="H1" s="9"/>
      <c r="I1" s="59" t="s">
        <v>6</v>
      </c>
      <c r="J1" s="60"/>
    </row>
    <row r="2" spans="1:10" ht="40" customHeight="1" x14ac:dyDescent="0.15">
      <c r="A2" s="21" t="str">
        <f>'Open vragen '!$A$1</f>
        <v xml:space="preserve">7.1 A OPEN VRAGEN </v>
      </c>
      <c r="B2" s="6"/>
      <c r="C2" s="61" t="s">
        <v>7</v>
      </c>
      <c r="D2" s="62"/>
      <c r="E2" s="6"/>
      <c r="F2" s="61" t="s">
        <v>7</v>
      </c>
      <c r="G2" s="62"/>
      <c r="H2" s="6"/>
      <c r="I2" s="61" t="s">
        <v>7</v>
      </c>
      <c r="J2" s="62"/>
    </row>
    <row r="3" spans="1:10" ht="30" customHeight="1" x14ac:dyDescent="0.15">
      <c r="A3" s="48" t="str">
        <f>'Open vragen '!$A$3</f>
        <v>1.	 PLAN VAN AANPAK/AANVANG DIENSTVERLENING ALGEMEEN</v>
      </c>
      <c r="B3" s="7"/>
      <c r="C3" s="5" t="s">
        <v>8</v>
      </c>
      <c r="D3" s="3"/>
      <c r="E3" s="7"/>
      <c r="F3" s="5" t="s">
        <v>8</v>
      </c>
      <c r="G3" s="3"/>
      <c r="H3" s="7"/>
      <c r="I3" s="5" t="s">
        <v>8</v>
      </c>
      <c r="J3" s="3"/>
    </row>
    <row r="4" spans="1:10" ht="200" customHeight="1" x14ac:dyDescent="0.15">
      <c r="A4" s="22" t="str">
        <f>'Open vragen '!$A$4</f>
        <v>Zie bijlage 7 'kwaliteit'.</v>
      </c>
      <c r="B4" s="7"/>
      <c r="C4" s="55" t="s">
        <v>9</v>
      </c>
      <c r="D4" s="56"/>
      <c r="E4" s="7"/>
      <c r="F4" s="55" t="s">
        <v>9</v>
      </c>
      <c r="G4" s="56"/>
      <c r="H4" s="7"/>
      <c r="I4" s="55" t="s">
        <v>9</v>
      </c>
      <c r="J4" s="56"/>
    </row>
    <row r="5" spans="1:10" ht="30" customHeight="1" x14ac:dyDescent="0.15">
      <c r="A5" s="48" t="str">
        <f>'Open vragen '!$A$5</f>
        <v xml:space="preserve">2. 	MARKTCONFORME PRIJSSTELLING </v>
      </c>
      <c r="B5" s="7"/>
      <c r="C5" s="5" t="s">
        <v>8</v>
      </c>
      <c r="D5" s="3"/>
      <c r="E5" s="7"/>
      <c r="F5" s="5" t="s">
        <v>8</v>
      </c>
      <c r="G5" s="3"/>
      <c r="H5" s="7"/>
      <c r="I5" s="5" t="s">
        <v>8</v>
      </c>
      <c r="J5" s="3"/>
    </row>
    <row r="6" spans="1:10" ht="200" customHeight="1" x14ac:dyDescent="0.15">
      <c r="A6" s="22" t="str">
        <f>'Open vragen '!$A$6</f>
        <v>Zie bijlage 7 'kwaliteit'.</v>
      </c>
      <c r="B6" s="7"/>
      <c r="C6" s="55" t="s">
        <v>9</v>
      </c>
      <c r="D6" s="56"/>
      <c r="E6" s="7"/>
      <c r="F6" s="55" t="s">
        <v>9</v>
      </c>
      <c r="G6" s="56"/>
      <c r="H6" s="7"/>
      <c r="I6" s="55" t="s">
        <v>9</v>
      </c>
      <c r="J6" s="56"/>
    </row>
    <row r="7" spans="1:10" ht="30" customHeight="1" x14ac:dyDescent="0.15">
      <c r="A7" s="48" t="str">
        <f>'Open vragen '!A7</f>
        <v>3. 	WIJZIGING VORMGEVING</v>
      </c>
      <c r="B7" s="7"/>
      <c r="C7" s="5" t="s">
        <v>8</v>
      </c>
      <c r="D7" s="3"/>
      <c r="E7" s="7"/>
      <c r="F7" s="5" t="s">
        <v>8</v>
      </c>
      <c r="G7" s="3"/>
      <c r="H7" s="7"/>
      <c r="I7" s="5" t="s">
        <v>8</v>
      </c>
      <c r="J7" s="3"/>
    </row>
    <row r="8" spans="1:10" ht="200" customHeight="1" x14ac:dyDescent="0.15">
      <c r="A8" s="22" t="str">
        <f>'Open vragen '!A8</f>
        <v>Zie bijlage 7 'kwaliteit'.</v>
      </c>
      <c r="B8" s="7"/>
      <c r="C8" s="55" t="s">
        <v>9</v>
      </c>
      <c r="D8" s="56"/>
      <c r="E8" s="7"/>
      <c r="F8" s="55" t="s">
        <v>9</v>
      </c>
      <c r="G8" s="56"/>
      <c r="H8" s="7"/>
      <c r="I8" s="55" t="s">
        <v>9</v>
      </c>
      <c r="J8" s="56"/>
    </row>
    <row r="9" spans="1:10" ht="30" customHeight="1" x14ac:dyDescent="0.15">
      <c r="A9" s="48" t="str">
        <f>'Open vragen '!A9</f>
        <v xml:space="preserve">4.	 DE OPDRACHT: ‘WERVINGSCAMPAGNE’ </v>
      </c>
      <c r="B9" s="7"/>
      <c r="C9" s="57"/>
      <c r="D9" s="58"/>
      <c r="E9" s="7"/>
      <c r="F9" s="57"/>
      <c r="G9" s="58"/>
      <c r="H9" s="7"/>
      <c r="I9" s="57"/>
      <c r="J9" s="58"/>
    </row>
    <row r="10" spans="1:10" ht="30" customHeight="1" x14ac:dyDescent="0.15">
      <c r="A10" s="49" t="str">
        <f>'Open vragen '!A10</f>
        <v>1.	 Mate van begrip van de opdracht.</v>
      </c>
      <c r="B10" s="7"/>
      <c r="C10" s="5" t="s">
        <v>8</v>
      </c>
      <c r="D10" s="3"/>
      <c r="E10" s="7"/>
      <c r="F10" s="5" t="s">
        <v>8</v>
      </c>
      <c r="G10" s="3"/>
      <c r="H10" s="7"/>
      <c r="I10" s="5" t="s">
        <v>8</v>
      </c>
      <c r="J10" s="3"/>
    </row>
    <row r="11" spans="1:10" ht="200" customHeight="1" x14ac:dyDescent="0.15">
      <c r="A11" s="22" t="str">
        <f>'Open vragen '!A11</f>
        <v>Zie bijlage 7 'kwaliteit'.</v>
      </c>
      <c r="B11" s="7"/>
      <c r="C11" s="55" t="s">
        <v>9</v>
      </c>
      <c r="D11" s="56"/>
      <c r="E11" s="7"/>
      <c r="F11" s="55" t="s">
        <v>9</v>
      </c>
      <c r="G11" s="56"/>
      <c r="H11" s="7"/>
      <c r="I11" s="55" t="s">
        <v>9</v>
      </c>
      <c r="J11" s="56"/>
    </row>
    <row r="12" spans="1:10" ht="30" customHeight="1" x14ac:dyDescent="0.15">
      <c r="A12" s="49" t="str">
        <f>'Open vragen '!A12</f>
        <v>2. 	Mate van het bereiken van de doelstelling.</v>
      </c>
      <c r="B12" s="7"/>
      <c r="C12" s="5" t="s">
        <v>8</v>
      </c>
      <c r="D12" s="3"/>
      <c r="E12" s="7"/>
      <c r="F12" s="5" t="s">
        <v>8</v>
      </c>
      <c r="G12" s="3"/>
      <c r="H12" s="7"/>
      <c r="I12" s="5" t="s">
        <v>8</v>
      </c>
      <c r="J12" s="3"/>
    </row>
    <row r="13" spans="1:10" ht="200" customHeight="1" x14ac:dyDescent="0.15">
      <c r="A13" s="22" t="str">
        <f>'Open vragen '!A13</f>
        <v>Zie bijlage 7 'kwaliteit'.</v>
      </c>
      <c r="B13" s="7"/>
      <c r="C13" s="55" t="s">
        <v>9</v>
      </c>
      <c r="D13" s="56"/>
      <c r="E13" s="7"/>
      <c r="F13" s="55" t="s">
        <v>9</v>
      </c>
      <c r="G13" s="56"/>
      <c r="H13" s="7"/>
      <c r="I13" s="55" t="s">
        <v>9</v>
      </c>
      <c r="J13" s="56"/>
    </row>
    <row r="14" spans="1:10" ht="30" customHeight="1" x14ac:dyDescent="0.15">
      <c r="A14" s="49" t="str">
        <f>'Open vragen '!A14</f>
        <v>3.	 Mate van realistisch/juist voorstel in relatie tot het budget.</v>
      </c>
      <c r="B14" s="7"/>
      <c r="C14" s="5" t="s">
        <v>8</v>
      </c>
      <c r="D14" s="3"/>
      <c r="E14" s="7"/>
      <c r="F14" s="5" t="s">
        <v>8</v>
      </c>
      <c r="G14" s="3"/>
      <c r="H14" s="7"/>
      <c r="I14" s="5" t="s">
        <v>8</v>
      </c>
      <c r="J14" s="3"/>
    </row>
    <row r="15" spans="1:10" ht="200" customHeight="1" x14ac:dyDescent="0.15">
      <c r="A15" s="22" t="str">
        <f>'Open vragen '!A15</f>
        <v>Zie bijlage 7 'kwaliteit'.</v>
      </c>
      <c r="B15" s="7"/>
      <c r="C15" s="55" t="s">
        <v>9</v>
      </c>
      <c r="D15" s="56"/>
      <c r="E15" s="7"/>
      <c r="F15" s="55" t="s">
        <v>9</v>
      </c>
      <c r="G15" s="56"/>
      <c r="H15" s="7"/>
      <c r="I15" s="55" t="s">
        <v>9</v>
      </c>
      <c r="J15" s="56"/>
    </row>
    <row r="16" spans="1:10" ht="30" customHeight="1" x14ac:dyDescent="0.15">
      <c r="A16" s="49" t="str">
        <f>'Open vragen '!A16</f>
        <v>4.	 Mate van realistisch/juist voorstel in relatie tot de tijdsplanning.</v>
      </c>
      <c r="B16" s="7"/>
      <c r="C16" s="5" t="s">
        <v>8</v>
      </c>
      <c r="D16" s="3"/>
      <c r="E16" s="7"/>
      <c r="F16" s="5" t="s">
        <v>8</v>
      </c>
      <c r="G16" s="3"/>
      <c r="H16" s="7"/>
      <c r="I16" s="5" t="s">
        <v>8</v>
      </c>
      <c r="J16" s="3"/>
    </row>
    <row r="17" spans="1:10" ht="200" customHeight="1" x14ac:dyDescent="0.15">
      <c r="A17" s="22" t="str">
        <f>'Open vragen '!A17</f>
        <v>Zie bijlage 7 'kwaliteit'.</v>
      </c>
      <c r="B17" s="7"/>
      <c r="C17" s="55" t="s">
        <v>9</v>
      </c>
      <c r="D17" s="56"/>
      <c r="E17" s="7"/>
      <c r="F17" s="55" t="s">
        <v>9</v>
      </c>
      <c r="G17" s="56"/>
      <c r="H17" s="7"/>
      <c r="I17" s="55" t="s">
        <v>9</v>
      </c>
      <c r="J17" s="56"/>
    </row>
    <row r="18" spans="1:10" ht="30" customHeight="1" x14ac:dyDescent="0.15">
      <c r="A18" s="49" t="str">
        <f>'Open vragen '!A18</f>
        <v>5.	 Mate van begrip van de doelgroep in relatie tot de voorgestelde concept/beeldtaal/tekstueel/campagne en realisatie van de doelstelling.</v>
      </c>
      <c r="B18" s="7"/>
      <c r="C18" s="5" t="s">
        <v>8</v>
      </c>
      <c r="D18" s="3"/>
      <c r="E18" s="7"/>
      <c r="F18" s="5" t="s">
        <v>8</v>
      </c>
      <c r="G18" s="3"/>
      <c r="H18" s="7"/>
      <c r="I18" s="5" t="s">
        <v>8</v>
      </c>
      <c r="J18" s="3"/>
    </row>
    <row r="19" spans="1:10" ht="200" customHeight="1" x14ac:dyDescent="0.15">
      <c r="A19" s="22" t="str">
        <f>'Open vragen '!A19</f>
        <v>Zie bijlage 7 'kwaliteit'.</v>
      </c>
      <c r="B19" s="7"/>
      <c r="C19" s="55" t="s">
        <v>9</v>
      </c>
      <c r="D19" s="56"/>
      <c r="E19" s="7"/>
      <c r="F19" s="55" t="s">
        <v>9</v>
      </c>
      <c r="G19" s="56"/>
      <c r="H19" s="7"/>
      <c r="I19" s="55" t="s">
        <v>9</v>
      </c>
      <c r="J19" s="56"/>
    </row>
    <row r="20" spans="1:10" ht="30" customHeight="1" x14ac:dyDescent="0.15">
      <c r="A20" s="49" t="str">
        <f>'Open vragen '!A20</f>
        <v>6.	 Mate van begrip van de doelgroep in relatie tot de middelenmix/inzet crossmediale inzet.</v>
      </c>
      <c r="B20" s="7"/>
      <c r="C20" s="5" t="s">
        <v>8</v>
      </c>
      <c r="D20" s="3"/>
      <c r="E20" s="7"/>
      <c r="F20" s="5" t="s">
        <v>8</v>
      </c>
      <c r="G20" s="3"/>
      <c r="H20" s="7"/>
      <c r="I20" s="5" t="s">
        <v>8</v>
      </c>
      <c r="J20" s="3"/>
    </row>
    <row r="21" spans="1:10" ht="200" customHeight="1" x14ac:dyDescent="0.15">
      <c r="A21" s="22" t="str">
        <f>'Open vragen '!A21</f>
        <v>Zie bijlage 7 'kwaliteit'.</v>
      </c>
      <c r="B21" s="7"/>
      <c r="C21" s="55" t="s">
        <v>9</v>
      </c>
      <c r="D21" s="56"/>
      <c r="E21" s="7"/>
      <c r="F21" s="55" t="s">
        <v>9</v>
      </c>
      <c r="G21" s="56"/>
      <c r="H21" s="7"/>
      <c r="I21" s="55" t="s">
        <v>9</v>
      </c>
      <c r="J21" s="56"/>
    </row>
    <row r="22" spans="1:10" ht="30" customHeight="1" x14ac:dyDescent="0.15">
      <c r="A22" s="49" t="str">
        <f>'Open vragen '!A22</f>
        <v>7. 	Mate van begrip van de regio Noord in relatie tot de voorgestelde beeldtaal/campagne.</v>
      </c>
      <c r="B22" s="7"/>
      <c r="C22" s="5" t="s">
        <v>8</v>
      </c>
      <c r="D22" s="3"/>
      <c r="E22" s="7"/>
      <c r="F22" s="5" t="s">
        <v>8</v>
      </c>
      <c r="G22" s="3"/>
      <c r="H22" s="7"/>
      <c r="I22" s="5" t="s">
        <v>8</v>
      </c>
      <c r="J22" s="3"/>
    </row>
    <row r="23" spans="1:10" ht="200" customHeight="1" x14ac:dyDescent="0.15">
      <c r="A23" s="22" t="str">
        <f>'Open vragen '!A23</f>
        <v>Zie bijlage 7 'kwaliteit'.</v>
      </c>
      <c r="B23" s="7"/>
      <c r="C23" s="55" t="s">
        <v>9</v>
      </c>
      <c r="D23" s="56"/>
      <c r="E23" s="7"/>
      <c r="F23" s="55" t="s">
        <v>9</v>
      </c>
      <c r="G23" s="56"/>
      <c r="H23" s="7"/>
      <c r="I23" s="55" t="s">
        <v>9</v>
      </c>
      <c r="J23" s="56"/>
    </row>
    <row r="24" spans="1:10" ht="30" customHeight="1" x14ac:dyDescent="0.15">
      <c r="A24" s="49" t="str">
        <f>'Open vragen '!A24</f>
        <v>8.	 Mate van creatief vermogen offline oplevering.</v>
      </c>
      <c r="B24" s="7"/>
      <c r="C24" s="5" t="s">
        <v>8</v>
      </c>
      <c r="D24" s="3"/>
      <c r="E24" s="7"/>
      <c r="F24" s="5" t="s">
        <v>8</v>
      </c>
      <c r="G24" s="3"/>
      <c r="H24" s="7"/>
      <c r="I24" s="5" t="s">
        <v>8</v>
      </c>
      <c r="J24" s="3"/>
    </row>
    <row r="25" spans="1:10" ht="200" customHeight="1" x14ac:dyDescent="0.15">
      <c r="A25" s="22" t="str">
        <f>'Open vragen '!A25</f>
        <v>Zie bijlage 7 'kwaliteit'.</v>
      </c>
      <c r="B25" s="7"/>
      <c r="C25" s="55" t="s">
        <v>9</v>
      </c>
      <c r="D25" s="56"/>
      <c r="E25" s="7"/>
      <c r="F25" s="55" t="s">
        <v>9</v>
      </c>
      <c r="G25" s="56"/>
      <c r="H25" s="7"/>
      <c r="I25" s="55" t="s">
        <v>9</v>
      </c>
      <c r="J25" s="56"/>
    </row>
    <row r="26" spans="1:10" ht="30" customHeight="1" x14ac:dyDescent="0.15">
      <c r="A26" s="49" t="str">
        <f>'Open vragen '!A26</f>
        <v>9. 	Mate van creatief vermogen en de toepasbaarheid online oplevering.</v>
      </c>
      <c r="B26" s="7"/>
      <c r="C26" s="5" t="s">
        <v>8</v>
      </c>
      <c r="D26" s="3"/>
      <c r="E26" s="7"/>
      <c r="F26" s="5" t="s">
        <v>8</v>
      </c>
      <c r="G26" s="3"/>
      <c r="H26" s="7"/>
      <c r="I26" s="5" t="s">
        <v>8</v>
      </c>
      <c r="J26" s="3"/>
    </row>
    <row r="27" spans="1:10" ht="200" customHeight="1" x14ac:dyDescent="0.15">
      <c r="A27" s="22" t="str">
        <f>'Open vragen '!A27</f>
        <v>Zie bijlage 7 'kwaliteit'.</v>
      </c>
      <c r="B27" s="7"/>
      <c r="C27" s="55" t="s">
        <v>9</v>
      </c>
      <c r="D27" s="56"/>
      <c r="E27" s="7"/>
      <c r="F27" s="55" t="s">
        <v>9</v>
      </c>
      <c r="G27" s="56"/>
      <c r="H27" s="7"/>
      <c r="I27" s="55" t="s">
        <v>9</v>
      </c>
      <c r="J27" s="56"/>
    </row>
    <row r="28" spans="1:10" ht="30" customHeight="1" x14ac:dyDescent="0.15">
      <c r="A28" s="49" t="str">
        <f>'Open vragen '!A28</f>
        <v>10. 	Mate creatief vermogen video en de mate waarin de video past bij de doelgroep.</v>
      </c>
      <c r="B28" s="7"/>
      <c r="C28" s="5" t="s">
        <v>8</v>
      </c>
      <c r="D28" s="3"/>
      <c r="E28" s="7"/>
      <c r="F28" s="5" t="s">
        <v>8</v>
      </c>
      <c r="G28" s="3"/>
      <c r="H28" s="7"/>
      <c r="I28" s="5" t="s">
        <v>8</v>
      </c>
      <c r="J28" s="3"/>
    </row>
    <row r="29" spans="1:10" ht="200" customHeight="1" x14ac:dyDescent="0.15">
      <c r="A29" s="22" t="str">
        <f>'Open vragen '!A29</f>
        <v>Zie bijlage 7 'kwaliteit'.</v>
      </c>
      <c r="B29" s="7"/>
      <c r="C29" s="55" t="s">
        <v>9</v>
      </c>
      <c r="D29" s="56"/>
      <c r="E29" s="7"/>
      <c r="F29" s="55" t="s">
        <v>9</v>
      </c>
      <c r="G29" s="56"/>
      <c r="H29" s="7"/>
      <c r="I29" s="55" t="s">
        <v>9</v>
      </c>
      <c r="J29" s="56"/>
    </row>
    <row r="30" spans="1:10" ht="30" customHeight="1" x14ac:dyDescent="0.15">
      <c r="A30" s="49" t="str">
        <f>'Open vragen '!A30</f>
        <v>11.	 De mate van SEA kennis.</v>
      </c>
      <c r="B30" s="7"/>
      <c r="C30" s="5" t="s">
        <v>8</v>
      </c>
      <c r="D30" s="3"/>
      <c r="E30" s="7"/>
      <c r="F30" s="5" t="s">
        <v>8</v>
      </c>
      <c r="G30" s="3"/>
      <c r="H30" s="7"/>
      <c r="I30" s="5" t="s">
        <v>8</v>
      </c>
      <c r="J30" s="3"/>
    </row>
    <row r="31" spans="1:10" ht="200" customHeight="1" x14ac:dyDescent="0.15">
      <c r="A31" s="22" t="str">
        <f>'Open vragen '!A31</f>
        <v>Zie bijlage 7 'kwaliteit'.</v>
      </c>
      <c r="B31" s="7"/>
      <c r="C31" s="55" t="s">
        <v>9</v>
      </c>
      <c r="D31" s="56"/>
      <c r="E31" s="7"/>
      <c r="F31" s="55" t="s">
        <v>9</v>
      </c>
      <c r="G31" s="56"/>
      <c r="H31" s="7"/>
      <c r="I31" s="55" t="s">
        <v>9</v>
      </c>
      <c r="J31" s="56"/>
    </row>
    <row r="32" spans="1:10" ht="30" customHeight="1" x14ac:dyDescent="0.15">
      <c r="A32" s="49" t="str">
        <f>'Open vragen '!A32</f>
        <v>12.	 De mate SEO kennis.</v>
      </c>
      <c r="B32" s="7"/>
      <c r="C32" s="5" t="s">
        <v>8</v>
      </c>
      <c r="D32" s="3"/>
      <c r="E32" s="7"/>
      <c r="F32" s="5" t="s">
        <v>8</v>
      </c>
      <c r="G32" s="3"/>
      <c r="H32" s="7"/>
      <c r="I32" s="5" t="s">
        <v>8</v>
      </c>
      <c r="J32" s="3"/>
    </row>
    <row r="33" spans="1:10" ht="200" customHeight="1" x14ac:dyDescent="0.15">
      <c r="A33" s="22" t="str">
        <f>'Open vragen '!A33</f>
        <v>Zie bijlage 7 'kwaliteit'.</v>
      </c>
      <c r="B33" s="7"/>
      <c r="C33" s="55" t="s">
        <v>9</v>
      </c>
      <c r="D33" s="56"/>
      <c r="E33" s="7"/>
      <c r="F33" s="55" t="s">
        <v>9</v>
      </c>
      <c r="G33" s="56"/>
      <c r="H33" s="7"/>
      <c r="I33" s="55" t="s">
        <v>9</v>
      </c>
      <c r="J33" s="56"/>
    </row>
    <row r="34" spans="1:10" ht="30" customHeight="1" x14ac:dyDescent="0.15">
      <c r="A34" s="49" t="str">
        <f>'Open vragen '!A34</f>
        <v>13. 	De mate van juistheid technische uitvoering van de video.</v>
      </c>
      <c r="B34" s="7"/>
      <c r="C34" s="5" t="s">
        <v>8</v>
      </c>
      <c r="D34" s="3"/>
      <c r="E34" s="7"/>
      <c r="F34" s="5" t="s">
        <v>8</v>
      </c>
      <c r="G34" s="3"/>
      <c r="H34" s="7"/>
      <c r="I34" s="5" t="s">
        <v>8</v>
      </c>
      <c r="J34" s="3"/>
    </row>
    <row r="35" spans="1:10" ht="200" customHeight="1" x14ac:dyDescent="0.15">
      <c r="A35" s="22" t="str">
        <f>'Open vragen '!A35</f>
        <v>Zie bijlage 7 'kwaliteit'.</v>
      </c>
      <c r="B35" s="7"/>
      <c r="C35" s="55" t="s">
        <v>9</v>
      </c>
      <c r="D35" s="56"/>
      <c r="E35" s="7"/>
      <c r="F35" s="55" t="s">
        <v>9</v>
      </c>
      <c r="G35" s="56"/>
      <c r="H35" s="7"/>
      <c r="I35" s="55" t="s">
        <v>9</v>
      </c>
      <c r="J35" s="56"/>
    </row>
    <row r="36" spans="1:10" ht="20" customHeight="1" x14ac:dyDescent="0.15">
      <c r="A36" s="26"/>
      <c r="B36" s="8"/>
      <c r="C36" s="25"/>
      <c r="D36" s="25"/>
      <c r="E36" s="8"/>
      <c r="F36" s="25"/>
      <c r="G36" s="25"/>
      <c r="H36" s="8"/>
      <c r="I36" s="25"/>
      <c r="J36" s="25"/>
    </row>
  </sheetData>
  <sheetProtection algorithmName="SHA-512" hashValue="7hObv1KoxGBx5HnYOysYdHrzqZD02+v0XfVGGwdgxafqTQNZ+58GNZ/8vfyTpe0EgKmhlS7l6pLf2InXoWotfA==" saltValue="R4LeKnBDJdj3k1K82yyM0A==" spinCount="100000" sheet="1" objects="1" scenarios="1"/>
  <mergeCells count="57">
    <mergeCell ref="I33:J33"/>
    <mergeCell ref="I35:J35"/>
    <mergeCell ref="I23:J23"/>
    <mergeCell ref="I25:J25"/>
    <mergeCell ref="I27:J27"/>
    <mergeCell ref="I29:J29"/>
    <mergeCell ref="I31:J31"/>
    <mergeCell ref="F29:G29"/>
    <mergeCell ref="F31:G31"/>
    <mergeCell ref="F33:G33"/>
    <mergeCell ref="F35:G35"/>
    <mergeCell ref="I1:J1"/>
    <mergeCell ref="I2:J2"/>
    <mergeCell ref="I4:J4"/>
    <mergeCell ref="I6:J6"/>
    <mergeCell ref="I8:J8"/>
    <mergeCell ref="I9:J9"/>
    <mergeCell ref="I11:J11"/>
    <mergeCell ref="I13:J13"/>
    <mergeCell ref="I15:J15"/>
    <mergeCell ref="I17:J17"/>
    <mergeCell ref="I19:J19"/>
    <mergeCell ref="I21:J21"/>
    <mergeCell ref="F19:G19"/>
    <mergeCell ref="F21:G21"/>
    <mergeCell ref="F23:G23"/>
    <mergeCell ref="F25:G25"/>
    <mergeCell ref="F27:G27"/>
    <mergeCell ref="F9:G9"/>
    <mergeCell ref="F11:G11"/>
    <mergeCell ref="F13:G13"/>
    <mergeCell ref="F15:G15"/>
    <mergeCell ref="F17:G17"/>
    <mergeCell ref="F1:G1"/>
    <mergeCell ref="F2:G2"/>
    <mergeCell ref="F4:G4"/>
    <mergeCell ref="F6:G6"/>
    <mergeCell ref="F8:G8"/>
    <mergeCell ref="C1:D1"/>
    <mergeCell ref="C6:D6"/>
    <mergeCell ref="C8:D8"/>
    <mergeCell ref="C2:D2"/>
    <mergeCell ref="C4:D4"/>
    <mergeCell ref="C9:D9"/>
    <mergeCell ref="C11:D11"/>
    <mergeCell ref="C13:D13"/>
    <mergeCell ref="C15:D15"/>
    <mergeCell ref="C17:D17"/>
    <mergeCell ref="C29:D29"/>
    <mergeCell ref="C31:D31"/>
    <mergeCell ref="C33:D33"/>
    <mergeCell ref="C35:D35"/>
    <mergeCell ref="C19:D19"/>
    <mergeCell ref="C21:D21"/>
    <mergeCell ref="C23:D23"/>
    <mergeCell ref="C25:D25"/>
    <mergeCell ref="C27:D27"/>
  </mergeCells>
  <dataValidations count="2">
    <dataValidation type="list" errorStyle="warning" allowBlank="1" showErrorMessage="1" error="Voer juiste waarde in. " sqref="C3 C5 C7 C10 C12 C26 C28 C18 C20 C22 C24 F3 F5 F7 F10 F12 F26 F28 F18 F20 F22 F24 I3 I5 I7 I10 I12 I26 I28 I18 I20 I22 I24 C30 F30 I30 C32 F32 I32 I34 F34 C34" xr:uid="{F24E3A4F-07CC-AA41-80CF-7D9474625896}">
      <formula1>Score1</formula1>
    </dataValidation>
    <dataValidation type="list" errorStyle="warning" allowBlank="1" showErrorMessage="1" error="Voer juiste waarde in. " sqref="C14 C16 F14 F16 I14 I16" xr:uid="{AB70B7E3-858F-1D45-B07A-2D6D3F8C5C93}">
      <formula1>Haalbaar</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J36"/>
  <sheetViews>
    <sheetView showGridLines="0" zoomScale="90" zoomScaleNormal="90" workbookViewId="0">
      <pane ySplit="1" topLeftCell="A2" activePane="bottomLeft" state="frozen"/>
      <selection pane="bottomLeft" activeCell="C3" sqref="C3:J35"/>
    </sheetView>
  </sheetViews>
  <sheetFormatPr baseColWidth="10" defaultColWidth="8.83203125" defaultRowHeight="13" x14ac:dyDescent="0.15"/>
  <cols>
    <col min="1" max="1" width="95.83203125" style="1" customWidth="1"/>
    <col min="2" max="2" width="2.83203125" style="4" customWidth="1"/>
    <col min="3" max="3" width="40.83203125" style="2" customWidth="1"/>
    <col min="4" max="4" width="3.83203125" style="2" customWidth="1"/>
    <col min="5" max="5" width="2.83203125" style="4" customWidth="1"/>
    <col min="6" max="6" width="40.83203125" style="2" customWidth="1"/>
    <col min="7" max="7" width="3.83203125" style="2" customWidth="1"/>
    <col min="8" max="8" width="2.83203125" style="4" customWidth="1"/>
    <col min="9" max="9" width="40.83203125" style="2" customWidth="1"/>
    <col min="10" max="10" width="3.83203125" style="2" customWidth="1"/>
    <col min="11" max="16384" width="8.83203125" style="1"/>
  </cols>
  <sheetData>
    <row r="1" spans="1:10" ht="50" customHeight="1" x14ac:dyDescent="0.15">
      <c r="A1" s="20" t="s">
        <v>47</v>
      </c>
      <c r="B1" s="9"/>
      <c r="C1" s="63" t="str">
        <f>'Directeur Marketing-'!C1</f>
        <v>Naam Inschrijver</v>
      </c>
      <c r="D1" s="64"/>
      <c r="E1" s="9"/>
      <c r="F1" s="59" t="s">
        <v>6</v>
      </c>
      <c r="G1" s="60"/>
      <c r="H1" s="9"/>
      <c r="I1" s="59" t="s">
        <v>6</v>
      </c>
      <c r="J1" s="60"/>
    </row>
    <row r="2" spans="1:10" ht="40" customHeight="1" x14ac:dyDescent="0.15">
      <c r="A2" s="21" t="str">
        <f>'Open vragen '!$A$1</f>
        <v xml:space="preserve">7.1 A OPEN VRAGEN </v>
      </c>
      <c r="B2" s="6"/>
      <c r="C2" s="61" t="s">
        <v>7</v>
      </c>
      <c r="D2" s="62"/>
      <c r="E2" s="6"/>
      <c r="F2" s="61" t="s">
        <v>7</v>
      </c>
      <c r="G2" s="62"/>
      <c r="H2" s="6"/>
      <c r="I2" s="61" t="s">
        <v>7</v>
      </c>
      <c r="J2" s="62"/>
    </row>
    <row r="3" spans="1:10" ht="30" customHeight="1" x14ac:dyDescent="0.15">
      <c r="A3" s="48" t="str">
        <f>'Open vragen '!$A$3</f>
        <v>1.	 PLAN VAN AANPAK/AANVANG DIENSTVERLENING ALGEMEEN</v>
      </c>
      <c r="B3" s="7"/>
      <c r="C3" s="5" t="s">
        <v>8</v>
      </c>
      <c r="D3" s="3"/>
      <c r="E3" s="7"/>
      <c r="F3" s="5" t="s">
        <v>8</v>
      </c>
      <c r="G3" s="3"/>
      <c r="H3" s="7"/>
      <c r="I3" s="5" t="s">
        <v>8</v>
      </c>
      <c r="J3" s="3"/>
    </row>
    <row r="4" spans="1:10" ht="200" customHeight="1" x14ac:dyDescent="0.15">
      <c r="A4" s="22" t="str">
        <f>'Open vragen '!$A$4</f>
        <v>Zie bijlage 7 'kwaliteit'.</v>
      </c>
      <c r="B4" s="7"/>
      <c r="C4" s="55" t="s">
        <v>9</v>
      </c>
      <c r="D4" s="56"/>
      <c r="E4" s="7"/>
      <c r="F4" s="55" t="s">
        <v>9</v>
      </c>
      <c r="G4" s="56"/>
      <c r="H4" s="7"/>
      <c r="I4" s="55" t="s">
        <v>9</v>
      </c>
      <c r="J4" s="56"/>
    </row>
    <row r="5" spans="1:10" ht="30" customHeight="1" x14ac:dyDescent="0.15">
      <c r="A5" s="48" t="str">
        <f>'Open vragen '!$A$5</f>
        <v xml:space="preserve">2. 	MARKTCONFORME PRIJSSTELLING </v>
      </c>
      <c r="B5" s="7"/>
      <c r="C5" s="5" t="s">
        <v>8</v>
      </c>
      <c r="D5" s="3"/>
      <c r="E5" s="7"/>
      <c r="F5" s="5" t="s">
        <v>8</v>
      </c>
      <c r="G5" s="3"/>
      <c r="H5" s="7"/>
      <c r="I5" s="5" t="s">
        <v>8</v>
      </c>
      <c r="J5" s="3"/>
    </row>
    <row r="6" spans="1:10" ht="200" customHeight="1" x14ac:dyDescent="0.15">
      <c r="A6" s="22" t="str">
        <f>'Open vragen '!$A$6</f>
        <v>Zie bijlage 7 'kwaliteit'.</v>
      </c>
      <c r="B6" s="7"/>
      <c r="C6" s="55" t="s">
        <v>9</v>
      </c>
      <c r="D6" s="56"/>
      <c r="E6" s="7"/>
      <c r="F6" s="55" t="s">
        <v>9</v>
      </c>
      <c r="G6" s="56"/>
      <c r="H6" s="7"/>
      <c r="I6" s="55" t="s">
        <v>9</v>
      </c>
      <c r="J6" s="56"/>
    </row>
    <row r="7" spans="1:10" ht="30" customHeight="1" x14ac:dyDescent="0.15">
      <c r="A7" s="48" t="str">
        <f>'Open vragen '!A7</f>
        <v>3. 	WIJZIGING VORMGEVING</v>
      </c>
      <c r="B7" s="7"/>
      <c r="C7" s="5" t="s">
        <v>8</v>
      </c>
      <c r="D7" s="3"/>
      <c r="E7" s="7"/>
      <c r="F7" s="5" t="s">
        <v>8</v>
      </c>
      <c r="G7" s="3"/>
      <c r="H7" s="7"/>
      <c r="I7" s="5" t="s">
        <v>8</v>
      </c>
      <c r="J7" s="3"/>
    </row>
    <row r="8" spans="1:10" ht="200" customHeight="1" x14ac:dyDescent="0.15">
      <c r="A8" s="22" t="str">
        <f>'Open vragen '!A8</f>
        <v>Zie bijlage 7 'kwaliteit'.</v>
      </c>
      <c r="B8" s="7"/>
      <c r="C8" s="55" t="s">
        <v>9</v>
      </c>
      <c r="D8" s="56"/>
      <c r="E8" s="7"/>
      <c r="F8" s="55" t="s">
        <v>9</v>
      </c>
      <c r="G8" s="56"/>
      <c r="H8" s="7"/>
      <c r="I8" s="55" t="s">
        <v>9</v>
      </c>
      <c r="J8" s="56"/>
    </row>
    <row r="9" spans="1:10" ht="30" customHeight="1" x14ac:dyDescent="0.15">
      <c r="A9" s="48" t="str">
        <f>'Open vragen '!A9</f>
        <v xml:space="preserve">4.	 DE OPDRACHT: ‘WERVINGSCAMPAGNE’ </v>
      </c>
      <c r="B9" s="7"/>
      <c r="C9" s="57"/>
      <c r="D9" s="58"/>
      <c r="E9" s="7"/>
      <c r="F9" s="57"/>
      <c r="G9" s="58"/>
      <c r="H9" s="7"/>
      <c r="I9" s="57"/>
      <c r="J9" s="58"/>
    </row>
    <row r="10" spans="1:10" ht="30" customHeight="1" x14ac:dyDescent="0.15">
      <c r="A10" s="49" t="str">
        <f>'Open vragen '!A10</f>
        <v>1.	 Mate van begrip van de opdracht.</v>
      </c>
      <c r="B10" s="7"/>
      <c r="C10" s="5" t="s">
        <v>8</v>
      </c>
      <c r="D10" s="3"/>
      <c r="E10" s="7"/>
      <c r="F10" s="5" t="s">
        <v>8</v>
      </c>
      <c r="G10" s="3"/>
      <c r="H10" s="7"/>
      <c r="I10" s="5" t="s">
        <v>8</v>
      </c>
      <c r="J10" s="3"/>
    </row>
    <row r="11" spans="1:10" ht="200" customHeight="1" x14ac:dyDescent="0.15">
      <c r="A11" s="22" t="str">
        <f>'Open vragen '!A11</f>
        <v>Zie bijlage 7 'kwaliteit'.</v>
      </c>
      <c r="B11" s="7"/>
      <c r="C11" s="55" t="s">
        <v>9</v>
      </c>
      <c r="D11" s="56"/>
      <c r="E11" s="7"/>
      <c r="F11" s="55" t="s">
        <v>9</v>
      </c>
      <c r="G11" s="56"/>
      <c r="H11" s="7"/>
      <c r="I11" s="55" t="s">
        <v>9</v>
      </c>
      <c r="J11" s="56"/>
    </row>
    <row r="12" spans="1:10" ht="30" customHeight="1" x14ac:dyDescent="0.15">
      <c r="A12" s="49" t="str">
        <f>'Open vragen '!A12</f>
        <v>2. 	Mate van het bereiken van de doelstelling.</v>
      </c>
      <c r="B12" s="7"/>
      <c r="C12" s="5" t="s">
        <v>8</v>
      </c>
      <c r="D12" s="3"/>
      <c r="E12" s="7"/>
      <c r="F12" s="5" t="s">
        <v>8</v>
      </c>
      <c r="G12" s="3"/>
      <c r="H12" s="7"/>
      <c r="I12" s="5" t="s">
        <v>8</v>
      </c>
      <c r="J12" s="3"/>
    </row>
    <row r="13" spans="1:10" ht="200" customHeight="1" x14ac:dyDescent="0.15">
      <c r="A13" s="22" t="str">
        <f>'Open vragen '!A13</f>
        <v>Zie bijlage 7 'kwaliteit'.</v>
      </c>
      <c r="B13" s="7"/>
      <c r="C13" s="55" t="s">
        <v>9</v>
      </c>
      <c r="D13" s="56"/>
      <c r="E13" s="7"/>
      <c r="F13" s="55" t="s">
        <v>9</v>
      </c>
      <c r="G13" s="56"/>
      <c r="H13" s="7"/>
      <c r="I13" s="55" t="s">
        <v>9</v>
      </c>
      <c r="J13" s="56"/>
    </row>
    <row r="14" spans="1:10" ht="30" customHeight="1" x14ac:dyDescent="0.15">
      <c r="A14" s="49" t="str">
        <f>'Open vragen '!A14</f>
        <v>3.	 Mate van realistisch/juist voorstel in relatie tot het budget.</v>
      </c>
      <c r="B14" s="7"/>
      <c r="C14" s="5" t="s">
        <v>8</v>
      </c>
      <c r="D14" s="3"/>
      <c r="E14" s="7"/>
      <c r="F14" s="5" t="s">
        <v>8</v>
      </c>
      <c r="G14" s="3"/>
      <c r="H14" s="7"/>
      <c r="I14" s="5" t="s">
        <v>8</v>
      </c>
      <c r="J14" s="3"/>
    </row>
    <row r="15" spans="1:10" ht="200" customHeight="1" x14ac:dyDescent="0.15">
      <c r="A15" s="22" t="str">
        <f>'Open vragen '!A15</f>
        <v>Zie bijlage 7 'kwaliteit'.</v>
      </c>
      <c r="B15" s="7"/>
      <c r="C15" s="55" t="s">
        <v>9</v>
      </c>
      <c r="D15" s="56"/>
      <c r="E15" s="7"/>
      <c r="F15" s="55" t="s">
        <v>9</v>
      </c>
      <c r="G15" s="56"/>
      <c r="H15" s="7"/>
      <c r="I15" s="55" t="s">
        <v>9</v>
      </c>
      <c r="J15" s="56"/>
    </row>
    <row r="16" spans="1:10" ht="30" customHeight="1" x14ac:dyDescent="0.15">
      <c r="A16" s="49" t="str">
        <f>'Open vragen '!A16</f>
        <v>4.	 Mate van realistisch/juist voorstel in relatie tot de tijdsplanning.</v>
      </c>
      <c r="B16" s="7"/>
      <c r="C16" s="5" t="s">
        <v>8</v>
      </c>
      <c r="D16" s="3"/>
      <c r="E16" s="7"/>
      <c r="F16" s="5" t="s">
        <v>8</v>
      </c>
      <c r="G16" s="3"/>
      <c r="H16" s="7"/>
      <c r="I16" s="5" t="s">
        <v>8</v>
      </c>
      <c r="J16" s="3"/>
    </row>
    <row r="17" spans="1:10" ht="200" customHeight="1" x14ac:dyDescent="0.15">
      <c r="A17" s="22" t="str">
        <f>'Open vragen '!A17</f>
        <v>Zie bijlage 7 'kwaliteit'.</v>
      </c>
      <c r="B17" s="7"/>
      <c r="C17" s="55" t="s">
        <v>9</v>
      </c>
      <c r="D17" s="56"/>
      <c r="E17" s="7"/>
      <c r="F17" s="55" t="s">
        <v>9</v>
      </c>
      <c r="G17" s="56"/>
      <c r="H17" s="7"/>
      <c r="I17" s="55" t="s">
        <v>9</v>
      </c>
      <c r="J17" s="56"/>
    </row>
    <row r="18" spans="1:10" ht="30" customHeight="1" x14ac:dyDescent="0.15">
      <c r="A18" s="49" t="str">
        <f>'Open vragen '!A18</f>
        <v>5.	 Mate van begrip van de doelgroep in relatie tot de voorgestelde concept/beeldtaal/tekstueel/campagne en realisatie van de doelstelling.</v>
      </c>
      <c r="B18" s="7"/>
      <c r="C18" s="5" t="s">
        <v>8</v>
      </c>
      <c r="D18" s="3"/>
      <c r="E18" s="7"/>
      <c r="F18" s="5" t="s">
        <v>8</v>
      </c>
      <c r="G18" s="3"/>
      <c r="H18" s="7"/>
      <c r="I18" s="5" t="s">
        <v>8</v>
      </c>
      <c r="J18" s="3"/>
    </row>
    <row r="19" spans="1:10" ht="200" customHeight="1" x14ac:dyDescent="0.15">
      <c r="A19" s="22" t="str">
        <f>'Open vragen '!A19</f>
        <v>Zie bijlage 7 'kwaliteit'.</v>
      </c>
      <c r="B19" s="7"/>
      <c r="C19" s="55" t="s">
        <v>9</v>
      </c>
      <c r="D19" s="56"/>
      <c r="E19" s="7"/>
      <c r="F19" s="55" t="s">
        <v>9</v>
      </c>
      <c r="G19" s="56"/>
      <c r="H19" s="7"/>
      <c r="I19" s="55" t="s">
        <v>9</v>
      </c>
      <c r="J19" s="56"/>
    </row>
    <row r="20" spans="1:10" ht="30" customHeight="1" x14ac:dyDescent="0.15">
      <c r="A20" s="49" t="str">
        <f>'Open vragen '!A20</f>
        <v>6.	 Mate van begrip van de doelgroep in relatie tot de middelenmix/inzet crossmediale inzet.</v>
      </c>
      <c r="B20" s="7"/>
      <c r="C20" s="5" t="s">
        <v>8</v>
      </c>
      <c r="D20" s="3"/>
      <c r="E20" s="7"/>
      <c r="F20" s="5" t="s">
        <v>8</v>
      </c>
      <c r="G20" s="3"/>
      <c r="H20" s="7"/>
      <c r="I20" s="5" t="s">
        <v>8</v>
      </c>
      <c r="J20" s="3"/>
    </row>
    <row r="21" spans="1:10" ht="200" customHeight="1" x14ac:dyDescent="0.15">
      <c r="A21" s="22" t="str">
        <f>'Open vragen '!A21</f>
        <v>Zie bijlage 7 'kwaliteit'.</v>
      </c>
      <c r="B21" s="7"/>
      <c r="C21" s="55" t="s">
        <v>9</v>
      </c>
      <c r="D21" s="56"/>
      <c r="E21" s="7"/>
      <c r="F21" s="55" t="s">
        <v>9</v>
      </c>
      <c r="G21" s="56"/>
      <c r="H21" s="7"/>
      <c r="I21" s="55" t="s">
        <v>9</v>
      </c>
      <c r="J21" s="56"/>
    </row>
    <row r="22" spans="1:10" ht="30" customHeight="1" x14ac:dyDescent="0.15">
      <c r="A22" s="49" t="str">
        <f>'Open vragen '!A22</f>
        <v>7. 	Mate van begrip van de regio Noord in relatie tot de voorgestelde beeldtaal/campagne.</v>
      </c>
      <c r="B22" s="7"/>
      <c r="C22" s="5" t="s">
        <v>8</v>
      </c>
      <c r="D22" s="3"/>
      <c r="E22" s="7"/>
      <c r="F22" s="5" t="s">
        <v>8</v>
      </c>
      <c r="G22" s="3"/>
      <c r="H22" s="7"/>
      <c r="I22" s="5" t="s">
        <v>8</v>
      </c>
      <c r="J22" s="3"/>
    </row>
    <row r="23" spans="1:10" ht="200" customHeight="1" x14ac:dyDescent="0.15">
      <c r="A23" s="22" t="str">
        <f>'Open vragen '!A23</f>
        <v>Zie bijlage 7 'kwaliteit'.</v>
      </c>
      <c r="B23" s="7"/>
      <c r="C23" s="55" t="s">
        <v>9</v>
      </c>
      <c r="D23" s="56"/>
      <c r="E23" s="7"/>
      <c r="F23" s="55" t="s">
        <v>9</v>
      </c>
      <c r="G23" s="56"/>
      <c r="H23" s="7"/>
      <c r="I23" s="55" t="s">
        <v>9</v>
      </c>
      <c r="J23" s="56"/>
    </row>
    <row r="24" spans="1:10" ht="30" customHeight="1" x14ac:dyDescent="0.15">
      <c r="A24" s="49" t="str">
        <f>'Open vragen '!A24</f>
        <v>8.	 Mate van creatief vermogen offline oplevering.</v>
      </c>
      <c r="B24" s="7"/>
      <c r="C24" s="5" t="s">
        <v>8</v>
      </c>
      <c r="D24" s="3"/>
      <c r="E24" s="7"/>
      <c r="F24" s="5" t="s">
        <v>8</v>
      </c>
      <c r="G24" s="3"/>
      <c r="H24" s="7"/>
      <c r="I24" s="5" t="s">
        <v>8</v>
      </c>
      <c r="J24" s="3"/>
    </row>
    <row r="25" spans="1:10" ht="200" customHeight="1" x14ac:dyDescent="0.15">
      <c r="A25" s="22" t="str">
        <f>'Open vragen '!A25</f>
        <v>Zie bijlage 7 'kwaliteit'.</v>
      </c>
      <c r="B25" s="7"/>
      <c r="C25" s="55" t="s">
        <v>9</v>
      </c>
      <c r="D25" s="56"/>
      <c r="E25" s="7"/>
      <c r="F25" s="55" t="s">
        <v>9</v>
      </c>
      <c r="G25" s="56"/>
      <c r="H25" s="7"/>
      <c r="I25" s="55" t="s">
        <v>9</v>
      </c>
      <c r="J25" s="56"/>
    </row>
    <row r="26" spans="1:10" ht="30" customHeight="1" x14ac:dyDescent="0.15">
      <c r="A26" s="49" t="str">
        <f>'Open vragen '!A26</f>
        <v>9. 	Mate van creatief vermogen en de toepasbaarheid online oplevering.</v>
      </c>
      <c r="B26" s="7"/>
      <c r="C26" s="5" t="s">
        <v>8</v>
      </c>
      <c r="D26" s="3"/>
      <c r="E26" s="7"/>
      <c r="F26" s="5" t="s">
        <v>8</v>
      </c>
      <c r="G26" s="3"/>
      <c r="H26" s="7"/>
      <c r="I26" s="5" t="s">
        <v>8</v>
      </c>
      <c r="J26" s="3"/>
    </row>
    <row r="27" spans="1:10" ht="200" customHeight="1" x14ac:dyDescent="0.15">
      <c r="A27" s="22" t="str">
        <f>'Open vragen '!A27</f>
        <v>Zie bijlage 7 'kwaliteit'.</v>
      </c>
      <c r="B27" s="7"/>
      <c r="C27" s="55" t="s">
        <v>9</v>
      </c>
      <c r="D27" s="56"/>
      <c r="E27" s="7"/>
      <c r="F27" s="55" t="s">
        <v>9</v>
      </c>
      <c r="G27" s="56"/>
      <c r="H27" s="7"/>
      <c r="I27" s="55" t="s">
        <v>9</v>
      </c>
      <c r="J27" s="56"/>
    </row>
    <row r="28" spans="1:10" ht="30" customHeight="1" x14ac:dyDescent="0.15">
      <c r="A28" s="49" t="str">
        <f>'Open vragen '!A28</f>
        <v>10. 	Mate creatief vermogen video en de mate waarin de video past bij de doelgroep.</v>
      </c>
      <c r="B28" s="7"/>
      <c r="C28" s="5" t="s">
        <v>8</v>
      </c>
      <c r="D28" s="3"/>
      <c r="E28" s="7"/>
      <c r="F28" s="5" t="s">
        <v>8</v>
      </c>
      <c r="G28" s="3"/>
      <c r="H28" s="7"/>
      <c r="I28" s="5" t="s">
        <v>8</v>
      </c>
      <c r="J28" s="3"/>
    </row>
    <row r="29" spans="1:10" ht="200" customHeight="1" x14ac:dyDescent="0.15">
      <c r="A29" s="22" t="str">
        <f>'Open vragen '!A29</f>
        <v>Zie bijlage 7 'kwaliteit'.</v>
      </c>
      <c r="B29" s="7"/>
      <c r="C29" s="55" t="s">
        <v>9</v>
      </c>
      <c r="D29" s="56"/>
      <c r="E29" s="7"/>
      <c r="F29" s="55" t="s">
        <v>9</v>
      </c>
      <c r="G29" s="56"/>
      <c r="H29" s="7"/>
      <c r="I29" s="55" t="s">
        <v>9</v>
      </c>
      <c r="J29" s="56"/>
    </row>
    <row r="30" spans="1:10" ht="30" customHeight="1" x14ac:dyDescent="0.15">
      <c r="A30" s="49" t="str">
        <f>'Open vragen '!A30</f>
        <v>11.	 De mate van SEA kennis.</v>
      </c>
      <c r="B30" s="7"/>
      <c r="C30" s="5" t="s">
        <v>8</v>
      </c>
      <c r="D30" s="3"/>
      <c r="E30" s="7"/>
      <c r="F30" s="5" t="s">
        <v>8</v>
      </c>
      <c r="G30" s="3"/>
      <c r="H30" s="7"/>
      <c r="I30" s="5" t="s">
        <v>8</v>
      </c>
      <c r="J30" s="3"/>
    </row>
    <row r="31" spans="1:10" ht="200" customHeight="1" x14ac:dyDescent="0.15">
      <c r="A31" s="22" t="str">
        <f>'Open vragen '!A31</f>
        <v>Zie bijlage 7 'kwaliteit'.</v>
      </c>
      <c r="B31" s="7"/>
      <c r="C31" s="55" t="s">
        <v>9</v>
      </c>
      <c r="D31" s="56"/>
      <c r="E31" s="7"/>
      <c r="F31" s="55" t="s">
        <v>9</v>
      </c>
      <c r="G31" s="56"/>
      <c r="H31" s="7"/>
      <c r="I31" s="55" t="s">
        <v>9</v>
      </c>
      <c r="J31" s="56"/>
    </row>
    <row r="32" spans="1:10" ht="30" customHeight="1" x14ac:dyDescent="0.15">
      <c r="A32" s="49" t="str">
        <f>'Open vragen '!A32</f>
        <v>12.	 De mate SEO kennis.</v>
      </c>
      <c r="B32" s="7"/>
      <c r="C32" s="5" t="s">
        <v>8</v>
      </c>
      <c r="D32" s="3"/>
      <c r="E32" s="7"/>
      <c r="F32" s="5" t="s">
        <v>8</v>
      </c>
      <c r="G32" s="3"/>
      <c r="H32" s="7"/>
      <c r="I32" s="5" t="s">
        <v>8</v>
      </c>
      <c r="J32" s="3"/>
    </row>
    <row r="33" spans="1:10" ht="200" customHeight="1" x14ac:dyDescent="0.15">
      <c r="A33" s="22" t="str">
        <f>'Open vragen '!A33</f>
        <v>Zie bijlage 7 'kwaliteit'.</v>
      </c>
      <c r="B33" s="7"/>
      <c r="C33" s="55" t="s">
        <v>9</v>
      </c>
      <c r="D33" s="56"/>
      <c r="E33" s="7"/>
      <c r="F33" s="55" t="s">
        <v>9</v>
      </c>
      <c r="G33" s="56"/>
      <c r="H33" s="7"/>
      <c r="I33" s="55" t="s">
        <v>9</v>
      </c>
      <c r="J33" s="56"/>
    </row>
    <row r="34" spans="1:10" ht="30" customHeight="1" x14ac:dyDescent="0.15">
      <c r="A34" s="49" t="str">
        <f>'Open vragen '!A34</f>
        <v>13. 	De mate van juistheid technische uitvoering van de video.</v>
      </c>
      <c r="B34" s="7"/>
      <c r="C34" s="5" t="s">
        <v>8</v>
      </c>
      <c r="D34" s="3"/>
      <c r="E34" s="7"/>
      <c r="F34" s="5" t="s">
        <v>8</v>
      </c>
      <c r="G34" s="3"/>
      <c r="H34" s="7"/>
      <c r="I34" s="5" t="s">
        <v>8</v>
      </c>
      <c r="J34" s="3"/>
    </row>
    <row r="35" spans="1:10" ht="200" customHeight="1" x14ac:dyDescent="0.15">
      <c r="A35" s="22" t="str">
        <f>'Open vragen '!A35</f>
        <v>Zie bijlage 7 'kwaliteit'.</v>
      </c>
      <c r="B35" s="7"/>
      <c r="C35" s="55" t="s">
        <v>9</v>
      </c>
      <c r="D35" s="56"/>
      <c r="E35" s="7"/>
      <c r="F35" s="55" t="s">
        <v>9</v>
      </c>
      <c r="G35" s="56"/>
      <c r="H35" s="7"/>
      <c r="I35" s="55" t="s">
        <v>9</v>
      </c>
      <c r="J35" s="56"/>
    </row>
    <row r="36" spans="1:10" ht="20" customHeight="1" x14ac:dyDescent="0.15">
      <c r="A36" s="26"/>
      <c r="B36" s="8"/>
      <c r="C36" s="25"/>
      <c r="D36" s="25"/>
      <c r="E36" s="8"/>
      <c r="F36" s="25"/>
      <c r="G36" s="25"/>
      <c r="H36" s="8"/>
      <c r="I36" s="25"/>
      <c r="J36" s="25"/>
    </row>
  </sheetData>
  <sheetProtection algorithmName="SHA-512" hashValue="kyVzUlzvZ3CnR+HRlBWFzOVhgfPUgXpY0fmpWQ6OSVZYAJwhs3vUQlDi6+V9HM76QSq4Jf0Z6aoJJuZ5V6XUrA==" saltValue="/z9nVsKMb9pMd8udYHC3+w==" spinCount="100000" sheet="1" objects="1" scenarios="1"/>
  <mergeCells count="57">
    <mergeCell ref="I33:J33"/>
    <mergeCell ref="I35:J35"/>
    <mergeCell ref="I23:J23"/>
    <mergeCell ref="I25:J25"/>
    <mergeCell ref="I27:J27"/>
    <mergeCell ref="I29:J29"/>
    <mergeCell ref="I31:J31"/>
    <mergeCell ref="F29:G29"/>
    <mergeCell ref="F31:G31"/>
    <mergeCell ref="F33:G33"/>
    <mergeCell ref="F35:G35"/>
    <mergeCell ref="I1:J1"/>
    <mergeCell ref="I2:J2"/>
    <mergeCell ref="I4:J4"/>
    <mergeCell ref="I6:J6"/>
    <mergeCell ref="I8:J8"/>
    <mergeCell ref="I9:J9"/>
    <mergeCell ref="I11:J11"/>
    <mergeCell ref="I13:J13"/>
    <mergeCell ref="I15:J15"/>
    <mergeCell ref="I17:J17"/>
    <mergeCell ref="I19:J19"/>
    <mergeCell ref="I21:J21"/>
    <mergeCell ref="F19:G19"/>
    <mergeCell ref="F21:G21"/>
    <mergeCell ref="F23:G23"/>
    <mergeCell ref="F25:G25"/>
    <mergeCell ref="F27:G27"/>
    <mergeCell ref="F9:G9"/>
    <mergeCell ref="F11:G11"/>
    <mergeCell ref="F13:G13"/>
    <mergeCell ref="F15:G15"/>
    <mergeCell ref="F17:G17"/>
    <mergeCell ref="F1:G1"/>
    <mergeCell ref="F2:G2"/>
    <mergeCell ref="F4:G4"/>
    <mergeCell ref="F6:G6"/>
    <mergeCell ref="F8:G8"/>
    <mergeCell ref="C8:D8"/>
    <mergeCell ref="C1:D1"/>
    <mergeCell ref="C2:D2"/>
    <mergeCell ref="C4:D4"/>
    <mergeCell ref="C6:D6"/>
    <mergeCell ref="C9:D9"/>
    <mergeCell ref="C11:D11"/>
    <mergeCell ref="C13:D13"/>
    <mergeCell ref="C15:D15"/>
    <mergeCell ref="C17:D17"/>
    <mergeCell ref="C29:D29"/>
    <mergeCell ref="C31:D31"/>
    <mergeCell ref="C33:D33"/>
    <mergeCell ref="C35:D35"/>
    <mergeCell ref="C19:D19"/>
    <mergeCell ref="C21:D21"/>
    <mergeCell ref="C23:D23"/>
    <mergeCell ref="C25:D25"/>
    <mergeCell ref="C27:D27"/>
  </mergeCells>
  <dataValidations count="2">
    <dataValidation type="list" errorStyle="warning" allowBlank="1" showErrorMessage="1" error="Voer juiste waarde in. " sqref="C14 C16 F14 F16 I14 I16" xr:uid="{43C1D318-48E2-4C41-900C-CDB03B79AAD1}">
      <formula1>Haalbaar</formula1>
    </dataValidation>
    <dataValidation type="list" errorStyle="warning" allowBlank="1" showErrorMessage="1" error="Voer juiste waarde in. " sqref="C3 C5 C7 C10 C12 C26 C28 C18 C20 C22 C24 F3 F5 F7 F10 F12 F26 F28 F18 F20 F22 F24 I3 I5 I7 I10 I12 I26 I28 I18 I20 I22 I24 C30 F30 I30 C32 F32 I32 I34 F34 C34" xr:uid="{F35609C9-465D-EC44-8368-661C86A35775}">
      <formula1>Score1</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AC930-1F27-4D3F-977F-80B88C507B03}">
  <dimension ref="A1:J36"/>
  <sheetViews>
    <sheetView showGridLines="0" zoomScale="90" zoomScaleNormal="90" workbookViewId="0">
      <pane ySplit="1" topLeftCell="A2" activePane="bottomLeft" state="frozen"/>
      <selection pane="bottomLeft" activeCell="C3" sqref="C3:J35"/>
    </sheetView>
  </sheetViews>
  <sheetFormatPr baseColWidth="10" defaultColWidth="8.83203125" defaultRowHeight="13" x14ac:dyDescent="0.15"/>
  <cols>
    <col min="1" max="1" width="95.83203125" style="1" customWidth="1"/>
    <col min="2" max="2" width="2.83203125" style="4" customWidth="1"/>
    <col min="3" max="3" width="40.83203125" style="2" customWidth="1"/>
    <col min="4" max="4" width="3.83203125" style="2" customWidth="1"/>
    <col min="5" max="5" width="2.83203125" style="4" customWidth="1"/>
    <col min="6" max="6" width="40.83203125" style="2" customWidth="1"/>
    <col min="7" max="7" width="3.83203125" style="2" customWidth="1"/>
    <col min="8" max="8" width="2.83203125" style="4" customWidth="1"/>
    <col min="9" max="9" width="40.83203125" style="2" customWidth="1"/>
    <col min="10" max="10" width="3.83203125" style="2" customWidth="1"/>
    <col min="11" max="16384" width="8.83203125" style="1"/>
  </cols>
  <sheetData>
    <row r="1" spans="1:10" ht="50" customHeight="1" x14ac:dyDescent="0.15">
      <c r="A1" s="20" t="s">
        <v>48</v>
      </c>
      <c r="B1" s="9"/>
      <c r="C1" s="63" t="str">
        <f>'Directeur Marketing-'!C1</f>
        <v>Naam Inschrijver</v>
      </c>
      <c r="D1" s="64"/>
      <c r="E1" s="9"/>
      <c r="F1" s="59" t="s">
        <v>6</v>
      </c>
      <c r="G1" s="60"/>
      <c r="H1" s="9"/>
      <c r="I1" s="59" t="s">
        <v>6</v>
      </c>
      <c r="J1" s="60"/>
    </row>
    <row r="2" spans="1:10" ht="40" customHeight="1" x14ac:dyDescent="0.15">
      <c r="A2" s="21" t="str">
        <f>'Open vragen '!$A$1</f>
        <v xml:space="preserve">7.1 A OPEN VRAGEN </v>
      </c>
      <c r="B2" s="6"/>
      <c r="C2" s="61" t="s">
        <v>7</v>
      </c>
      <c r="D2" s="62"/>
      <c r="E2" s="6"/>
      <c r="F2" s="61" t="s">
        <v>7</v>
      </c>
      <c r="G2" s="62"/>
      <c r="H2" s="6"/>
      <c r="I2" s="61" t="s">
        <v>7</v>
      </c>
      <c r="J2" s="62"/>
    </row>
    <row r="3" spans="1:10" ht="30" customHeight="1" x14ac:dyDescent="0.15">
      <c r="A3" s="48" t="str">
        <f>'Open vragen '!$A$3</f>
        <v>1.	 PLAN VAN AANPAK/AANVANG DIENSTVERLENING ALGEMEEN</v>
      </c>
      <c r="B3" s="7"/>
      <c r="C3" s="5" t="s">
        <v>8</v>
      </c>
      <c r="D3" s="3"/>
      <c r="E3" s="7"/>
      <c r="F3" s="5" t="s">
        <v>8</v>
      </c>
      <c r="G3" s="3"/>
      <c r="H3" s="7"/>
      <c r="I3" s="5" t="s">
        <v>8</v>
      </c>
      <c r="J3" s="3"/>
    </row>
    <row r="4" spans="1:10" ht="200" customHeight="1" x14ac:dyDescent="0.15">
      <c r="A4" s="22" t="str">
        <f>'Open vragen '!$A$4</f>
        <v>Zie bijlage 7 'kwaliteit'.</v>
      </c>
      <c r="B4" s="7"/>
      <c r="C4" s="55" t="s">
        <v>9</v>
      </c>
      <c r="D4" s="56"/>
      <c r="E4" s="7"/>
      <c r="F4" s="55" t="s">
        <v>9</v>
      </c>
      <c r="G4" s="56"/>
      <c r="H4" s="7"/>
      <c r="I4" s="55" t="s">
        <v>9</v>
      </c>
      <c r="J4" s="56"/>
    </row>
    <row r="5" spans="1:10" ht="30" customHeight="1" x14ac:dyDescent="0.15">
      <c r="A5" s="48" t="str">
        <f>'Open vragen '!$A$5</f>
        <v xml:space="preserve">2. 	MARKTCONFORME PRIJSSTELLING </v>
      </c>
      <c r="B5" s="7"/>
      <c r="C5" s="5" t="s">
        <v>8</v>
      </c>
      <c r="D5" s="3"/>
      <c r="E5" s="7"/>
      <c r="F5" s="5" t="s">
        <v>8</v>
      </c>
      <c r="G5" s="3"/>
      <c r="H5" s="7"/>
      <c r="I5" s="5" t="s">
        <v>8</v>
      </c>
      <c r="J5" s="3"/>
    </row>
    <row r="6" spans="1:10" ht="200" customHeight="1" x14ac:dyDescent="0.15">
      <c r="A6" s="22" t="str">
        <f>'Open vragen '!$A$6</f>
        <v>Zie bijlage 7 'kwaliteit'.</v>
      </c>
      <c r="B6" s="7"/>
      <c r="C6" s="55" t="s">
        <v>9</v>
      </c>
      <c r="D6" s="56"/>
      <c r="E6" s="7"/>
      <c r="F6" s="55" t="s">
        <v>9</v>
      </c>
      <c r="G6" s="56"/>
      <c r="H6" s="7"/>
      <c r="I6" s="55" t="s">
        <v>9</v>
      </c>
      <c r="J6" s="56"/>
    </row>
    <row r="7" spans="1:10" ht="30" customHeight="1" x14ac:dyDescent="0.15">
      <c r="A7" s="48" t="str">
        <f>'Open vragen '!A7</f>
        <v>3. 	WIJZIGING VORMGEVING</v>
      </c>
      <c r="B7" s="7"/>
      <c r="C7" s="5" t="s">
        <v>8</v>
      </c>
      <c r="D7" s="3"/>
      <c r="E7" s="7"/>
      <c r="F7" s="5" t="s">
        <v>8</v>
      </c>
      <c r="G7" s="3"/>
      <c r="H7" s="7"/>
      <c r="I7" s="5" t="s">
        <v>8</v>
      </c>
      <c r="J7" s="3"/>
    </row>
    <row r="8" spans="1:10" ht="200" customHeight="1" x14ac:dyDescent="0.15">
      <c r="A8" s="22" t="str">
        <f>'Open vragen '!A8</f>
        <v>Zie bijlage 7 'kwaliteit'.</v>
      </c>
      <c r="B8" s="7"/>
      <c r="C8" s="55" t="s">
        <v>9</v>
      </c>
      <c r="D8" s="56"/>
      <c r="E8" s="7"/>
      <c r="F8" s="55" t="s">
        <v>9</v>
      </c>
      <c r="G8" s="56"/>
      <c r="H8" s="7"/>
      <c r="I8" s="55" t="s">
        <v>9</v>
      </c>
      <c r="J8" s="56"/>
    </row>
    <row r="9" spans="1:10" ht="30" customHeight="1" x14ac:dyDescent="0.15">
      <c r="A9" s="48" t="str">
        <f>'Open vragen '!A9</f>
        <v xml:space="preserve">4.	 DE OPDRACHT: ‘WERVINGSCAMPAGNE’ </v>
      </c>
      <c r="B9" s="7"/>
      <c r="C9" s="57"/>
      <c r="D9" s="58"/>
      <c r="E9" s="7"/>
      <c r="F9" s="57"/>
      <c r="G9" s="58"/>
      <c r="H9" s="7"/>
      <c r="I9" s="57"/>
      <c r="J9" s="58"/>
    </row>
    <row r="10" spans="1:10" ht="30" customHeight="1" x14ac:dyDescent="0.15">
      <c r="A10" s="49" t="str">
        <f>'Open vragen '!A10</f>
        <v>1.	 Mate van begrip van de opdracht.</v>
      </c>
      <c r="B10" s="7"/>
      <c r="C10" s="5" t="s">
        <v>8</v>
      </c>
      <c r="D10" s="3"/>
      <c r="E10" s="7"/>
      <c r="F10" s="5" t="s">
        <v>8</v>
      </c>
      <c r="G10" s="3"/>
      <c r="H10" s="7"/>
      <c r="I10" s="5" t="s">
        <v>8</v>
      </c>
      <c r="J10" s="3"/>
    </row>
    <row r="11" spans="1:10" ht="200" customHeight="1" x14ac:dyDescent="0.15">
      <c r="A11" s="22" t="str">
        <f>'Open vragen '!A11</f>
        <v>Zie bijlage 7 'kwaliteit'.</v>
      </c>
      <c r="B11" s="7"/>
      <c r="C11" s="55" t="s">
        <v>9</v>
      </c>
      <c r="D11" s="56"/>
      <c r="E11" s="7"/>
      <c r="F11" s="55" t="s">
        <v>9</v>
      </c>
      <c r="G11" s="56"/>
      <c r="H11" s="7"/>
      <c r="I11" s="55" t="s">
        <v>9</v>
      </c>
      <c r="J11" s="56"/>
    </row>
    <row r="12" spans="1:10" ht="30" customHeight="1" x14ac:dyDescent="0.15">
      <c r="A12" s="49" t="str">
        <f>'Open vragen '!A12</f>
        <v>2. 	Mate van het bereiken van de doelstelling.</v>
      </c>
      <c r="B12" s="7"/>
      <c r="C12" s="5" t="s">
        <v>8</v>
      </c>
      <c r="D12" s="3"/>
      <c r="E12" s="7"/>
      <c r="F12" s="5" t="s">
        <v>8</v>
      </c>
      <c r="G12" s="3"/>
      <c r="H12" s="7"/>
      <c r="I12" s="5" t="s">
        <v>8</v>
      </c>
      <c r="J12" s="3"/>
    </row>
    <row r="13" spans="1:10" ht="200" customHeight="1" x14ac:dyDescent="0.15">
      <c r="A13" s="22" t="str">
        <f>'Open vragen '!A13</f>
        <v>Zie bijlage 7 'kwaliteit'.</v>
      </c>
      <c r="B13" s="7"/>
      <c r="C13" s="55" t="s">
        <v>9</v>
      </c>
      <c r="D13" s="56"/>
      <c r="E13" s="7"/>
      <c r="F13" s="55" t="s">
        <v>9</v>
      </c>
      <c r="G13" s="56"/>
      <c r="H13" s="7"/>
      <c r="I13" s="55" t="s">
        <v>9</v>
      </c>
      <c r="J13" s="56"/>
    </row>
    <row r="14" spans="1:10" ht="30" customHeight="1" x14ac:dyDescent="0.15">
      <c r="A14" s="49" t="str">
        <f>'Open vragen '!A14</f>
        <v>3.	 Mate van realistisch/juist voorstel in relatie tot het budget.</v>
      </c>
      <c r="B14" s="7"/>
      <c r="C14" s="5" t="s">
        <v>8</v>
      </c>
      <c r="D14" s="3"/>
      <c r="E14" s="7"/>
      <c r="F14" s="5" t="s">
        <v>8</v>
      </c>
      <c r="G14" s="3"/>
      <c r="H14" s="7"/>
      <c r="I14" s="5" t="s">
        <v>8</v>
      </c>
      <c r="J14" s="3"/>
    </row>
    <row r="15" spans="1:10" ht="200" customHeight="1" x14ac:dyDescent="0.15">
      <c r="A15" s="22" t="str">
        <f>'Open vragen '!A15</f>
        <v>Zie bijlage 7 'kwaliteit'.</v>
      </c>
      <c r="B15" s="7"/>
      <c r="C15" s="55" t="s">
        <v>9</v>
      </c>
      <c r="D15" s="56"/>
      <c r="E15" s="7"/>
      <c r="F15" s="55" t="s">
        <v>9</v>
      </c>
      <c r="G15" s="56"/>
      <c r="H15" s="7"/>
      <c r="I15" s="55" t="s">
        <v>9</v>
      </c>
      <c r="J15" s="56"/>
    </row>
    <row r="16" spans="1:10" ht="30" customHeight="1" x14ac:dyDescent="0.15">
      <c r="A16" s="49" t="str">
        <f>'Open vragen '!A16</f>
        <v>4.	 Mate van realistisch/juist voorstel in relatie tot de tijdsplanning.</v>
      </c>
      <c r="B16" s="7"/>
      <c r="C16" s="5" t="s">
        <v>8</v>
      </c>
      <c r="D16" s="3"/>
      <c r="E16" s="7"/>
      <c r="F16" s="5" t="s">
        <v>8</v>
      </c>
      <c r="G16" s="3"/>
      <c r="H16" s="7"/>
      <c r="I16" s="5" t="s">
        <v>8</v>
      </c>
      <c r="J16" s="3"/>
    </row>
    <row r="17" spans="1:10" ht="200" customHeight="1" x14ac:dyDescent="0.15">
      <c r="A17" s="22" t="str">
        <f>'Open vragen '!A17</f>
        <v>Zie bijlage 7 'kwaliteit'.</v>
      </c>
      <c r="B17" s="7"/>
      <c r="C17" s="55" t="s">
        <v>9</v>
      </c>
      <c r="D17" s="56"/>
      <c r="E17" s="7"/>
      <c r="F17" s="55" t="s">
        <v>9</v>
      </c>
      <c r="G17" s="56"/>
      <c r="H17" s="7"/>
      <c r="I17" s="55" t="s">
        <v>9</v>
      </c>
      <c r="J17" s="56"/>
    </row>
    <row r="18" spans="1:10" ht="30" customHeight="1" x14ac:dyDescent="0.15">
      <c r="A18" s="49" t="str">
        <f>'Open vragen '!A18</f>
        <v>5.	 Mate van begrip van de doelgroep in relatie tot de voorgestelde concept/beeldtaal/tekstueel/campagne en realisatie van de doelstelling.</v>
      </c>
      <c r="B18" s="7"/>
      <c r="C18" s="5" t="s">
        <v>8</v>
      </c>
      <c r="D18" s="3"/>
      <c r="E18" s="7"/>
      <c r="F18" s="5" t="s">
        <v>8</v>
      </c>
      <c r="G18" s="3"/>
      <c r="H18" s="7"/>
      <c r="I18" s="5" t="s">
        <v>8</v>
      </c>
      <c r="J18" s="3"/>
    </row>
    <row r="19" spans="1:10" ht="200" customHeight="1" x14ac:dyDescent="0.15">
      <c r="A19" s="22" t="str">
        <f>'Open vragen '!A19</f>
        <v>Zie bijlage 7 'kwaliteit'.</v>
      </c>
      <c r="B19" s="7"/>
      <c r="C19" s="55" t="s">
        <v>9</v>
      </c>
      <c r="D19" s="56"/>
      <c r="E19" s="7"/>
      <c r="F19" s="55" t="s">
        <v>9</v>
      </c>
      <c r="G19" s="56"/>
      <c r="H19" s="7"/>
      <c r="I19" s="55" t="s">
        <v>9</v>
      </c>
      <c r="J19" s="56"/>
    </row>
    <row r="20" spans="1:10" ht="30" customHeight="1" x14ac:dyDescent="0.15">
      <c r="A20" s="49" t="str">
        <f>'Open vragen '!A20</f>
        <v>6.	 Mate van begrip van de doelgroep in relatie tot de middelenmix/inzet crossmediale inzet.</v>
      </c>
      <c r="B20" s="7"/>
      <c r="C20" s="5" t="s">
        <v>8</v>
      </c>
      <c r="D20" s="3"/>
      <c r="E20" s="7"/>
      <c r="F20" s="5" t="s">
        <v>8</v>
      </c>
      <c r="G20" s="3"/>
      <c r="H20" s="7"/>
      <c r="I20" s="5" t="s">
        <v>8</v>
      </c>
      <c r="J20" s="3"/>
    </row>
    <row r="21" spans="1:10" ht="200" customHeight="1" x14ac:dyDescent="0.15">
      <c r="A21" s="22" t="str">
        <f>'Open vragen '!A21</f>
        <v>Zie bijlage 7 'kwaliteit'.</v>
      </c>
      <c r="B21" s="7"/>
      <c r="C21" s="55" t="s">
        <v>9</v>
      </c>
      <c r="D21" s="56"/>
      <c r="E21" s="7"/>
      <c r="F21" s="55" t="s">
        <v>9</v>
      </c>
      <c r="G21" s="56"/>
      <c r="H21" s="7"/>
      <c r="I21" s="55" t="s">
        <v>9</v>
      </c>
      <c r="J21" s="56"/>
    </row>
    <row r="22" spans="1:10" ht="30" customHeight="1" x14ac:dyDescent="0.15">
      <c r="A22" s="49" t="str">
        <f>'Open vragen '!A22</f>
        <v>7. 	Mate van begrip van de regio Noord in relatie tot de voorgestelde beeldtaal/campagne.</v>
      </c>
      <c r="B22" s="7"/>
      <c r="C22" s="5" t="s">
        <v>8</v>
      </c>
      <c r="D22" s="3"/>
      <c r="E22" s="7"/>
      <c r="F22" s="5" t="s">
        <v>8</v>
      </c>
      <c r="G22" s="3"/>
      <c r="H22" s="7"/>
      <c r="I22" s="5" t="s">
        <v>8</v>
      </c>
      <c r="J22" s="3"/>
    </row>
    <row r="23" spans="1:10" ht="200" customHeight="1" x14ac:dyDescent="0.15">
      <c r="A23" s="22" t="str">
        <f>'Open vragen '!A23</f>
        <v>Zie bijlage 7 'kwaliteit'.</v>
      </c>
      <c r="B23" s="7"/>
      <c r="C23" s="55" t="s">
        <v>9</v>
      </c>
      <c r="D23" s="56"/>
      <c r="E23" s="7"/>
      <c r="F23" s="55" t="s">
        <v>9</v>
      </c>
      <c r="G23" s="56"/>
      <c r="H23" s="7"/>
      <c r="I23" s="55" t="s">
        <v>9</v>
      </c>
      <c r="J23" s="56"/>
    </row>
    <row r="24" spans="1:10" ht="30" customHeight="1" x14ac:dyDescent="0.15">
      <c r="A24" s="49" t="str">
        <f>'Open vragen '!A24</f>
        <v>8.	 Mate van creatief vermogen offline oplevering.</v>
      </c>
      <c r="B24" s="7"/>
      <c r="C24" s="5" t="s">
        <v>8</v>
      </c>
      <c r="D24" s="3"/>
      <c r="E24" s="7"/>
      <c r="F24" s="5" t="s">
        <v>8</v>
      </c>
      <c r="G24" s="3"/>
      <c r="H24" s="7"/>
      <c r="I24" s="5" t="s">
        <v>8</v>
      </c>
      <c r="J24" s="3"/>
    </row>
    <row r="25" spans="1:10" ht="200" customHeight="1" x14ac:dyDescent="0.15">
      <c r="A25" s="22" t="str">
        <f>'Open vragen '!A25</f>
        <v>Zie bijlage 7 'kwaliteit'.</v>
      </c>
      <c r="B25" s="7"/>
      <c r="C25" s="55" t="s">
        <v>9</v>
      </c>
      <c r="D25" s="56"/>
      <c r="E25" s="7"/>
      <c r="F25" s="55" t="s">
        <v>9</v>
      </c>
      <c r="G25" s="56"/>
      <c r="H25" s="7"/>
      <c r="I25" s="55" t="s">
        <v>9</v>
      </c>
      <c r="J25" s="56"/>
    </row>
    <row r="26" spans="1:10" ht="30" customHeight="1" x14ac:dyDescent="0.15">
      <c r="A26" s="49" t="str">
        <f>'Open vragen '!A26</f>
        <v>9. 	Mate van creatief vermogen en de toepasbaarheid online oplevering.</v>
      </c>
      <c r="B26" s="7"/>
      <c r="C26" s="5" t="s">
        <v>8</v>
      </c>
      <c r="D26" s="3"/>
      <c r="E26" s="7"/>
      <c r="F26" s="5" t="s">
        <v>8</v>
      </c>
      <c r="G26" s="3"/>
      <c r="H26" s="7"/>
      <c r="I26" s="5" t="s">
        <v>8</v>
      </c>
      <c r="J26" s="3"/>
    </row>
    <row r="27" spans="1:10" ht="200" customHeight="1" x14ac:dyDescent="0.15">
      <c r="A27" s="22" t="str">
        <f>'Open vragen '!A27</f>
        <v>Zie bijlage 7 'kwaliteit'.</v>
      </c>
      <c r="B27" s="7"/>
      <c r="C27" s="55" t="s">
        <v>9</v>
      </c>
      <c r="D27" s="56"/>
      <c r="E27" s="7"/>
      <c r="F27" s="55" t="s">
        <v>9</v>
      </c>
      <c r="G27" s="56"/>
      <c r="H27" s="7"/>
      <c r="I27" s="55" t="s">
        <v>9</v>
      </c>
      <c r="J27" s="56"/>
    </row>
    <row r="28" spans="1:10" ht="30" customHeight="1" x14ac:dyDescent="0.15">
      <c r="A28" s="49" t="str">
        <f>'Open vragen '!A28</f>
        <v>10. 	Mate creatief vermogen video en de mate waarin de video past bij de doelgroep.</v>
      </c>
      <c r="B28" s="7"/>
      <c r="C28" s="5" t="s">
        <v>8</v>
      </c>
      <c r="D28" s="3"/>
      <c r="E28" s="7"/>
      <c r="F28" s="5" t="s">
        <v>8</v>
      </c>
      <c r="G28" s="3"/>
      <c r="H28" s="7"/>
      <c r="I28" s="5" t="s">
        <v>8</v>
      </c>
      <c r="J28" s="3"/>
    </row>
    <row r="29" spans="1:10" ht="200" customHeight="1" x14ac:dyDescent="0.15">
      <c r="A29" s="22" t="str">
        <f>'Open vragen '!A29</f>
        <v>Zie bijlage 7 'kwaliteit'.</v>
      </c>
      <c r="B29" s="7"/>
      <c r="C29" s="55" t="s">
        <v>9</v>
      </c>
      <c r="D29" s="56"/>
      <c r="E29" s="7"/>
      <c r="F29" s="55" t="s">
        <v>9</v>
      </c>
      <c r="G29" s="56"/>
      <c r="H29" s="7"/>
      <c r="I29" s="55" t="s">
        <v>9</v>
      </c>
      <c r="J29" s="56"/>
    </row>
    <row r="30" spans="1:10" ht="30" customHeight="1" x14ac:dyDescent="0.15">
      <c r="A30" s="49" t="str">
        <f>'Open vragen '!A30</f>
        <v>11.	 De mate van SEA kennis.</v>
      </c>
      <c r="B30" s="7"/>
      <c r="C30" s="5" t="s">
        <v>8</v>
      </c>
      <c r="D30" s="3"/>
      <c r="E30" s="7"/>
      <c r="F30" s="5" t="s">
        <v>8</v>
      </c>
      <c r="G30" s="3"/>
      <c r="H30" s="7"/>
      <c r="I30" s="5" t="s">
        <v>8</v>
      </c>
      <c r="J30" s="3"/>
    </row>
    <row r="31" spans="1:10" ht="200" customHeight="1" x14ac:dyDescent="0.15">
      <c r="A31" s="22" t="str">
        <f>'Open vragen '!A31</f>
        <v>Zie bijlage 7 'kwaliteit'.</v>
      </c>
      <c r="B31" s="7"/>
      <c r="C31" s="55" t="s">
        <v>9</v>
      </c>
      <c r="D31" s="56"/>
      <c r="E31" s="7"/>
      <c r="F31" s="55" t="s">
        <v>9</v>
      </c>
      <c r="G31" s="56"/>
      <c r="H31" s="7"/>
      <c r="I31" s="55" t="s">
        <v>9</v>
      </c>
      <c r="J31" s="56"/>
    </row>
    <row r="32" spans="1:10" ht="30" customHeight="1" x14ac:dyDescent="0.15">
      <c r="A32" s="49" t="str">
        <f>'Open vragen '!A32</f>
        <v>12.	 De mate SEO kennis.</v>
      </c>
      <c r="B32" s="7"/>
      <c r="C32" s="5" t="s">
        <v>8</v>
      </c>
      <c r="D32" s="3"/>
      <c r="E32" s="7"/>
      <c r="F32" s="5" t="s">
        <v>8</v>
      </c>
      <c r="G32" s="3"/>
      <c r="H32" s="7"/>
      <c r="I32" s="5" t="s">
        <v>8</v>
      </c>
      <c r="J32" s="3"/>
    </row>
    <row r="33" spans="1:10" ht="200" customHeight="1" x14ac:dyDescent="0.15">
      <c r="A33" s="22" t="str">
        <f>'Open vragen '!A33</f>
        <v>Zie bijlage 7 'kwaliteit'.</v>
      </c>
      <c r="B33" s="7"/>
      <c r="C33" s="55" t="s">
        <v>9</v>
      </c>
      <c r="D33" s="56"/>
      <c r="E33" s="7"/>
      <c r="F33" s="55" t="s">
        <v>9</v>
      </c>
      <c r="G33" s="56"/>
      <c r="H33" s="7"/>
      <c r="I33" s="55" t="s">
        <v>9</v>
      </c>
      <c r="J33" s="56"/>
    </row>
    <row r="34" spans="1:10" ht="30" customHeight="1" x14ac:dyDescent="0.15">
      <c r="A34" s="49" t="str">
        <f>'Open vragen '!A34</f>
        <v>13. 	De mate van juistheid technische uitvoering van de video.</v>
      </c>
      <c r="B34" s="7"/>
      <c r="C34" s="5" t="s">
        <v>8</v>
      </c>
      <c r="D34" s="3"/>
      <c r="E34" s="7"/>
      <c r="F34" s="5" t="s">
        <v>8</v>
      </c>
      <c r="G34" s="3"/>
      <c r="H34" s="7"/>
      <c r="I34" s="5" t="s">
        <v>8</v>
      </c>
      <c r="J34" s="3"/>
    </row>
    <row r="35" spans="1:10" ht="200" customHeight="1" x14ac:dyDescent="0.15">
      <c r="A35" s="22" t="str">
        <f>'Open vragen '!A35</f>
        <v>Zie bijlage 7 'kwaliteit'.</v>
      </c>
      <c r="B35" s="7"/>
      <c r="C35" s="55" t="s">
        <v>9</v>
      </c>
      <c r="D35" s="56"/>
      <c r="E35" s="7"/>
      <c r="F35" s="55" t="s">
        <v>9</v>
      </c>
      <c r="G35" s="56"/>
      <c r="H35" s="7"/>
      <c r="I35" s="55" t="s">
        <v>9</v>
      </c>
      <c r="J35" s="56"/>
    </row>
    <row r="36" spans="1:10" ht="20" customHeight="1" x14ac:dyDescent="0.15">
      <c r="A36" s="26"/>
      <c r="B36" s="8"/>
      <c r="C36" s="25"/>
      <c r="D36" s="25"/>
      <c r="E36" s="8"/>
      <c r="F36" s="25"/>
      <c r="G36" s="25"/>
      <c r="H36" s="8"/>
      <c r="I36" s="25"/>
      <c r="J36" s="25"/>
    </row>
  </sheetData>
  <sheetProtection algorithmName="SHA-512" hashValue="FdZMNqHvWD+IqEQ3DBQzzr5ddvwoAmZN7Nd9TfwE06+7CVAy/EhwyoGbAMLIs1vuBhEpnHWPgyClx3ZXA+h4XQ==" saltValue="Rv2qE3AJnqT47ZTQFklADw==" spinCount="100000" sheet="1" objects="1" scenarios="1"/>
  <mergeCells count="57">
    <mergeCell ref="I35:J35"/>
    <mergeCell ref="I23:J23"/>
    <mergeCell ref="I25:J25"/>
    <mergeCell ref="I27:J27"/>
    <mergeCell ref="I29:J29"/>
    <mergeCell ref="I31:J31"/>
    <mergeCell ref="I33:J33"/>
    <mergeCell ref="F29:G29"/>
    <mergeCell ref="F31:G31"/>
    <mergeCell ref="F33:G33"/>
    <mergeCell ref="F35:G35"/>
    <mergeCell ref="F25:G25"/>
    <mergeCell ref="F27:G27"/>
    <mergeCell ref="I1:J1"/>
    <mergeCell ref="I2:J2"/>
    <mergeCell ref="I4:J4"/>
    <mergeCell ref="I6:J6"/>
    <mergeCell ref="I8:J8"/>
    <mergeCell ref="I9:J9"/>
    <mergeCell ref="F17:G17"/>
    <mergeCell ref="F19:G19"/>
    <mergeCell ref="F21:G21"/>
    <mergeCell ref="F23:G23"/>
    <mergeCell ref="I21:J21"/>
    <mergeCell ref="I11:J11"/>
    <mergeCell ref="I13:J13"/>
    <mergeCell ref="I15:J15"/>
    <mergeCell ref="I17:J17"/>
    <mergeCell ref="I19:J19"/>
    <mergeCell ref="C35:D35"/>
    <mergeCell ref="F1:G1"/>
    <mergeCell ref="F2:G2"/>
    <mergeCell ref="F4:G4"/>
    <mergeCell ref="F6:G6"/>
    <mergeCell ref="F8:G8"/>
    <mergeCell ref="F9:G9"/>
    <mergeCell ref="F11:G11"/>
    <mergeCell ref="F13:G13"/>
    <mergeCell ref="F15:G15"/>
    <mergeCell ref="C23:D23"/>
    <mergeCell ref="C25:D25"/>
    <mergeCell ref="C27:D27"/>
    <mergeCell ref="C29:D29"/>
    <mergeCell ref="C31:D31"/>
    <mergeCell ref="C33:D33"/>
    <mergeCell ref="C21:D21"/>
    <mergeCell ref="C1:D1"/>
    <mergeCell ref="C2:D2"/>
    <mergeCell ref="C4:D4"/>
    <mergeCell ref="C6:D6"/>
    <mergeCell ref="C8:D8"/>
    <mergeCell ref="C9:D9"/>
    <mergeCell ref="C11:D11"/>
    <mergeCell ref="C13:D13"/>
    <mergeCell ref="C15:D15"/>
    <mergeCell ref="C17:D17"/>
    <mergeCell ref="C19:D19"/>
  </mergeCells>
  <dataValidations count="2">
    <dataValidation type="list" errorStyle="warning" allowBlank="1" showErrorMessage="1" error="Voer juiste waarde in. " sqref="C3 C5 C7 C10 C12 C26 C28 C18 C20 C22 C24 F3 F5 F7 F10 F12 F26 F28 F18 F20 F22 F24 I3 I5 I7 I10 I12 I26 I28 I18 I20 I22 I24 C30 F30 I30 C32 F32 I32 I34 F34 C34" xr:uid="{66E206EE-24E2-BA42-8475-AB73452477E7}">
      <formula1>Score1</formula1>
    </dataValidation>
    <dataValidation type="list" errorStyle="warning" allowBlank="1" showErrorMessage="1" error="Voer juiste waarde in. " sqref="C14 C16 F14 F16 I14 I16" xr:uid="{47E91ED6-8240-434A-8572-56DADAB9E89F}">
      <formula1>Haalbaar</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118"/>
  <sheetViews>
    <sheetView showGridLines="0" tabSelected="1" zoomScale="80" zoomScaleNormal="80" workbookViewId="0">
      <pane ySplit="1" topLeftCell="A94" activePane="bottomLeft" state="frozen"/>
      <selection pane="bottomLeft" activeCell="J114" sqref="J114"/>
    </sheetView>
  </sheetViews>
  <sheetFormatPr baseColWidth="10" defaultColWidth="8.83203125" defaultRowHeight="15" x14ac:dyDescent="0.2"/>
  <cols>
    <col min="1" max="1" width="60.83203125" customWidth="1"/>
    <col min="2" max="2" width="71" customWidth="1"/>
    <col min="3" max="3" width="2.83203125" style="4" customWidth="1"/>
    <col min="4" max="4" width="28.83203125" customWidth="1"/>
    <col min="5" max="5" width="60.83203125" customWidth="1"/>
    <col min="6" max="6" width="2.83203125" style="4" customWidth="1"/>
    <col min="7" max="7" width="28.83203125" customWidth="1"/>
    <col min="8" max="8" width="60.83203125" customWidth="1"/>
    <col min="9" max="9" width="2.83203125" style="4" customWidth="1"/>
    <col min="10" max="10" width="28.83203125" customWidth="1"/>
    <col min="11" max="11" width="60.83203125" customWidth="1"/>
  </cols>
  <sheetData>
    <row r="1" spans="1:11" ht="40" customHeight="1" x14ac:dyDescent="0.2">
      <c r="A1" s="76" t="s">
        <v>10</v>
      </c>
      <c r="B1" s="77"/>
      <c r="C1" s="9"/>
      <c r="D1" s="73" t="str">
        <f>'Directeur Marketing-'!C1</f>
        <v>Naam Inschrijver</v>
      </c>
      <c r="E1" s="74"/>
      <c r="F1" s="9"/>
      <c r="G1" s="73" t="str">
        <f>'Directeur Marketing-'!F1</f>
        <v>Naam Inschrijver</v>
      </c>
      <c r="H1" s="74"/>
      <c r="I1" s="9"/>
      <c r="J1" s="73" t="str">
        <f>'Directeur Marketing-'!I1</f>
        <v>Naam Inschrijver</v>
      </c>
      <c r="K1" s="74"/>
    </row>
    <row r="2" spans="1:11" ht="20" customHeight="1" x14ac:dyDescent="0.2">
      <c r="A2" s="13" t="s">
        <v>10</v>
      </c>
      <c r="B2" s="15"/>
      <c r="C2" s="6"/>
      <c r="D2" s="14"/>
      <c r="E2" s="17" t="s">
        <v>11</v>
      </c>
      <c r="F2" s="6"/>
      <c r="G2" s="14"/>
      <c r="H2" s="17" t="s">
        <v>11</v>
      </c>
      <c r="I2" s="6"/>
      <c r="J2" s="14"/>
      <c r="K2" s="17" t="s">
        <v>11</v>
      </c>
    </row>
    <row r="3" spans="1:11" ht="35" customHeight="1" x14ac:dyDescent="0.2">
      <c r="A3" s="78" t="str">
        <f>'Open vragen '!A3</f>
        <v>1.	 PLAN VAN AANPAK/AANVANG DIENSTVERLENING ALGEMEEN</v>
      </c>
      <c r="B3" s="18" t="str">
        <f>'Directeur Marketing-'!A1</f>
        <v>Beoordelaar 1: Directeur Marketing, Communicatie en Public Affairs</v>
      </c>
      <c r="C3" s="7"/>
      <c r="D3" s="19" t="str">
        <f>'Directeur Marketing-'!C3</f>
        <v>SCORE</v>
      </c>
      <c r="E3" s="65" t="s">
        <v>9</v>
      </c>
      <c r="F3" s="7"/>
      <c r="G3" s="19" t="str">
        <f>'Directeur Marketing-'!F3</f>
        <v>SCORE</v>
      </c>
      <c r="H3" s="65" t="s">
        <v>9</v>
      </c>
      <c r="I3" s="7"/>
      <c r="J3" s="19" t="str">
        <f>'Directeur Marketing-'!I3</f>
        <v>SCORE</v>
      </c>
      <c r="K3" s="65" t="s">
        <v>9</v>
      </c>
    </row>
    <row r="4" spans="1:11" ht="35" customHeight="1" x14ac:dyDescent="0.2">
      <c r="A4" s="79"/>
      <c r="B4" s="18" t="str">
        <f>'Teamleider Marketing-'!A1</f>
        <v>Beoordelaar 2: Teamleider Marketingcommunicatie</v>
      </c>
      <c r="C4" s="7"/>
      <c r="D4" s="19" t="str">
        <f>'Teamleider Marketing-'!C3</f>
        <v>SCORE</v>
      </c>
      <c r="E4" s="65"/>
      <c r="F4" s="7"/>
      <c r="G4" s="19" t="str">
        <f>'Teamleider Marketing-'!F3</f>
        <v>SCORE</v>
      </c>
      <c r="H4" s="65"/>
      <c r="I4" s="7"/>
      <c r="J4" s="19" t="str">
        <f>'Teamleider Marketing-'!I3</f>
        <v>SCORE</v>
      </c>
      <c r="K4" s="65"/>
    </row>
    <row r="5" spans="1:11" ht="35" customHeight="1" x14ac:dyDescent="0.2">
      <c r="A5" s="79"/>
      <c r="B5" s="18" t="str">
        <f>'Teamleider Corporatie-'!A1</f>
        <v>Beoordelaar 3: Teamleider Corporatie communicatie</v>
      </c>
      <c r="C5" s="7"/>
      <c r="D5" s="19" t="str">
        <f>'Teamleider Corporatie-'!C3</f>
        <v>SCORE</v>
      </c>
      <c r="E5" s="65"/>
      <c r="F5" s="7"/>
      <c r="G5" s="19" t="str">
        <f>'Teamleider Corporatie-'!F3</f>
        <v>SCORE</v>
      </c>
      <c r="H5" s="65"/>
      <c r="I5" s="7"/>
      <c r="J5" s="19" t="str">
        <f>'Teamleider Corporatie-'!I3</f>
        <v>SCORE</v>
      </c>
      <c r="K5" s="65"/>
    </row>
    <row r="6" spans="1:11" ht="35" customHeight="1" x14ac:dyDescent="0.2">
      <c r="A6" s="79"/>
      <c r="B6" s="18" t="str">
        <f>'Adviseur Marketing -'!A1</f>
        <v>Beoordelaar 4: Adviseur Marketing en Communicatie</v>
      </c>
      <c r="C6" s="7"/>
      <c r="D6" s="19" t="str">
        <f>'Adviseur Marketing -'!C3</f>
        <v>SCORE</v>
      </c>
      <c r="E6" s="65"/>
      <c r="F6" s="7"/>
      <c r="G6" s="19" t="str">
        <f>'Adviseur Marketing -'!F3</f>
        <v>SCORE</v>
      </c>
      <c r="H6" s="65"/>
      <c r="I6" s="7"/>
      <c r="J6" s="19" t="str">
        <f>'Adviseur Marketing -'!I3</f>
        <v>SCORE</v>
      </c>
      <c r="K6" s="65"/>
    </row>
    <row r="7" spans="1:11" ht="35" customHeight="1" x14ac:dyDescent="0.2">
      <c r="A7" s="80"/>
      <c r="B7" s="18" t="str">
        <f>'Adviseur Corporatie-'!A1</f>
        <v>Beoordelaar 5: Adviseur Corporatie communicatie</v>
      </c>
      <c r="C7" s="7"/>
      <c r="D7" s="19" t="str">
        <f>'Adviseur Corporatie-'!C3</f>
        <v>SCORE</v>
      </c>
      <c r="E7" s="65"/>
      <c r="F7" s="7"/>
      <c r="G7" s="19" t="str">
        <f>'Adviseur Corporatie-'!F3</f>
        <v>SCORE</v>
      </c>
      <c r="H7" s="65"/>
      <c r="I7" s="7"/>
      <c r="J7" s="19" t="str">
        <f>'Adviseur Corporatie-'!I3</f>
        <v>SCORE</v>
      </c>
      <c r="K7" s="65"/>
    </row>
    <row r="8" spans="1:11" ht="35" customHeight="1" x14ac:dyDescent="0.2">
      <c r="A8" s="67" t="s">
        <v>12</v>
      </c>
      <c r="B8" s="67"/>
      <c r="C8" s="7"/>
      <c r="D8" s="16" t="s">
        <v>7</v>
      </c>
      <c r="E8" s="65"/>
      <c r="F8" s="7"/>
      <c r="G8" s="16" t="s">
        <v>7</v>
      </c>
      <c r="H8" s="65"/>
      <c r="I8" s="7"/>
      <c r="J8" s="16" t="s">
        <v>7</v>
      </c>
      <c r="K8" s="65"/>
    </row>
    <row r="9" spans="1:11" ht="35" customHeight="1" x14ac:dyDescent="0.2">
      <c r="A9" s="69"/>
      <c r="B9" s="69"/>
      <c r="C9" s="7"/>
      <c r="D9" s="12" t="str">
        <f>IF(D8="Uitmuntend","€ 28.875",IF(D8="Goed","€ 14.437,50",IF(D8="Voldoende","€ 0",IF(D8="Matig","-€ 43.312,50",IF(D8="Onvoldoende","KNOCK OUT"," ")))))</f>
        <v xml:space="preserve"> </v>
      </c>
      <c r="E9" s="65"/>
      <c r="F9" s="7"/>
      <c r="G9" s="12" t="str">
        <f>IF(G8="Uitmuntend","€ 28.875",IF(G8="Goed","€ 14.437,50",IF(G8="Voldoende","€ 0",IF(G8="Matig","-€ 43.312,50",IF(G8="Onvoldoende","KNOCK OUT"," ")))))</f>
        <v xml:space="preserve"> </v>
      </c>
      <c r="H9" s="65"/>
      <c r="I9" s="7"/>
      <c r="J9" s="12" t="str">
        <f>IF(J8="Uitmuntend","€ 28.875",IF(J8="Goed","€ 14.437,50",IF(J8="Voldoende","€ 0",IF(J8="Matig","-€ 43.312,50",IF(J8="Onvoldoende","KNOCK OUT"," ")))))</f>
        <v xml:space="preserve"> </v>
      </c>
      <c r="K9" s="65"/>
    </row>
    <row r="10" spans="1:11" ht="35" customHeight="1" x14ac:dyDescent="0.2">
      <c r="A10" s="78" t="str">
        <f>'Open vragen '!A5</f>
        <v xml:space="preserve">2. 	MARKTCONFORME PRIJSSTELLING </v>
      </c>
      <c r="B10" s="18" t="str">
        <f>$B$3</f>
        <v>Beoordelaar 1: Directeur Marketing, Communicatie en Public Affairs</v>
      </c>
      <c r="C10" s="7"/>
      <c r="D10" s="19" t="str">
        <f>'Directeur Marketing-'!C5</f>
        <v>SCORE</v>
      </c>
      <c r="E10" s="65" t="s">
        <v>9</v>
      </c>
      <c r="F10" s="7"/>
      <c r="G10" s="19" t="str">
        <f>'Directeur Marketing-'!F5</f>
        <v>SCORE</v>
      </c>
      <c r="H10" s="65" t="s">
        <v>9</v>
      </c>
      <c r="I10" s="7"/>
      <c r="J10" s="19" t="str">
        <f>'Directeur Marketing-'!I5</f>
        <v>SCORE</v>
      </c>
      <c r="K10" s="65" t="s">
        <v>9</v>
      </c>
    </row>
    <row r="11" spans="1:11" ht="35" customHeight="1" x14ac:dyDescent="0.2">
      <c r="A11" s="79"/>
      <c r="B11" s="18" t="str">
        <f>$B$4</f>
        <v>Beoordelaar 2: Teamleider Marketingcommunicatie</v>
      </c>
      <c r="C11" s="7"/>
      <c r="D11" s="19" t="str">
        <f>'Teamleider Marketing-'!C5</f>
        <v>SCORE</v>
      </c>
      <c r="E11" s="65"/>
      <c r="F11" s="7"/>
      <c r="G11" s="19" t="str">
        <f>'Teamleider Marketing-'!F5</f>
        <v>SCORE</v>
      </c>
      <c r="H11" s="65"/>
      <c r="I11" s="7"/>
      <c r="J11" s="19" t="str">
        <f>'Teamleider Marketing-'!I5</f>
        <v>SCORE</v>
      </c>
      <c r="K11" s="65"/>
    </row>
    <row r="12" spans="1:11" ht="35" customHeight="1" x14ac:dyDescent="0.2">
      <c r="A12" s="79"/>
      <c r="B12" s="18" t="str">
        <f>$B$5</f>
        <v>Beoordelaar 3: Teamleider Corporatie communicatie</v>
      </c>
      <c r="C12" s="7"/>
      <c r="D12" s="19" t="str">
        <f>'Teamleider Corporatie-'!C5</f>
        <v>SCORE</v>
      </c>
      <c r="E12" s="65"/>
      <c r="F12" s="7"/>
      <c r="G12" s="19" t="str">
        <f>'Teamleider Corporatie-'!F5</f>
        <v>SCORE</v>
      </c>
      <c r="H12" s="65"/>
      <c r="I12" s="7"/>
      <c r="J12" s="19" t="str">
        <f>'Teamleider Corporatie-'!I5</f>
        <v>SCORE</v>
      </c>
      <c r="K12" s="65"/>
    </row>
    <row r="13" spans="1:11" ht="35" customHeight="1" x14ac:dyDescent="0.2">
      <c r="A13" s="79"/>
      <c r="B13" s="18" t="str">
        <f>$B$6</f>
        <v>Beoordelaar 4: Adviseur Marketing en Communicatie</v>
      </c>
      <c r="C13" s="7"/>
      <c r="D13" s="19" t="str">
        <f>'Adviseur Marketing -'!C5</f>
        <v>SCORE</v>
      </c>
      <c r="E13" s="65"/>
      <c r="F13" s="7"/>
      <c r="G13" s="19" t="str">
        <f>'Adviseur Marketing -'!F5</f>
        <v>SCORE</v>
      </c>
      <c r="H13" s="65"/>
      <c r="I13" s="7"/>
      <c r="J13" s="19" t="str">
        <f>'Adviseur Marketing -'!I5</f>
        <v>SCORE</v>
      </c>
      <c r="K13" s="65"/>
    </row>
    <row r="14" spans="1:11" ht="35" customHeight="1" x14ac:dyDescent="0.2">
      <c r="A14" s="80"/>
      <c r="B14" s="18" t="str">
        <f>'Adviseur Corporatie-'!A1</f>
        <v>Beoordelaar 5: Adviseur Corporatie communicatie</v>
      </c>
      <c r="C14" s="7"/>
      <c r="D14" s="19" t="str">
        <f>'Adviseur Corporatie-'!C5</f>
        <v>SCORE</v>
      </c>
      <c r="E14" s="65"/>
      <c r="F14" s="7"/>
      <c r="G14" s="19" t="str">
        <f>'Adviseur Corporatie-'!F5</f>
        <v>SCORE</v>
      </c>
      <c r="H14" s="65"/>
      <c r="I14" s="7"/>
      <c r="J14" s="19" t="str">
        <f>'Adviseur Corporatie-'!I5</f>
        <v>SCORE</v>
      </c>
      <c r="K14" s="65"/>
    </row>
    <row r="15" spans="1:11" ht="35" customHeight="1" x14ac:dyDescent="0.2">
      <c r="A15" s="67" t="s">
        <v>12</v>
      </c>
      <c r="B15" s="67"/>
      <c r="C15" s="7"/>
      <c r="D15" s="16" t="s">
        <v>7</v>
      </c>
      <c r="E15" s="65"/>
      <c r="F15" s="7"/>
      <c r="G15" s="16" t="s">
        <v>7</v>
      </c>
      <c r="H15" s="65"/>
      <c r="I15" s="7"/>
      <c r="J15" s="16" t="s">
        <v>7</v>
      </c>
      <c r="K15" s="65"/>
    </row>
    <row r="16" spans="1:11" ht="34" customHeight="1" x14ac:dyDescent="0.2">
      <c r="A16" s="69"/>
      <c r="B16" s="69"/>
      <c r="C16" s="7"/>
      <c r="D16" s="12" t="str">
        <f>IF(D15="Uitmuntend","€ 20.625",IF(D15="Goed","€ 10.312,50",IF(D15="Voldoende","€ 0",IF(D15="Matig","-€ 30.937,50",IF(D15="Onvoldoende","KNOCK OUT"," ")))))</f>
        <v xml:space="preserve"> </v>
      </c>
      <c r="E16" s="65"/>
      <c r="F16" s="7"/>
      <c r="G16" s="12" t="str">
        <f>IF(G15="Uitmuntend","€ 20.625",IF(G15="Goed","€ 10.312,50",IF(G15="Voldoende","€ 0",IF(G15="Matig","-€ 30.937,50",IF(G15="Onvoldoende","KNOCK OUT"," ")))))</f>
        <v xml:space="preserve"> </v>
      </c>
      <c r="H16" s="65"/>
      <c r="I16" s="7"/>
      <c r="J16" s="12" t="str">
        <f>IF(J15="Uitmuntend","€ 20.625",IF(J15="Goed","€ 10.312,50",IF(J15="Voldoende","€ 0",IF(J15="Matig","-€ 30.937,50",IF(J15="Onvoldoende","KNOCK OUT"," ")))))</f>
        <v xml:space="preserve"> </v>
      </c>
      <c r="K16" s="65"/>
    </row>
    <row r="17" spans="1:11" ht="35" customHeight="1" x14ac:dyDescent="0.2">
      <c r="A17" s="78" t="str">
        <f>'Open vragen '!A7</f>
        <v>3. 	WIJZIGING VORMGEVING</v>
      </c>
      <c r="B17" s="18" t="str">
        <f>$B$3</f>
        <v>Beoordelaar 1: Directeur Marketing, Communicatie en Public Affairs</v>
      </c>
      <c r="C17" s="7"/>
      <c r="D17" s="19" t="str">
        <f>'Directeur Marketing-'!C7</f>
        <v>SCORE</v>
      </c>
      <c r="E17" s="65" t="s">
        <v>9</v>
      </c>
      <c r="F17" s="7"/>
      <c r="G17" s="19" t="str">
        <f>'Directeur Marketing-'!F7</f>
        <v>SCORE</v>
      </c>
      <c r="H17" s="65" t="s">
        <v>9</v>
      </c>
      <c r="I17" s="7"/>
      <c r="J17" s="19" t="str">
        <f>'Directeur Marketing-'!I7</f>
        <v>SCORE</v>
      </c>
      <c r="K17" s="65" t="s">
        <v>9</v>
      </c>
    </row>
    <row r="18" spans="1:11" ht="35" customHeight="1" x14ac:dyDescent="0.2">
      <c r="A18" s="79"/>
      <c r="B18" s="18" t="str">
        <f>$B$4</f>
        <v>Beoordelaar 2: Teamleider Marketingcommunicatie</v>
      </c>
      <c r="C18" s="7"/>
      <c r="D18" s="19" t="str">
        <f>'Teamleider Marketing-'!C7</f>
        <v>SCORE</v>
      </c>
      <c r="E18" s="65"/>
      <c r="F18" s="7"/>
      <c r="G18" s="19" t="str">
        <f>'Teamleider Marketing-'!F7</f>
        <v>SCORE</v>
      </c>
      <c r="H18" s="65"/>
      <c r="I18" s="7"/>
      <c r="J18" s="19" t="str">
        <f>'Teamleider Marketing-'!I7</f>
        <v>SCORE</v>
      </c>
      <c r="K18" s="65"/>
    </row>
    <row r="19" spans="1:11" ht="35" customHeight="1" x14ac:dyDescent="0.2">
      <c r="A19" s="79"/>
      <c r="B19" s="18" t="str">
        <f>$B$5</f>
        <v>Beoordelaar 3: Teamleider Corporatie communicatie</v>
      </c>
      <c r="C19" s="7"/>
      <c r="D19" s="19" t="str">
        <f>'Teamleider Corporatie-'!C7</f>
        <v>SCORE</v>
      </c>
      <c r="E19" s="65"/>
      <c r="F19" s="7"/>
      <c r="G19" s="19" t="str">
        <f>'Teamleider Corporatie-'!F7</f>
        <v>SCORE</v>
      </c>
      <c r="H19" s="65"/>
      <c r="I19" s="7"/>
      <c r="J19" s="19" t="str">
        <f>'Teamleider Corporatie-'!I7</f>
        <v>SCORE</v>
      </c>
      <c r="K19" s="65"/>
    </row>
    <row r="20" spans="1:11" ht="35" customHeight="1" x14ac:dyDescent="0.2">
      <c r="A20" s="79"/>
      <c r="B20" s="18" t="str">
        <f>$B$6</f>
        <v>Beoordelaar 4: Adviseur Marketing en Communicatie</v>
      </c>
      <c r="C20" s="7"/>
      <c r="D20" s="19" t="str">
        <f>'Adviseur Marketing -'!C7</f>
        <v>SCORE</v>
      </c>
      <c r="E20" s="65"/>
      <c r="F20" s="7"/>
      <c r="G20" s="19" t="str">
        <f>'Adviseur Marketing -'!F7</f>
        <v>SCORE</v>
      </c>
      <c r="H20" s="65"/>
      <c r="I20" s="7"/>
      <c r="J20" s="19" t="str">
        <f>'Adviseur Marketing -'!I7</f>
        <v>SCORE</v>
      </c>
      <c r="K20" s="65"/>
    </row>
    <row r="21" spans="1:11" ht="35" customHeight="1" x14ac:dyDescent="0.2">
      <c r="A21" s="80"/>
      <c r="B21" s="18" t="str">
        <f>'Adviseur Corporatie-'!A1</f>
        <v>Beoordelaar 5: Adviseur Corporatie communicatie</v>
      </c>
      <c r="C21" s="7"/>
      <c r="D21" s="19" t="str">
        <f>'Adviseur Corporatie-'!C7</f>
        <v>SCORE</v>
      </c>
      <c r="E21" s="65"/>
      <c r="F21" s="7"/>
      <c r="G21" s="19" t="str">
        <f>'Adviseur Corporatie-'!F7</f>
        <v>SCORE</v>
      </c>
      <c r="H21" s="65"/>
      <c r="I21" s="7"/>
      <c r="J21" s="19" t="str">
        <f>'Adviseur Corporatie-'!I7</f>
        <v>SCORE</v>
      </c>
      <c r="K21" s="65"/>
    </row>
    <row r="22" spans="1:11" ht="35" customHeight="1" x14ac:dyDescent="0.2">
      <c r="A22" s="67" t="s">
        <v>12</v>
      </c>
      <c r="B22" s="67"/>
      <c r="C22" s="7"/>
      <c r="D22" s="16" t="s">
        <v>7</v>
      </c>
      <c r="E22" s="65"/>
      <c r="F22" s="7"/>
      <c r="G22" s="16" t="s">
        <v>7</v>
      </c>
      <c r="H22" s="65"/>
      <c r="I22" s="7"/>
      <c r="J22" s="16" t="s">
        <v>7</v>
      </c>
      <c r="K22" s="65"/>
    </row>
    <row r="23" spans="1:11" ht="34" customHeight="1" x14ac:dyDescent="0.2">
      <c r="A23" s="68"/>
      <c r="B23" s="68"/>
      <c r="C23" s="7"/>
      <c r="D23" s="52" t="str">
        <f>IF(D22="Uitmuntend","€ 8.250",IF(D22="Goed","€ 4.125",IF(D22="Voldoende","0",IF(D22="Matig","-€ 12.375",IF(D22="Onvoldoende","KNOCK OUT"," ")))))</f>
        <v xml:space="preserve"> </v>
      </c>
      <c r="E23" s="66"/>
      <c r="F23" s="7"/>
      <c r="G23" s="52" t="str">
        <f>IF(G22="Uitmuntend","€ 8.250",IF(G22="Goed","€ 4.125",IF(G22="Voldoende","0",IF(G22="Matig","-€ 12.375",IF(G22="Onvoldoende","KNOCK OUT"," ")))))</f>
        <v xml:space="preserve"> </v>
      </c>
      <c r="H23" s="66"/>
      <c r="I23" s="7"/>
      <c r="J23" s="52" t="str">
        <f>IF(J22="Uitmuntend","€ 8.250",IF(J22="Goed","€ 4.125",IF(J22="Voldoende","0",IF(J22="Matig","-€ 12.375",IF(J22="Onvoldoende","KNOCK OUT"," ")))))</f>
        <v xml:space="preserve"> </v>
      </c>
      <c r="K23" s="66"/>
    </row>
    <row r="24" spans="1:11" ht="34" customHeight="1" x14ac:dyDescent="0.2">
      <c r="A24" s="75" t="str">
        <f>'Open vragen '!A9</f>
        <v xml:space="preserve">4.	 DE OPDRACHT: ‘WERVINGSCAMPAGNE’ </v>
      </c>
      <c r="B24" s="75"/>
      <c r="C24" s="75"/>
      <c r="D24" s="75"/>
      <c r="E24" s="75"/>
      <c r="F24" s="75"/>
      <c r="G24" s="75"/>
      <c r="H24" s="75"/>
      <c r="I24" s="75"/>
      <c r="J24" s="75"/>
      <c r="K24" s="75"/>
    </row>
    <row r="25" spans="1:11" ht="35" customHeight="1" x14ac:dyDescent="0.2">
      <c r="A25" s="78" t="str">
        <f>'Open vragen '!A10</f>
        <v>1.	 Mate van begrip van de opdracht.</v>
      </c>
      <c r="B25" s="53" t="str">
        <f>$B$3</f>
        <v>Beoordelaar 1: Directeur Marketing, Communicatie en Public Affairs</v>
      </c>
      <c r="C25" s="7"/>
      <c r="D25" s="54" t="str">
        <f>'Directeur Marketing-'!C10</f>
        <v>SCORE</v>
      </c>
      <c r="E25" s="72" t="s">
        <v>9</v>
      </c>
      <c r="F25" s="7"/>
      <c r="G25" s="54" t="str">
        <f>'Directeur Marketing-'!F10</f>
        <v>SCORE</v>
      </c>
      <c r="H25" s="72" t="s">
        <v>9</v>
      </c>
      <c r="I25" s="7"/>
      <c r="J25" s="54" t="str">
        <f>'Directeur Marketing-'!I10</f>
        <v>SCORE</v>
      </c>
      <c r="K25" s="72" t="s">
        <v>9</v>
      </c>
    </row>
    <row r="26" spans="1:11" ht="35" customHeight="1" x14ac:dyDescent="0.2">
      <c r="A26" s="79"/>
      <c r="B26" s="18" t="str">
        <f>$B$4</f>
        <v>Beoordelaar 2: Teamleider Marketingcommunicatie</v>
      </c>
      <c r="C26" s="7"/>
      <c r="D26" s="19" t="str">
        <f>'Teamleider Marketing-'!C10</f>
        <v>SCORE</v>
      </c>
      <c r="E26" s="65"/>
      <c r="F26" s="7"/>
      <c r="G26" s="19" t="str">
        <f>'Teamleider Marketing-'!F10</f>
        <v>SCORE</v>
      </c>
      <c r="H26" s="65"/>
      <c r="I26" s="7"/>
      <c r="J26" s="19" t="str">
        <f>'Teamleider Marketing-'!I10</f>
        <v>SCORE</v>
      </c>
      <c r="K26" s="65"/>
    </row>
    <row r="27" spans="1:11" ht="35" customHeight="1" x14ac:dyDescent="0.2">
      <c r="A27" s="79"/>
      <c r="B27" s="18" t="str">
        <f>$B$5</f>
        <v>Beoordelaar 3: Teamleider Corporatie communicatie</v>
      </c>
      <c r="C27" s="7"/>
      <c r="D27" s="19" t="str">
        <f>'Teamleider Corporatie-'!C10</f>
        <v>SCORE</v>
      </c>
      <c r="E27" s="65"/>
      <c r="F27" s="7"/>
      <c r="G27" s="19" t="str">
        <f>'Teamleider Corporatie-'!F10</f>
        <v>SCORE</v>
      </c>
      <c r="H27" s="65"/>
      <c r="I27" s="7"/>
      <c r="J27" s="19" t="str">
        <f>'Teamleider Corporatie-'!I10</f>
        <v>SCORE</v>
      </c>
      <c r="K27" s="65"/>
    </row>
    <row r="28" spans="1:11" ht="35" customHeight="1" x14ac:dyDescent="0.2">
      <c r="A28" s="79"/>
      <c r="B28" s="18" t="str">
        <f>$B$6</f>
        <v>Beoordelaar 4: Adviseur Marketing en Communicatie</v>
      </c>
      <c r="C28" s="7"/>
      <c r="D28" s="19" t="str">
        <f>'Adviseur Marketing -'!C10</f>
        <v>SCORE</v>
      </c>
      <c r="E28" s="65"/>
      <c r="F28" s="7"/>
      <c r="G28" s="19" t="str">
        <f>'Adviseur Marketing -'!F10</f>
        <v>SCORE</v>
      </c>
      <c r="H28" s="65"/>
      <c r="I28" s="7"/>
      <c r="J28" s="19" t="str">
        <f>'Adviseur Marketing -'!I10</f>
        <v>SCORE</v>
      </c>
      <c r="K28" s="65"/>
    </row>
    <row r="29" spans="1:11" ht="35" customHeight="1" x14ac:dyDescent="0.2">
      <c r="A29" s="80"/>
      <c r="B29" s="18" t="str">
        <f>'Adviseur Corporatie-'!A1</f>
        <v>Beoordelaar 5: Adviseur Corporatie communicatie</v>
      </c>
      <c r="C29" s="7"/>
      <c r="D29" s="19" t="str">
        <f>'Adviseur Corporatie-'!C10</f>
        <v>SCORE</v>
      </c>
      <c r="E29" s="65"/>
      <c r="F29" s="7"/>
      <c r="G29" s="19" t="str">
        <f>'Adviseur Corporatie-'!F10</f>
        <v>SCORE</v>
      </c>
      <c r="H29" s="65"/>
      <c r="I29" s="7"/>
      <c r="J29" s="19" t="str">
        <f>'Adviseur Corporatie-'!I10</f>
        <v>SCORE</v>
      </c>
      <c r="K29" s="65"/>
    </row>
    <row r="30" spans="1:11" ht="35" customHeight="1" x14ac:dyDescent="0.2">
      <c r="A30" s="67" t="s">
        <v>12</v>
      </c>
      <c r="B30" s="67"/>
      <c r="C30" s="7"/>
      <c r="D30" s="16" t="s">
        <v>7</v>
      </c>
      <c r="E30" s="65"/>
      <c r="F30" s="7"/>
      <c r="G30" s="16" t="s">
        <v>7</v>
      </c>
      <c r="H30" s="65"/>
      <c r="I30" s="7"/>
      <c r="J30" s="16" t="s">
        <v>7</v>
      </c>
      <c r="K30" s="65"/>
    </row>
    <row r="31" spans="1:11" ht="35" customHeight="1" x14ac:dyDescent="0.2">
      <c r="A31" s="69"/>
      <c r="B31" s="69"/>
      <c r="C31" s="7"/>
      <c r="D31" s="12" t="str">
        <f>IF(D30="Uitmuntend","€ 12.375",IF(D30="Goed","€ 10.518,75",IF(D30="Voldoende","€ 0",IF(D30="Matig","-€ 61.875",IF(D30="Onvoldoende","KNOCK OUT"," ")))))</f>
        <v xml:space="preserve"> </v>
      </c>
      <c r="E31" s="65"/>
      <c r="F31" s="7"/>
      <c r="G31" s="12" t="str">
        <f>IF(G30="Uitmuntend","€ 12.375",IF(G30="Goed","€ 10.518,75",IF(G30="Voldoende","€ 0",IF(G30="Matig","-€ 61.875",IF(G30="Onvoldoende","KNOCK OUT"," ")))))</f>
        <v xml:space="preserve"> </v>
      </c>
      <c r="H31" s="65"/>
      <c r="I31" s="7"/>
      <c r="J31" s="12" t="str">
        <f>IF(J30="Uitmuntend","€ 12.375",IF(J30="Goed","€ 10.518,75",IF(J30="Voldoende","€ 0",IF(J30="Matig","-€ 61.875",IF(J30="Onvoldoende","KNOCK OUT"," ")))))</f>
        <v xml:space="preserve"> </v>
      </c>
      <c r="K31" s="65"/>
    </row>
    <row r="32" spans="1:11" ht="35" customHeight="1" x14ac:dyDescent="0.2">
      <c r="A32" s="78" t="str">
        <f>'Open vragen '!A12</f>
        <v>2. 	Mate van het bereiken van de doelstelling.</v>
      </c>
      <c r="B32" s="18" t="str">
        <f>$B$3</f>
        <v>Beoordelaar 1: Directeur Marketing, Communicatie en Public Affairs</v>
      </c>
      <c r="C32" s="7"/>
      <c r="D32" s="19" t="str">
        <f>'Directeur Marketing-'!C12</f>
        <v>SCORE</v>
      </c>
      <c r="E32" s="65" t="s">
        <v>9</v>
      </c>
      <c r="F32" s="7"/>
      <c r="G32" s="19" t="str">
        <f>'Directeur Marketing-'!F12</f>
        <v>SCORE</v>
      </c>
      <c r="H32" s="65" t="s">
        <v>9</v>
      </c>
      <c r="I32" s="7"/>
      <c r="J32" s="19" t="str">
        <f>'Directeur Marketing-'!I12</f>
        <v>SCORE</v>
      </c>
      <c r="K32" s="65" t="s">
        <v>9</v>
      </c>
    </row>
    <row r="33" spans="1:11" ht="35" customHeight="1" x14ac:dyDescent="0.2">
      <c r="A33" s="79"/>
      <c r="B33" s="18" t="str">
        <f>$B$4</f>
        <v>Beoordelaar 2: Teamleider Marketingcommunicatie</v>
      </c>
      <c r="C33" s="7"/>
      <c r="D33" s="19" t="str">
        <f>'Teamleider Marketing-'!C12</f>
        <v>SCORE</v>
      </c>
      <c r="E33" s="65"/>
      <c r="F33" s="7"/>
      <c r="G33" s="19" t="str">
        <f>'Teamleider Marketing-'!F12</f>
        <v>SCORE</v>
      </c>
      <c r="H33" s="65"/>
      <c r="I33" s="7"/>
      <c r="J33" s="19" t="str">
        <f>'Teamleider Marketing-'!I12</f>
        <v>SCORE</v>
      </c>
      <c r="K33" s="65"/>
    </row>
    <row r="34" spans="1:11" ht="35" customHeight="1" x14ac:dyDescent="0.2">
      <c r="A34" s="79"/>
      <c r="B34" s="18" t="str">
        <f>$B$5</f>
        <v>Beoordelaar 3: Teamleider Corporatie communicatie</v>
      </c>
      <c r="C34" s="7"/>
      <c r="D34" s="19" t="str">
        <f>'Teamleider Corporatie-'!C12</f>
        <v>SCORE</v>
      </c>
      <c r="E34" s="65"/>
      <c r="F34" s="7"/>
      <c r="G34" s="19" t="str">
        <f>'Teamleider Corporatie-'!F12</f>
        <v>SCORE</v>
      </c>
      <c r="H34" s="65"/>
      <c r="I34" s="7"/>
      <c r="J34" s="19" t="str">
        <f>'Teamleider Corporatie-'!I12</f>
        <v>SCORE</v>
      </c>
      <c r="K34" s="65"/>
    </row>
    <row r="35" spans="1:11" ht="35" customHeight="1" x14ac:dyDescent="0.2">
      <c r="A35" s="79"/>
      <c r="B35" s="18" t="str">
        <f>$B$6</f>
        <v>Beoordelaar 4: Adviseur Marketing en Communicatie</v>
      </c>
      <c r="C35" s="7"/>
      <c r="D35" s="19" t="str">
        <f>'Adviseur Marketing -'!C12</f>
        <v>SCORE</v>
      </c>
      <c r="E35" s="65"/>
      <c r="F35" s="7"/>
      <c r="G35" s="19" t="str">
        <f>'Adviseur Marketing -'!F12</f>
        <v>SCORE</v>
      </c>
      <c r="H35" s="65"/>
      <c r="I35" s="7"/>
      <c r="J35" s="19" t="str">
        <f>'Adviseur Marketing -'!I12</f>
        <v>SCORE</v>
      </c>
      <c r="K35" s="65"/>
    </row>
    <row r="36" spans="1:11" ht="35" customHeight="1" x14ac:dyDescent="0.2">
      <c r="A36" s="80"/>
      <c r="B36" s="18" t="str">
        <f>'Adviseur Corporatie-'!A1</f>
        <v>Beoordelaar 5: Adviseur Corporatie communicatie</v>
      </c>
      <c r="C36" s="7"/>
      <c r="D36" s="19" t="str">
        <f>'Adviseur Corporatie-'!C12</f>
        <v>SCORE</v>
      </c>
      <c r="E36" s="65"/>
      <c r="F36" s="7"/>
      <c r="G36" s="19" t="str">
        <f>'Adviseur Corporatie-'!F12</f>
        <v>SCORE</v>
      </c>
      <c r="H36" s="65"/>
      <c r="I36" s="7"/>
      <c r="J36" s="19" t="str">
        <f>'Adviseur Corporatie-'!I12</f>
        <v>SCORE</v>
      </c>
      <c r="K36" s="65"/>
    </row>
    <row r="37" spans="1:11" ht="35" customHeight="1" x14ac:dyDescent="0.2">
      <c r="A37" s="67" t="s">
        <v>12</v>
      </c>
      <c r="B37" s="67"/>
      <c r="C37" s="7"/>
      <c r="D37" s="16" t="s">
        <v>7</v>
      </c>
      <c r="E37" s="65"/>
      <c r="F37" s="7"/>
      <c r="G37" s="16" t="s">
        <v>7</v>
      </c>
      <c r="H37" s="65"/>
      <c r="I37" s="7"/>
      <c r="J37" s="16" t="s">
        <v>7</v>
      </c>
      <c r="K37" s="65"/>
    </row>
    <row r="38" spans="1:11" ht="34" customHeight="1" x14ac:dyDescent="0.2">
      <c r="A38" s="69"/>
      <c r="B38" s="69"/>
      <c r="C38" s="7"/>
      <c r="D38" s="12" t="str">
        <f>IF(D37="Uitmuntend","€ 4.125",IF(D37="Goed","€ 3.506,25",IF(D37="Voldoende","€ 0",IF(D37="Matig","-€ 20.625",IF(D37="Onvoldoende","KNOCK OUT"," ")))))</f>
        <v xml:space="preserve"> </v>
      </c>
      <c r="E38" s="65"/>
      <c r="F38" s="7"/>
      <c r="G38" s="12" t="str">
        <f>IF(G37="Uitmuntend","€ 4.125",IF(G37="Goed","€ 3.506,25",IF(G37="Voldoende","€ 0",IF(G37="Matig","-€ 20.625",IF(G37="Onvoldoende","KNOCK OUT"," ")))))</f>
        <v xml:space="preserve"> </v>
      </c>
      <c r="H38" s="65"/>
      <c r="I38" s="7"/>
      <c r="J38" s="12" t="str">
        <f>IF(G37="Uitmuntend","€ 4.125",IF(G37="Goed","€ 3.506,25",IF(G37="Voldoende","€ 0",IF(G37="Matig","-€ 20.625",IF(G37="Onvoldoende","KNOCK OUT"," ")))))</f>
        <v xml:space="preserve"> </v>
      </c>
      <c r="K38" s="65"/>
    </row>
    <row r="39" spans="1:11" ht="35" customHeight="1" x14ac:dyDescent="0.2">
      <c r="A39" s="78" t="str">
        <f>'Open vragen '!A14</f>
        <v>3.	 Mate van realistisch/juist voorstel in relatie tot het budget.</v>
      </c>
      <c r="B39" s="18" t="str">
        <f>$B$3</f>
        <v>Beoordelaar 1: Directeur Marketing, Communicatie en Public Affairs</v>
      </c>
      <c r="C39" s="7"/>
      <c r="D39" s="19" t="str">
        <f>'Directeur Marketing-'!C14</f>
        <v>SCORE</v>
      </c>
      <c r="E39" s="65" t="s">
        <v>9</v>
      </c>
      <c r="F39" s="7"/>
      <c r="G39" s="19" t="str">
        <f>'Directeur Marketing-'!F14</f>
        <v>SCORE</v>
      </c>
      <c r="H39" s="65" t="s">
        <v>9</v>
      </c>
      <c r="I39" s="7"/>
      <c r="J39" s="19" t="str">
        <f>'Directeur Marketing-'!I14</f>
        <v>SCORE</v>
      </c>
      <c r="K39" s="65" t="s">
        <v>9</v>
      </c>
    </row>
    <row r="40" spans="1:11" ht="35" customHeight="1" x14ac:dyDescent="0.2">
      <c r="A40" s="79"/>
      <c r="B40" s="18" t="str">
        <f>$B$4</f>
        <v>Beoordelaar 2: Teamleider Marketingcommunicatie</v>
      </c>
      <c r="C40" s="7"/>
      <c r="D40" s="19" t="str">
        <f>'Teamleider Marketing-'!C14</f>
        <v>SCORE</v>
      </c>
      <c r="E40" s="65"/>
      <c r="F40" s="7"/>
      <c r="G40" s="19" t="str">
        <f>'Teamleider Marketing-'!F14</f>
        <v>SCORE</v>
      </c>
      <c r="H40" s="65"/>
      <c r="I40" s="7"/>
      <c r="J40" s="19" t="str">
        <f>'Teamleider Marketing-'!I14</f>
        <v>SCORE</v>
      </c>
      <c r="K40" s="65"/>
    </row>
    <row r="41" spans="1:11" ht="35" customHeight="1" x14ac:dyDescent="0.2">
      <c r="A41" s="79"/>
      <c r="B41" s="18" t="str">
        <f>$B$5</f>
        <v>Beoordelaar 3: Teamleider Corporatie communicatie</v>
      </c>
      <c r="C41" s="7"/>
      <c r="D41" s="19" t="str">
        <f>'Teamleider Corporatie-'!C14</f>
        <v>SCORE</v>
      </c>
      <c r="E41" s="65"/>
      <c r="F41" s="7"/>
      <c r="G41" s="19" t="str">
        <f>'Teamleider Corporatie-'!F14</f>
        <v>SCORE</v>
      </c>
      <c r="H41" s="65"/>
      <c r="I41" s="7"/>
      <c r="J41" s="19" t="str">
        <f>'Teamleider Corporatie-'!I14</f>
        <v>SCORE</v>
      </c>
      <c r="K41" s="65"/>
    </row>
    <row r="42" spans="1:11" ht="35" customHeight="1" x14ac:dyDescent="0.2">
      <c r="A42" s="79"/>
      <c r="B42" s="18" t="str">
        <f>$B$6</f>
        <v>Beoordelaar 4: Adviseur Marketing en Communicatie</v>
      </c>
      <c r="C42" s="7"/>
      <c r="D42" s="19" t="str">
        <f>'Adviseur Marketing -'!C14</f>
        <v>SCORE</v>
      </c>
      <c r="E42" s="65"/>
      <c r="F42" s="7"/>
      <c r="G42" s="19" t="str">
        <f>'Adviseur Marketing -'!F14</f>
        <v>SCORE</v>
      </c>
      <c r="H42" s="65"/>
      <c r="I42" s="7"/>
      <c r="J42" s="19" t="str">
        <f>'Adviseur Marketing -'!I14</f>
        <v>SCORE</v>
      </c>
      <c r="K42" s="65"/>
    </row>
    <row r="43" spans="1:11" ht="35" customHeight="1" x14ac:dyDescent="0.2">
      <c r="A43" s="80"/>
      <c r="B43" s="18" t="str">
        <f>'Adviseur Corporatie-'!A1</f>
        <v>Beoordelaar 5: Adviseur Corporatie communicatie</v>
      </c>
      <c r="C43" s="7"/>
      <c r="D43" s="19" t="str">
        <f>'Adviseur Corporatie-'!C14</f>
        <v>SCORE</v>
      </c>
      <c r="E43" s="65"/>
      <c r="F43" s="7"/>
      <c r="G43" s="19" t="str">
        <f>'Adviseur Corporatie-'!F14</f>
        <v>SCORE</v>
      </c>
      <c r="H43" s="65"/>
      <c r="I43" s="7"/>
      <c r="J43" s="19" t="str">
        <f>'Adviseur Corporatie-'!I14</f>
        <v>SCORE</v>
      </c>
      <c r="K43" s="65"/>
    </row>
    <row r="44" spans="1:11" ht="35" customHeight="1" x14ac:dyDescent="0.2">
      <c r="A44" s="67" t="s">
        <v>12</v>
      </c>
      <c r="B44" s="67"/>
      <c r="C44" s="7"/>
      <c r="D44" s="16" t="s">
        <v>7</v>
      </c>
      <c r="E44" s="65"/>
      <c r="F44" s="7"/>
      <c r="G44" s="16" t="s">
        <v>7</v>
      </c>
      <c r="H44" s="65"/>
      <c r="I44" s="7"/>
      <c r="J44" s="16" t="s">
        <v>7</v>
      </c>
      <c r="K44" s="65"/>
    </row>
    <row r="45" spans="1:11" ht="34" customHeight="1" x14ac:dyDescent="0.2">
      <c r="A45" s="68"/>
      <c r="B45" s="68"/>
      <c r="C45" s="7"/>
      <c r="D45" s="12" t="str">
        <f>IF(D44="Haalbaar","€ 8.250",IF(D44="Niet haalbaar","-€ 33.000"," "))</f>
        <v xml:space="preserve"> </v>
      </c>
      <c r="E45" s="66"/>
      <c r="F45" s="7"/>
      <c r="G45" s="12" t="str">
        <f>IF(G44="Haalbaar","€ 8.250",IF(G44="Niet haalbaar","-€ 33.000"," "))</f>
        <v xml:space="preserve"> </v>
      </c>
      <c r="H45" s="66"/>
      <c r="I45" s="7"/>
      <c r="J45" s="12" t="str">
        <f>IF(J44="Haalbaar","€ 8.250",IF(J44="Niet haalbaar","-€ 33.000"," "))</f>
        <v xml:space="preserve"> </v>
      </c>
      <c r="K45" s="66"/>
    </row>
    <row r="46" spans="1:11" ht="35" customHeight="1" x14ac:dyDescent="0.2">
      <c r="A46" s="78" t="str">
        <f>'Open vragen '!A16</f>
        <v>4.	 Mate van realistisch/juist voorstel in relatie tot de tijdsplanning.</v>
      </c>
      <c r="B46" s="18" t="str">
        <f>$B$3</f>
        <v>Beoordelaar 1: Directeur Marketing, Communicatie en Public Affairs</v>
      </c>
      <c r="C46" s="7"/>
      <c r="D46" s="19" t="str">
        <f>'Directeur Marketing-'!C16</f>
        <v>SCORE</v>
      </c>
      <c r="E46" s="65" t="s">
        <v>9</v>
      </c>
      <c r="F46" s="7"/>
      <c r="G46" s="19" t="str">
        <f>'Directeur Marketing-'!F16</f>
        <v>SCORE</v>
      </c>
      <c r="H46" s="65" t="s">
        <v>9</v>
      </c>
      <c r="I46" s="7"/>
      <c r="J46" s="19" t="str">
        <f>'Directeur Marketing-'!I16</f>
        <v>SCORE</v>
      </c>
      <c r="K46" s="65" t="s">
        <v>9</v>
      </c>
    </row>
    <row r="47" spans="1:11" ht="35" customHeight="1" x14ac:dyDescent="0.2">
      <c r="A47" s="79"/>
      <c r="B47" s="18" t="str">
        <f>$B$4</f>
        <v>Beoordelaar 2: Teamleider Marketingcommunicatie</v>
      </c>
      <c r="C47" s="7"/>
      <c r="D47" s="19" t="str">
        <f>'Teamleider Marketing-'!C16</f>
        <v>SCORE</v>
      </c>
      <c r="E47" s="65"/>
      <c r="F47" s="7"/>
      <c r="G47" s="19" t="str">
        <f>'Teamleider Marketing-'!F16</f>
        <v>SCORE</v>
      </c>
      <c r="H47" s="65"/>
      <c r="I47" s="7"/>
      <c r="J47" s="19" t="str">
        <f>'Teamleider Marketing-'!I16</f>
        <v>SCORE</v>
      </c>
      <c r="K47" s="65"/>
    </row>
    <row r="48" spans="1:11" ht="35" customHeight="1" x14ac:dyDescent="0.2">
      <c r="A48" s="79"/>
      <c r="B48" s="18" t="str">
        <f>$B$5</f>
        <v>Beoordelaar 3: Teamleider Corporatie communicatie</v>
      </c>
      <c r="C48" s="7"/>
      <c r="D48" s="19" t="str">
        <f>'Teamleider Corporatie-'!C16</f>
        <v>SCORE</v>
      </c>
      <c r="E48" s="65"/>
      <c r="F48" s="7"/>
      <c r="G48" s="19" t="str">
        <f>'Teamleider Corporatie-'!F16</f>
        <v>SCORE</v>
      </c>
      <c r="H48" s="65"/>
      <c r="I48" s="7"/>
      <c r="J48" s="19" t="str">
        <f>'Teamleider Corporatie-'!I16</f>
        <v>SCORE</v>
      </c>
      <c r="K48" s="65"/>
    </row>
    <row r="49" spans="1:11" ht="35" customHeight="1" x14ac:dyDescent="0.2">
      <c r="A49" s="79"/>
      <c r="B49" s="18" t="str">
        <f>$B$6</f>
        <v>Beoordelaar 4: Adviseur Marketing en Communicatie</v>
      </c>
      <c r="C49" s="7"/>
      <c r="D49" s="19" t="str">
        <f>'Adviseur Marketing -'!C16</f>
        <v>SCORE</v>
      </c>
      <c r="E49" s="65"/>
      <c r="F49" s="7"/>
      <c r="G49" s="19" t="str">
        <f>'Adviseur Marketing -'!F16</f>
        <v>SCORE</v>
      </c>
      <c r="H49" s="65"/>
      <c r="I49" s="7"/>
      <c r="J49" s="19" t="str">
        <f>'Adviseur Marketing -'!I16</f>
        <v>SCORE</v>
      </c>
      <c r="K49" s="65"/>
    </row>
    <row r="50" spans="1:11" ht="35" customHeight="1" x14ac:dyDescent="0.2">
      <c r="A50" s="80"/>
      <c r="B50" s="18" t="str">
        <f>'Adviseur Corporatie-'!A1</f>
        <v>Beoordelaar 5: Adviseur Corporatie communicatie</v>
      </c>
      <c r="C50" s="7"/>
      <c r="D50" s="19" t="str">
        <f>'Adviseur Corporatie-'!C16</f>
        <v>SCORE</v>
      </c>
      <c r="E50" s="65"/>
      <c r="F50" s="7"/>
      <c r="G50" s="19" t="str">
        <f>'Adviseur Corporatie-'!F16</f>
        <v>SCORE</v>
      </c>
      <c r="H50" s="65"/>
      <c r="I50" s="7"/>
      <c r="J50" s="19" t="str">
        <f>'Adviseur Corporatie-'!I16</f>
        <v>SCORE</v>
      </c>
      <c r="K50" s="65"/>
    </row>
    <row r="51" spans="1:11" ht="35" customHeight="1" x14ac:dyDescent="0.2">
      <c r="A51" s="67" t="s">
        <v>12</v>
      </c>
      <c r="B51" s="67"/>
      <c r="C51" s="7"/>
      <c r="D51" s="16" t="s">
        <v>7</v>
      </c>
      <c r="E51" s="65"/>
      <c r="F51" s="7"/>
      <c r="G51" s="16" t="s">
        <v>7</v>
      </c>
      <c r="H51" s="65"/>
      <c r="I51" s="7"/>
      <c r="J51" s="16" t="s">
        <v>7</v>
      </c>
      <c r="K51" s="65"/>
    </row>
    <row r="52" spans="1:11" ht="35" customHeight="1" x14ac:dyDescent="0.2">
      <c r="A52" s="69"/>
      <c r="B52" s="69"/>
      <c r="C52" s="7"/>
      <c r="D52" s="12" t="str">
        <f>IF(D51="Haalbaar","€ 8.250",IF(D51="Niet haalbaar","-€ 33.000"," "))</f>
        <v xml:space="preserve"> </v>
      </c>
      <c r="E52" s="65"/>
      <c r="F52" s="7"/>
      <c r="G52" s="12" t="str">
        <f>IF(G51="Haalbaar","€ 8.250",IF(G51="Niet haalbaar","-€ 33.000"," "))</f>
        <v xml:space="preserve"> </v>
      </c>
      <c r="H52" s="65"/>
      <c r="I52" s="7"/>
      <c r="J52" s="12" t="str">
        <f>IF(J51="Haalbaar","€ 8.250",IF(J51="Niet haalbaar","-€ 33.000"," "))</f>
        <v xml:space="preserve"> </v>
      </c>
      <c r="K52" s="65"/>
    </row>
    <row r="53" spans="1:11" ht="35" customHeight="1" x14ac:dyDescent="0.2">
      <c r="A53" s="78" t="str">
        <f>'Open vragen '!A18</f>
        <v>5.	 Mate van begrip van de doelgroep in relatie tot de voorgestelde concept/beeldtaal/tekstueel/campagne en realisatie van de doelstelling.</v>
      </c>
      <c r="B53" s="18" t="str">
        <f>$B$3</f>
        <v>Beoordelaar 1: Directeur Marketing, Communicatie en Public Affairs</v>
      </c>
      <c r="C53" s="7"/>
      <c r="D53" s="19" t="str">
        <f>'Directeur Marketing-'!C18</f>
        <v>SCORE</v>
      </c>
      <c r="E53" s="65" t="s">
        <v>9</v>
      </c>
      <c r="F53" s="7"/>
      <c r="G53" s="19" t="str">
        <f>'Directeur Marketing-'!F18</f>
        <v>SCORE</v>
      </c>
      <c r="H53" s="65" t="s">
        <v>9</v>
      </c>
      <c r="I53" s="7"/>
      <c r="J53" s="19" t="str">
        <f>'Directeur Marketing-'!I18</f>
        <v>SCORE</v>
      </c>
      <c r="K53" s="65" t="s">
        <v>9</v>
      </c>
    </row>
    <row r="54" spans="1:11" ht="35" customHeight="1" x14ac:dyDescent="0.2">
      <c r="A54" s="79"/>
      <c r="B54" s="18" t="str">
        <f>$B$4</f>
        <v>Beoordelaar 2: Teamleider Marketingcommunicatie</v>
      </c>
      <c r="C54" s="7"/>
      <c r="D54" s="19" t="str">
        <f>'Teamleider Marketing-'!C18</f>
        <v>SCORE</v>
      </c>
      <c r="E54" s="65"/>
      <c r="F54" s="7"/>
      <c r="G54" s="19" t="str">
        <f>'Teamleider Marketing-'!F18</f>
        <v>SCORE</v>
      </c>
      <c r="H54" s="65"/>
      <c r="I54" s="7"/>
      <c r="J54" s="19" t="str">
        <f>'Teamleider Marketing-'!I18</f>
        <v>SCORE</v>
      </c>
      <c r="K54" s="65"/>
    </row>
    <row r="55" spans="1:11" ht="35" customHeight="1" x14ac:dyDescent="0.2">
      <c r="A55" s="79"/>
      <c r="B55" s="18" t="str">
        <f>$B$5</f>
        <v>Beoordelaar 3: Teamleider Corporatie communicatie</v>
      </c>
      <c r="C55" s="7"/>
      <c r="D55" s="19" t="str">
        <f>'Teamleider Corporatie-'!C18</f>
        <v>SCORE</v>
      </c>
      <c r="E55" s="65"/>
      <c r="F55" s="7"/>
      <c r="G55" s="19" t="str">
        <f>'Teamleider Corporatie-'!F18</f>
        <v>SCORE</v>
      </c>
      <c r="H55" s="65"/>
      <c r="I55" s="7"/>
      <c r="J55" s="19" t="str">
        <f>'Teamleider Corporatie-'!I18</f>
        <v>SCORE</v>
      </c>
      <c r="K55" s="65"/>
    </row>
    <row r="56" spans="1:11" ht="35" customHeight="1" x14ac:dyDescent="0.2">
      <c r="A56" s="79"/>
      <c r="B56" s="18" t="str">
        <f>$B$6</f>
        <v>Beoordelaar 4: Adviseur Marketing en Communicatie</v>
      </c>
      <c r="C56" s="7"/>
      <c r="D56" s="19" t="str">
        <f>'Adviseur Marketing -'!C18</f>
        <v>SCORE</v>
      </c>
      <c r="E56" s="65"/>
      <c r="F56" s="7"/>
      <c r="G56" s="19" t="str">
        <f>'Adviseur Marketing -'!F18</f>
        <v>SCORE</v>
      </c>
      <c r="H56" s="65"/>
      <c r="I56" s="7"/>
      <c r="J56" s="19" t="str">
        <f>'Adviseur Marketing -'!I18</f>
        <v>SCORE</v>
      </c>
      <c r="K56" s="65"/>
    </row>
    <row r="57" spans="1:11" ht="35" customHeight="1" x14ac:dyDescent="0.2">
      <c r="A57" s="80"/>
      <c r="B57" s="18" t="str">
        <f>'Adviseur Corporatie-'!A1</f>
        <v>Beoordelaar 5: Adviseur Corporatie communicatie</v>
      </c>
      <c r="C57" s="7"/>
      <c r="D57" s="19" t="str">
        <f>'Adviseur Corporatie-'!C18</f>
        <v>SCORE</v>
      </c>
      <c r="E57" s="65"/>
      <c r="F57" s="7"/>
      <c r="G57" s="19" t="str">
        <f>'Adviseur Corporatie-'!F18</f>
        <v>SCORE</v>
      </c>
      <c r="H57" s="65"/>
      <c r="I57" s="7"/>
      <c r="J57" s="19" t="str">
        <f>'Adviseur Corporatie-'!I18</f>
        <v>SCORE</v>
      </c>
      <c r="K57" s="65"/>
    </row>
    <row r="58" spans="1:11" ht="35" customHeight="1" x14ac:dyDescent="0.2">
      <c r="A58" s="83" t="s">
        <v>12</v>
      </c>
      <c r="B58" s="84"/>
      <c r="C58" s="7"/>
      <c r="D58" s="16" t="s">
        <v>7</v>
      </c>
      <c r="E58" s="65"/>
      <c r="F58" s="7"/>
      <c r="G58" s="16" t="s">
        <v>7</v>
      </c>
      <c r="H58" s="65"/>
      <c r="I58" s="7"/>
      <c r="J58" s="16" t="s">
        <v>7</v>
      </c>
      <c r="K58" s="65"/>
    </row>
    <row r="59" spans="1:11" ht="34" customHeight="1" x14ac:dyDescent="0.2">
      <c r="A59" s="81"/>
      <c r="B59" s="82"/>
      <c r="C59" s="7"/>
      <c r="D59" s="12" t="str">
        <f>IF(D58="Uitmuntend","€ 12.375",IF(D58="Goed","€ 10.518,75",IF(D58="Voldoende","€ 0",IF(D58="Matig","-€ 61.875",IF(D58="Onvoldoende","KNOCK OUT"," ")))))</f>
        <v xml:space="preserve"> </v>
      </c>
      <c r="E59" s="65"/>
      <c r="F59" s="7"/>
      <c r="G59" s="12" t="str">
        <f>IF(G58="Uitmuntend","€ 12.375",IF(G58="Goed","€ 10.518,75",IF(G58="Voldoende","€ 0",IF(G58="Matig","-€ 61.875",IF(G58="Onvoldoende","KNOCK OUT"," ")))))</f>
        <v xml:space="preserve"> </v>
      </c>
      <c r="H59" s="65"/>
      <c r="I59" s="7"/>
      <c r="J59" s="12" t="str">
        <f>IF(J58="Uitmuntend","€ 12.375",IF(J58="Goed","€ 10.518,75",IF(J58="Voldoende","€ 0",IF(J58="Matig","-€ 61.875",IF(J58="Onvoldoende","KNOCK OUT"," ")))))</f>
        <v xml:space="preserve"> </v>
      </c>
      <c r="K59" s="65"/>
    </row>
    <row r="60" spans="1:11" ht="35" customHeight="1" x14ac:dyDescent="0.2">
      <c r="A60" s="78" t="str">
        <f>'Open vragen '!A20</f>
        <v>6.	 Mate van begrip van de doelgroep in relatie tot de middelenmix/inzet crossmediale inzet.</v>
      </c>
      <c r="B60" s="18" t="str">
        <f>$B$3</f>
        <v>Beoordelaar 1: Directeur Marketing, Communicatie en Public Affairs</v>
      </c>
      <c r="C60" s="7"/>
      <c r="D60" s="19" t="str">
        <f>'Directeur Marketing-'!C20</f>
        <v>SCORE</v>
      </c>
      <c r="E60" s="65" t="s">
        <v>9</v>
      </c>
      <c r="F60" s="7"/>
      <c r="G60" s="19" t="str">
        <f>'Directeur Marketing-'!F20</f>
        <v>SCORE</v>
      </c>
      <c r="H60" s="65" t="s">
        <v>9</v>
      </c>
      <c r="I60" s="7"/>
      <c r="J60" s="19" t="str">
        <f>'Directeur Marketing-'!I20</f>
        <v>SCORE</v>
      </c>
      <c r="K60" s="65" t="s">
        <v>9</v>
      </c>
    </row>
    <row r="61" spans="1:11" ht="35" customHeight="1" x14ac:dyDescent="0.2">
      <c r="A61" s="79"/>
      <c r="B61" s="18" t="str">
        <f>$B$4</f>
        <v>Beoordelaar 2: Teamleider Marketingcommunicatie</v>
      </c>
      <c r="C61" s="7"/>
      <c r="D61" s="19" t="str">
        <f>'Teamleider Marketing-'!C20</f>
        <v>SCORE</v>
      </c>
      <c r="E61" s="65"/>
      <c r="F61" s="7"/>
      <c r="G61" s="19" t="str">
        <f>'Teamleider Marketing-'!F20</f>
        <v>SCORE</v>
      </c>
      <c r="H61" s="65"/>
      <c r="I61" s="7"/>
      <c r="J61" s="19" t="str">
        <f>'Teamleider Marketing-'!I20</f>
        <v>SCORE</v>
      </c>
      <c r="K61" s="65"/>
    </row>
    <row r="62" spans="1:11" ht="35" customHeight="1" x14ac:dyDescent="0.2">
      <c r="A62" s="79"/>
      <c r="B62" s="18" t="str">
        <f>$B$5</f>
        <v>Beoordelaar 3: Teamleider Corporatie communicatie</v>
      </c>
      <c r="C62" s="7"/>
      <c r="D62" s="19" t="str">
        <f>'Teamleider Corporatie-'!C20</f>
        <v>SCORE</v>
      </c>
      <c r="E62" s="65"/>
      <c r="F62" s="7"/>
      <c r="G62" s="19" t="str">
        <f>'Teamleider Corporatie-'!F20</f>
        <v>SCORE</v>
      </c>
      <c r="H62" s="65"/>
      <c r="I62" s="7"/>
      <c r="J62" s="19" t="str">
        <f>'Teamleider Corporatie-'!I20</f>
        <v>SCORE</v>
      </c>
      <c r="K62" s="65"/>
    </row>
    <row r="63" spans="1:11" ht="35" customHeight="1" x14ac:dyDescent="0.2">
      <c r="A63" s="79"/>
      <c r="B63" s="18" t="str">
        <f>$B$6</f>
        <v>Beoordelaar 4: Adviseur Marketing en Communicatie</v>
      </c>
      <c r="C63" s="7"/>
      <c r="D63" s="19" t="str">
        <f>'Adviseur Marketing -'!C20</f>
        <v>SCORE</v>
      </c>
      <c r="E63" s="65"/>
      <c r="F63" s="7"/>
      <c r="G63" s="19" t="str">
        <f>'Adviseur Marketing -'!F20</f>
        <v>SCORE</v>
      </c>
      <c r="H63" s="65"/>
      <c r="I63" s="7"/>
      <c r="J63" s="19" t="str">
        <f>'Adviseur Marketing -'!I20</f>
        <v>SCORE</v>
      </c>
      <c r="K63" s="65"/>
    </row>
    <row r="64" spans="1:11" ht="35" customHeight="1" x14ac:dyDescent="0.2">
      <c r="A64" s="80"/>
      <c r="B64" s="18" t="str">
        <f>'Adviseur Corporatie-'!A1</f>
        <v>Beoordelaar 5: Adviseur Corporatie communicatie</v>
      </c>
      <c r="C64" s="7"/>
      <c r="D64" s="19" t="str">
        <f>'Adviseur Corporatie-'!C20</f>
        <v>SCORE</v>
      </c>
      <c r="E64" s="65"/>
      <c r="F64" s="7"/>
      <c r="G64" s="19" t="str">
        <f>'Adviseur Corporatie-'!F20</f>
        <v>SCORE</v>
      </c>
      <c r="H64" s="65"/>
      <c r="I64" s="7"/>
      <c r="J64" s="19" t="str">
        <f>'Adviseur Corporatie-'!I20</f>
        <v>SCORE</v>
      </c>
      <c r="K64" s="65"/>
    </row>
    <row r="65" spans="1:11" ht="35" customHeight="1" x14ac:dyDescent="0.2">
      <c r="A65" s="67" t="s">
        <v>12</v>
      </c>
      <c r="B65" s="67"/>
      <c r="C65" s="7"/>
      <c r="D65" s="16" t="s">
        <v>7</v>
      </c>
      <c r="E65" s="65"/>
      <c r="F65" s="7"/>
      <c r="G65" s="16" t="s">
        <v>7</v>
      </c>
      <c r="H65" s="65"/>
      <c r="I65" s="7"/>
      <c r="J65" s="16" t="s">
        <v>7</v>
      </c>
      <c r="K65" s="65"/>
    </row>
    <row r="66" spans="1:11" ht="34" customHeight="1" x14ac:dyDescent="0.2">
      <c r="A66" s="68"/>
      <c r="B66" s="68"/>
      <c r="C66" s="7"/>
      <c r="D66" s="12" t="str">
        <f>IF(D65="Uitmuntend","€ 12.375",IF(D65="Goed","€ 10.518,75",IF(65="Voldoende","€ 0",IF(D65="Matig","-€ 61.875",IF(D65="Onvoldoende","KNOCK OUT"," ")))))</f>
        <v xml:space="preserve"> </v>
      </c>
      <c r="E66" s="66"/>
      <c r="F66" s="7"/>
      <c r="G66" s="12" t="str">
        <f>IF(G65="Uitmuntend","€ 12.375",IF(G65="Goed","€ 10.518,75",IF(65="Voldoende","€ 0",IF(G65="Matig","-€ 61.875",IF(G65="Onvoldoende","KNOCK OUT"," ")))))</f>
        <v xml:space="preserve"> </v>
      </c>
      <c r="H66" s="66"/>
      <c r="I66" s="7"/>
      <c r="J66" s="12" t="str">
        <f>IF(J65="Uitmuntend","€ 12.375",IF(J65="Goed","€ 10.518,75",IF(65="Voldoende","€ 0",IF(J65="Matig","-€ 61.875",IF(J65="Onvoldoende","KNOCK OUT"," ")))))</f>
        <v xml:space="preserve"> </v>
      </c>
      <c r="K66" s="66"/>
    </row>
    <row r="67" spans="1:11" ht="35" customHeight="1" x14ac:dyDescent="0.2">
      <c r="A67" s="78" t="str">
        <f>'Open vragen '!A22</f>
        <v>7. 	Mate van begrip van de regio Noord in relatie tot de voorgestelde beeldtaal/campagne.</v>
      </c>
      <c r="B67" s="18" t="str">
        <f>$B$3</f>
        <v>Beoordelaar 1: Directeur Marketing, Communicatie en Public Affairs</v>
      </c>
      <c r="C67" s="7"/>
      <c r="D67" s="19" t="str">
        <f>'Directeur Marketing-'!C22</f>
        <v>SCORE</v>
      </c>
      <c r="E67" s="65" t="s">
        <v>9</v>
      </c>
      <c r="F67" s="7"/>
      <c r="G67" s="19" t="str">
        <f>'Directeur Marketing-'!F22</f>
        <v>SCORE</v>
      </c>
      <c r="H67" s="65" t="s">
        <v>9</v>
      </c>
      <c r="I67" s="7"/>
      <c r="J67" s="19" t="str">
        <f>'Directeur Marketing-'!I22</f>
        <v>SCORE</v>
      </c>
      <c r="K67" s="65" t="s">
        <v>9</v>
      </c>
    </row>
    <row r="68" spans="1:11" ht="35" customHeight="1" x14ac:dyDescent="0.2">
      <c r="A68" s="79"/>
      <c r="B68" s="18" t="str">
        <f>$B$4</f>
        <v>Beoordelaar 2: Teamleider Marketingcommunicatie</v>
      </c>
      <c r="C68" s="7"/>
      <c r="D68" s="19" t="str">
        <f>'Teamleider Marketing-'!C22</f>
        <v>SCORE</v>
      </c>
      <c r="E68" s="65"/>
      <c r="F68" s="7"/>
      <c r="G68" s="19" t="str">
        <f>'Teamleider Marketing-'!F22</f>
        <v>SCORE</v>
      </c>
      <c r="H68" s="65"/>
      <c r="I68" s="7"/>
      <c r="J68" s="19" t="str">
        <f>'Teamleider Marketing-'!I22</f>
        <v>SCORE</v>
      </c>
      <c r="K68" s="65"/>
    </row>
    <row r="69" spans="1:11" ht="35" customHeight="1" x14ac:dyDescent="0.2">
      <c r="A69" s="79"/>
      <c r="B69" s="18" t="str">
        <f>$B$5</f>
        <v>Beoordelaar 3: Teamleider Corporatie communicatie</v>
      </c>
      <c r="C69" s="7"/>
      <c r="D69" s="19" t="str">
        <f>'Teamleider Corporatie-'!C22</f>
        <v>SCORE</v>
      </c>
      <c r="E69" s="65"/>
      <c r="F69" s="7"/>
      <c r="G69" s="19" t="str">
        <f>'Teamleider Corporatie-'!F22</f>
        <v>SCORE</v>
      </c>
      <c r="H69" s="65"/>
      <c r="I69" s="7"/>
      <c r="J69" s="19" t="str">
        <f>'Teamleider Corporatie-'!I22</f>
        <v>SCORE</v>
      </c>
      <c r="K69" s="65"/>
    </row>
    <row r="70" spans="1:11" ht="35" customHeight="1" x14ac:dyDescent="0.2">
      <c r="A70" s="79"/>
      <c r="B70" s="18" t="str">
        <f>$B$6</f>
        <v>Beoordelaar 4: Adviseur Marketing en Communicatie</v>
      </c>
      <c r="C70" s="7"/>
      <c r="D70" s="19" t="str">
        <f>'Adviseur Marketing -'!C22</f>
        <v>SCORE</v>
      </c>
      <c r="E70" s="65"/>
      <c r="F70" s="7"/>
      <c r="G70" s="19" t="str">
        <f>'Adviseur Marketing -'!F22</f>
        <v>SCORE</v>
      </c>
      <c r="H70" s="65"/>
      <c r="I70" s="7"/>
      <c r="J70" s="19" t="str">
        <f>'Adviseur Marketing -'!I22</f>
        <v>SCORE</v>
      </c>
      <c r="K70" s="65"/>
    </row>
    <row r="71" spans="1:11" ht="35" customHeight="1" x14ac:dyDescent="0.2">
      <c r="A71" s="80"/>
      <c r="B71" s="18" t="str">
        <f>'Adviseur Corporatie-'!A1</f>
        <v>Beoordelaar 5: Adviseur Corporatie communicatie</v>
      </c>
      <c r="C71" s="7"/>
      <c r="D71" s="19" t="str">
        <f>'Adviseur Corporatie-'!C22</f>
        <v>SCORE</v>
      </c>
      <c r="E71" s="65"/>
      <c r="F71" s="7"/>
      <c r="G71" s="19" t="str">
        <f>'Adviseur Corporatie-'!F22</f>
        <v>SCORE</v>
      </c>
      <c r="H71" s="65"/>
      <c r="I71" s="7"/>
      <c r="J71" s="19" t="str">
        <f>'Adviseur Corporatie-'!I22</f>
        <v>SCORE</v>
      </c>
      <c r="K71" s="65"/>
    </row>
    <row r="72" spans="1:11" ht="35" customHeight="1" x14ac:dyDescent="0.2">
      <c r="A72" s="67" t="s">
        <v>12</v>
      </c>
      <c r="B72" s="67"/>
      <c r="C72" s="7"/>
      <c r="D72" s="16" t="s">
        <v>7</v>
      </c>
      <c r="E72" s="65"/>
      <c r="F72" s="7"/>
      <c r="G72" s="16" t="s">
        <v>7</v>
      </c>
      <c r="H72" s="65"/>
      <c r="I72" s="7"/>
      <c r="J72" s="16" t="s">
        <v>7</v>
      </c>
      <c r="K72" s="65"/>
    </row>
    <row r="73" spans="1:11" ht="35" customHeight="1" x14ac:dyDescent="0.2">
      <c r="A73" s="69"/>
      <c r="B73" s="69"/>
      <c r="C73" s="7"/>
      <c r="D73" s="12" t="str">
        <f>IF(D72="Uitmuntend","€ 4.125",IF(D72="Goed","€ 3.506,25",IF(D72="Voldoende","€ 0",IF(D72="Matig","-€ 20.625",IF(D72="Onvoldoende","KNOCK OUT"," ")))))</f>
        <v xml:space="preserve"> </v>
      </c>
      <c r="E73" s="65"/>
      <c r="F73" s="7"/>
      <c r="G73" s="12" t="str">
        <f>IF(G72="Uitmuntend","€ 4.125",IF(G72="Goed","€ 3.506,25",IF(G72="Voldoende","€ 0",IF(G72="Matig","-€ 20.625",IF(G72="Onvoldoende","KNOCK OUT"," ")))))</f>
        <v xml:space="preserve"> </v>
      </c>
      <c r="H73" s="65"/>
      <c r="I73" s="7"/>
      <c r="J73" s="12" t="str">
        <f>IF(J72="Uitmuntend","€ 4.125",IF(J72="Goed","€ 3.506,25",IF(J72="Voldoende","€ 0",IF(J72="Matig","-€ 20.625",IF(J72="Onvoldoende","KNOCK OUT"," ")))))</f>
        <v xml:space="preserve"> </v>
      </c>
      <c r="K73" s="65"/>
    </row>
    <row r="74" spans="1:11" ht="35" customHeight="1" x14ac:dyDescent="0.2">
      <c r="A74" s="78" t="str">
        <f>'Open vragen '!A24</f>
        <v>8.	 Mate van creatief vermogen offline oplevering.</v>
      </c>
      <c r="B74" s="18" t="str">
        <f>$B$3</f>
        <v>Beoordelaar 1: Directeur Marketing, Communicatie en Public Affairs</v>
      </c>
      <c r="C74" s="7"/>
      <c r="D74" s="19" t="str">
        <f>'Directeur Marketing-'!C24</f>
        <v>SCORE</v>
      </c>
      <c r="E74" s="65" t="s">
        <v>9</v>
      </c>
      <c r="F74" s="7"/>
      <c r="G74" s="19" t="str">
        <f>'Directeur Marketing-'!F24</f>
        <v>SCORE</v>
      </c>
      <c r="H74" s="65" t="s">
        <v>9</v>
      </c>
      <c r="I74" s="7"/>
      <c r="J74" s="19" t="str">
        <f>'Directeur Marketing-'!I24</f>
        <v>SCORE</v>
      </c>
      <c r="K74" s="65" t="s">
        <v>9</v>
      </c>
    </row>
    <row r="75" spans="1:11" ht="35" customHeight="1" x14ac:dyDescent="0.2">
      <c r="A75" s="79"/>
      <c r="B75" s="18" t="str">
        <f>$B$4</f>
        <v>Beoordelaar 2: Teamleider Marketingcommunicatie</v>
      </c>
      <c r="C75" s="7"/>
      <c r="D75" s="19" t="str">
        <f>'Teamleider Marketing-'!C24</f>
        <v>SCORE</v>
      </c>
      <c r="E75" s="65"/>
      <c r="F75" s="7"/>
      <c r="G75" s="19" t="str">
        <f>'Teamleider Marketing-'!F24</f>
        <v>SCORE</v>
      </c>
      <c r="H75" s="65"/>
      <c r="I75" s="7"/>
      <c r="J75" s="19" t="str">
        <f>'Teamleider Marketing-'!I24</f>
        <v>SCORE</v>
      </c>
      <c r="K75" s="65"/>
    </row>
    <row r="76" spans="1:11" ht="35" customHeight="1" x14ac:dyDescent="0.2">
      <c r="A76" s="79"/>
      <c r="B76" s="18" t="str">
        <f>$B$5</f>
        <v>Beoordelaar 3: Teamleider Corporatie communicatie</v>
      </c>
      <c r="C76" s="7"/>
      <c r="D76" s="19" t="str">
        <f>'Teamleider Corporatie-'!C24</f>
        <v>SCORE</v>
      </c>
      <c r="E76" s="65"/>
      <c r="F76" s="7"/>
      <c r="G76" s="19" t="str">
        <f>'Teamleider Corporatie-'!F24</f>
        <v>SCORE</v>
      </c>
      <c r="H76" s="65"/>
      <c r="I76" s="7"/>
      <c r="J76" s="19" t="str">
        <f>'Teamleider Corporatie-'!I24</f>
        <v>SCORE</v>
      </c>
      <c r="K76" s="65"/>
    </row>
    <row r="77" spans="1:11" ht="35" customHeight="1" x14ac:dyDescent="0.2">
      <c r="A77" s="79"/>
      <c r="B77" s="18" t="str">
        <f>$B$6</f>
        <v>Beoordelaar 4: Adviseur Marketing en Communicatie</v>
      </c>
      <c r="C77" s="7"/>
      <c r="D77" s="19" t="str">
        <f>'Adviseur Marketing -'!C24</f>
        <v>SCORE</v>
      </c>
      <c r="E77" s="65"/>
      <c r="F77" s="7"/>
      <c r="G77" s="19" t="str">
        <f>'Adviseur Marketing -'!F24</f>
        <v>SCORE</v>
      </c>
      <c r="H77" s="65"/>
      <c r="I77" s="7"/>
      <c r="J77" s="19" t="str">
        <f>'Adviseur Marketing -'!I24</f>
        <v>SCORE</v>
      </c>
      <c r="K77" s="65"/>
    </row>
    <row r="78" spans="1:11" ht="35" customHeight="1" x14ac:dyDescent="0.2">
      <c r="A78" s="80"/>
      <c r="B78" s="18" t="str">
        <f>'Adviseur Corporatie-'!A1</f>
        <v>Beoordelaar 5: Adviseur Corporatie communicatie</v>
      </c>
      <c r="C78" s="7"/>
      <c r="D78" s="19" t="str">
        <f>'Adviseur Corporatie-'!C24</f>
        <v>SCORE</v>
      </c>
      <c r="E78" s="65"/>
      <c r="F78" s="7"/>
      <c r="G78" s="19" t="str">
        <f>'Adviseur Corporatie-'!F24</f>
        <v>SCORE</v>
      </c>
      <c r="H78" s="65"/>
      <c r="I78" s="7"/>
      <c r="J78" s="19" t="str">
        <f>'Adviseur Corporatie-'!I24</f>
        <v>SCORE</v>
      </c>
      <c r="K78" s="65"/>
    </row>
    <row r="79" spans="1:11" ht="35" customHeight="1" x14ac:dyDescent="0.2">
      <c r="A79" s="67" t="s">
        <v>12</v>
      </c>
      <c r="B79" s="67"/>
      <c r="C79" s="7"/>
      <c r="D79" s="16" t="s">
        <v>7</v>
      </c>
      <c r="E79" s="65"/>
      <c r="F79" s="7"/>
      <c r="G79" s="16" t="s">
        <v>7</v>
      </c>
      <c r="H79" s="65"/>
      <c r="I79" s="7"/>
      <c r="J79" s="16" t="s">
        <v>7</v>
      </c>
      <c r="K79" s="65"/>
    </row>
    <row r="80" spans="1:11" ht="34" customHeight="1" x14ac:dyDescent="0.2">
      <c r="A80" s="69"/>
      <c r="B80" s="69"/>
      <c r="C80" s="7"/>
      <c r="D80" s="12" t="str">
        <f>IF(D79="Uitmuntend","€ 12.375",IF(D79="Goed","€ 10.518,75",IF(D79="Voldoende","€ 0",IF(D79="Matig","-€ 61.875",IF(D79="Onvoldoende","KNOCK OUT"," ")))))</f>
        <v xml:space="preserve"> </v>
      </c>
      <c r="E80" s="65"/>
      <c r="F80" s="7"/>
      <c r="G80" s="12" t="str">
        <f>IF(G79="Uitmuntend","€ 12.375",IF(G79="Goed","€ 10.518,75",IF(G79="Voldoende","€ 0",IF(G79="Matig","-€ 61.875",IF(G79="Onvoldoende","KNOCK OUT"," ")))))</f>
        <v xml:space="preserve"> </v>
      </c>
      <c r="H80" s="65"/>
      <c r="I80" s="7"/>
      <c r="J80" s="12" t="str">
        <f>IF(J79="Uitmuntend","€ 12.375",IF(J79="Goed","€ 10.518,75",IF(J79="Voldoende","€ 0",IF(J79="Matig","-€ 61.875",IF(J79="Onvoldoende","KNOCK OUT"," ")))))</f>
        <v xml:space="preserve"> </v>
      </c>
      <c r="K80" s="65"/>
    </row>
    <row r="81" spans="1:11" ht="35" customHeight="1" x14ac:dyDescent="0.2">
      <c r="A81" s="78" t="str">
        <f>'Open vragen '!A26</f>
        <v>9. 	Mate van creatief vermogen en de toepasbaarheid online oplevering.</v>
      </c>
      <c r="B81" s="18" t="str">
        <f>$B$3</f>
        <v>Beoordelaar 1: Directeur Marketing, Communicatie en Public Affairs</v>
      </c>
      <c r="C81" s="7"/>
      <c r="D81" s="19" t="str">
        <f>'Directeur Marketing-'!C26</f>
        <v>SCORE</v>
      </c>
      <c r="E81" s="65" t="s">
        <v>9</v>
      </c>
      <c r="F81" s="7"/>
      <c r="G81" s="19" t="str">
        <f>'Directeur Marketing-'!F26</f>
        <v>SCORE</v>
      </c>
      <c r="H81" s="65" t="s">
        <v>9</v>
      </c>
      <c r="I81" s="7"/>
      <c r="J81" s="19" t="str">
        <f>'Directeur Marketing-'!I26</f>
        <v>SCORE</v>
      </c>
      <c r="K81" s="65" t="s">
        <v>9</v>
      </c>
    </row>
    <row r="82" spans="1:11" ht="35" customHeight="1" x14ac:dyDescent="0.2">
      <c r="A82" s="79"/>
      <c r="B82" s="18" t="str">
        <f>$B$4</f>
        <v>Beoordelaar 2: Teamleider Marketingcommunicatie</v>
      </c>
      <c r="C82" s="7"/>
      <c r="D82" s="19" t="str">
        <f>'Teamleider Marketing-'!C26</f>
        <v>SCORE</v>
      </c>
      <c r="E82" s="65"/>
      <c r="F82" s="7"/>
      <c r="G82" s="19" t="str">
        <f>'Teamleider Marketing-'!F26</f>
        <v>SCORE</v>
      </c>
      <c r="H82" s="65"/>
      <c r="I82" s="7"/>
      <c r="J82" s="19" t="str">
        <f>'Teamleider Marketing-'!I26</f>
        <v>SCORE</v>
      </c>
      <c r="K82" s="65"/>
    </row>
    <row r="83" spans="1:11" ht="35" customHeight="1" x14ac:dyDescent="0.2">
      <c r="A83" s="79"/>
      <c r="B83" s="18" t="str">
        <f>$B$5</f>
        <v>Beoordelaar 3: Teamleider Corporatie communicatie</v>
      </c>
      <c r="C83" s="7"/>
      <c r="D83" s="19" t="str">
        <f>'Teamleider Corporatie-'!C26</f>
        <v>SCORE</v>
      </c>
      <c r="E83" s="65"/>
      <c r="F83" s="7"/>
      <c r="G83" s="19" t="str">
        <f>'Teamleider Corporatie-'!F26</f>
        <v>SCORE</v>
      </c>
      <c r="H83" s="65"/>
      <c r="I83" s="7"/>
      <c r="J83" s="19" t="str">
        <f>'Teamleider Corporatie-'!I26</f>
        <v>SCORE</v>
      </c>
      <c r="K83" s="65"/>
    </row>
    <row r="84" spans="1:11" ht="35" customHeight="1" x14ac:dyDescent="0.2">
      <c r="A84" s="79"/>
      <c r="B84" s="18" t="str">
        <f>$B$6</f>
        <v>Beoordelaar 4: Adviseur Marketing en Communicatie</v>
      </c>
      <c r="C84" s="7"/>
      <c r="D84" s="19" t="str">
        <f>'Adviseur Marketing -'!C26</f>
        <v>SCORE</v>
      </c>
      <c r="E84" s="65"/>
      <c r="F84" s="7"/>
      <c r="G84" s="19" t="str">
        <f>'Adviseur Marketing -'!F26</f>
        <v>SCORE</v>
      </c>
      <c r="H84" s="65"/>
      <c r="I84" s="7"/>
      <c r="J84" s="19" t="str">
        <f>'Adviseur Marketing -'!I26</f>
        <v>SCORE</v>
      </c>
      <c r="K84" s="65"/>
    </row>
    <row r="85" spans="1:11" ht="35" customHeight="1" x14ac:dyDescent="0.2">
      <c r="A85" s="80"/>
      <c r="B85" s="18" t="str">
        <f>'Adviseur Corporatie-'!A1</f>
        <v>Beoordelaar 5: Adviseur Corporatie communicatie</v>
      </c>
      <c r="C85" s="7"/>
      <c r="D85" s="19" t="str">
        <f>'Adviseur Corporatie-'!C26</f>
        <v>SCORE</v>
      </c>
      <c r="E85" s="65"/>
      <c r="F85" s="7"/>
      <c r="G85" s="19" t="str">
        <f>'Adviseur Corporatie-'!F26</f>
        <v>SCORE</v>
      </c>
      <c r="H85" s="65"/>
      <c r="I85" s="7"/>
      <c r="J85" s="19" t="str">
        <f>'Adviseur Corporatie-'!I26</f>
        <v>SCORE</v>
      </c>
      <c r="K85" s="65"/>
    </row>
    <row r="86" spans="1:11" ht="35" customHeight="1" x14ac:dyDescent="0.2">
      <c r="A86" s="67" t="s">
        <v>12</v>
      </c>
      <c r="B86" s="67"/>
      <c r="C86" s="7"/>
      <c r="D86" s="16" t="s">
        <v>7</v>
      </c>
      <c r="E86" s="65"/>
      <c r="F86" s="7"/>
      <c r="G86" s="16" t="s">
        <v>7</v>
      </c>
      <c r="H86" s="65"/>
      <c r="I86" s="7"/>
      <c r="J86" s="16" t="s">
        <v>7</v>
      </c>
      <c r="K86" s="65"/>
    </row>
    <row r="87" spans="1:11" ht="34" customHeight="1" x14ac:dyDescent="0.2">
      <c r="A87" s="68"/>
      <c r="B87" s="68"/>
      <c r="C87" s="7"/>
      <c r="D87" s="12" t="str">
        <f>IF(D86="Uitmuntend","€ 12.375",IF(D86="Goed","€ 10.518,75",IF(D86="Voldoende","€ 0",IF(D86="Matig","-€ 61.875",IF(D86="Onvoldoende","KNOCK OUT"," ")))))</f>
        <v xml:space="preserve"> </v>
      </c>
      <c r="E87" s="66"/>
      <c r="F87" s="7"/>
      <c r="G87" s="12" t="str">
        <f>IF(G86="Uitmuntend","€ 12.375",IF(G86="Goed","€ 10.518,75",IF(G86="Voldoende","€ 0",IF(G86="Matig","-€ 61.875",IF(G86="Onvoldoende","KNOCK OUT"," ")))))</f>
        <v xml:space="preserve"> </v>
      </c>
      <c r="H87" s="66"/>
      <c r="I87" s="7"/>
      <c r="J87" s="12" t="str">
        <f>IF(J86="Uitmuntend","€ 12.375",IF(J86="Goed","€ 10.518,75",IF(J86="Voldoende","€ 0",IF(J86="Matig","-€ 61.875",IF(J86="Onvoldoende","KNOCK OUT"," ")))))</f>
        <v xml:space="preserve"> </v>
      </c>
      <c r="K87" s="66"/>
    </row>
    <row r="88" spans="1:11" ht="35" customHeight="1" x14ac:dyDescent="0.2">
      <c r="A88" s="78" t="str">
        <f>'Open vragen '!A28</f>
        <v>10. 	Mate creatief vermogen video en de mate waarin de video past bij de doelgroep.</v>
      </c>
      <c r="B88" s="18" t="str">
        <f>$B$3</f>
        <v>Beoordelaar 1: Directeur Marketing, Communicatie en Public Affairs</v>
      </c>
      <c r="C88" s="7"/>
      <c r="D88" s="19" t="str">
        <f>'Directeur Marketing-'!C28</f>
        <v>SCORE</v>
      </c>
      <c r="E88" s="65" t="s">
        <v>9</v>
      </c>
      <c r="F88" s="7"/>
      <c r="G88" s="19" t="str">
        <f>'Directeur Marketing-'!F28</f>
        <v>SCORE</v>
      </c>
      <c r="H88" s="65" t="s">
        <v>9</v>
      </c>
      <c r="I88" s="7"/>
      <c r="J88" s="19" t="str">
        <f>'Directeur Marketing-'!I28</f>
        <v>SCORE</v>
      </c>
      <c r="K88" s="65" t="s">
        <v>9</v>
      </c>
    </row>
    <row r="89" spans="1:11" ht="35" customHeight="1" x14ac:dyDescent="0.2">
      <c r="A89" s="79"/>
      <c r="B89" s="18" t="str">
        <f>$B$4</f>
        <v>Beoordelaar 2: Teamleider Marketingcommunicatie</v>
      </c>
      <c r="C89" s="7"/>
      <c r="D89" s="19" t="str">
        <f>'Teamleider Marketing-'!C28</f>
        <v>SCORE</v>
      </c>
      <c r="E89" s="65"/>
      <c r="F89" s="7"/>
      <c r="G89" s="19" t="str">
        <f>'Teamleider Marketing-'!F28</f>
        <v>SCORE</v>
      </c>
      <c r="H89" s="65"/>
      <c r="I89" s="7"/>
      <c r="J89" s="19" t="str">
        <f>'Teamleider Marketing-'!I28</f>
        <v>SCORE</v>
      </c>
      <c r="K89" s="65"/>
    </row>
    <row r="90" spans="1:11" ht="35" customHeight="1" x14ac:dyDescent="0.2">
      <c r="A90" s="79"/>
      <c r="B90" s="18" t="str">
        <f>$B$5</f>
        <v>Beoordelaar 3: Teamleider Corporatie communicatie</v>
      </c>
      <c r="C90" s="7"/>
      <c r="D90" s="19" t="str">
        <f>'Teamleider Corporatie-'!C28</f>
        <v>SCORE</v>
      </c>
      <c r="E90" s="65"/>
      <c r="F90" s="7"/>
      <c r="G90" s="19" t="str">
        <f>'Teamleider Corporatie-'!F28</f>
        <v>SCORE</v>
      </c>
      <c r="H90" s="65"/>
      <c r="I90" s="7"/>
      <c r="J90" s="19" t="str">
        <f>'Teamleider Corporatie-'!I28</f>
        <v>SCORE</v>
      </c>
      <c r="K90" s="65"/>
    </row>
    <row r="91" spans="1:11" ht="35" customHeight="1" x14ac:dyDescent="0.2">
      <c r="A91" s="79"/>
      <c r="B91" s="18" t="str">
        <f>$B$6</f>
        <v>Beoordelaar 4: Adviseur Marketing en Communicatie</v>
      </c>
      <c r="C91" s="7"/>
      <c r="D91" s="19" t="str">
        <f>'Adviseur Marketing -'!C28</f>
        <v>SCORE</v>
      </c>
      <c r="E91" s="65"/>
      <c r="F91" s="7"/>
      <c r="G91" s="19" t="str">
        <f>'Adviseur Marketing -'!F28</f>
        <v>SCORE</v>
      </c>
      <c r="H91" s="65"/>
      <c r="I91" s="7"/>
      <c r="J91" s="19" t="str">
        <f>'Adviseur Marketing -'!I28</f>
        <v>SCORE</v>
      </c>
      <c r="K91" s="65"/>
    </row>
    <row r="92" spans="1:11" ht="35" customHeight="1" x14ac:dyDescent="0.2">
      <c r="A92" s="80"/>
      <c r="B92" s="18" t="str">
        <f>'Adviseur Corporatie-'!A1</f>
        <v>Beoordelaar 5: Adviseur Corporatie communicatie</v>
      </c>
      <c r="C92" s="7"/>
      <c r="D92" s="19" t="str">
        <f>'Adviseur Corporatie-'!C28</f>
        <v>SCORE</v>
      </c>
      <c r="E92" s="65"/>
      <c r="F92" s="7"/>
      <c r="G92" s="19" t="str">
        <f>'Adviseur Corporatie-'!F28</f>
        <v>SCORE</v>
      </c>
      <c r="H92" s="65"/>
      <c r="I92" s="7"/>
      <c r="J92" s="19" t="str">
        <f>'Adviseur Corporatie-'!I28</f>
        <v>SCORE</v>
      </c>
      <c r="K92" s="65"/>
    </row>
    <row r="93" spans="1:11" ht="35" customHeight="1" x14ac:dyDescent="0.2">
      <c r="A93" s="67" t="s">
        <v>12</v>
      </c>
      <c r="B93" s="67"/>
      <c r="C93" s="7"/>
      <c r="D93" s="16" t="s">
        <v>7</v>
      </c>
      <c r="E93" s="65"/>
      <c r="F93" s="7"/>
      <c r="G93" s="16" t="s">
        <v>7</v>
      </c>
      <c r="H93" s="65"/>
      <c r="I93" s="7"/>
      <c r="J93" s="16" t="s">
        <v>7</v>
      </c>
      <c r="K93" s="65"/>
    </row>
    <row r="94" spans="1:11" ht="35" customHeight="1" x14ac:dyDescent="0.2">
      <c r="A94" s="69"/>
      <c r="B94" s="69"/>
      <c r="C94" s="7"/>
      <c r="D94" s="12" t="str">
        <f>IF(D93="Uitmuntend","€ 8.250",IF(D93="Goed","€ 7.012,50",IF(D93="Voldoende","€ 0",IF(D93="Matig","-€ 41.250",IF(D93="Onvoldoende","KNOCK OUT"," ")))))</f>
        <v xml:space="preserve"> </v>
      </c>
      <c r="E94" s="65"/>
      <c r="F94" s="7"/>
      <c r="G94" s="12" t="str">
        <f>IF(G93="Uitmuntend","€ 8.250",IF(G93="Goed","€ 7.012,50",IF(G93="Voldoende","€ 0",IF(G93="Matig","-€ 41.250",IF(G93="Onvoldoende","KNOCK OUT"," ")))))</f>
        <v xml:space="preserve"> </v>
      </c>
      <c r="H94" s="65"/>
      <c r="I94" s="7"/>
      <c r="J94" s="12" t="str">
        <f>IF(J93="Uitmuntend","€ 8.250",IF(J93="Goed","€ 7.012,50",IF(J93="Voldoende","€ 0",IF(J93="Matig","-€ 41.250",IF(J93="Onvoldoende","KNOCK OUT"," ")))))</f>
        <v xml:space="preserve"> </v>
      </c>
      <c r="K94" s="65"/>
    </row>
    <row r="95" spans="1:11" ht="35" customHeight="1" x14ac:dyDescent="0.2">
      <c r="A95" s="78" t="str">
        <f>'Open vragen '!A30</f>
        <v>11.	 De mate van SEA kennis.</v>
      </c>
      <c r="B95" s="18" t="str">
        <f>$B$3</f>
        <v>Beoordelaar 1: Directeur Marketing, Communicatie en Public Affairs</v>
      </c>
      <c r="C95" s="7"/>
      <c r="D95" s="19" t="str">
        <f>'Directeur Marketing-'!C30</f>
        <v>SCORE</v>
      </c>
      <c r="E95" s="65" t="s">
        <v>9</v>
      </c>
      <c r="F95" s="7"/>
      <c r="G95" s="19" t="str">
        <f>'Directeur Marketing-'!F30</f>
        <v>SCORE</v>
      </c>
      <c r="H95" s="65" t="s">
        <v>9</v>
      </c>
      <c r="I95" s="7"/>
      <c r="J95" s="19" t="str">
        <f>'Directeur Marketing-'!I30</f>
        <v>SCORE</v>
      </c>
      <c r="K95" s="65" t="s">
        <v>9</v>
      </c>
    </row>
    <row r="96" spans="1:11" ht="35" customHeight="1" x14ac:dyDescent="0.2">
      <c r="A96" s="79"/>
      <c r="B96" s="18" t="str">
        <f>$B$4</f>
        <v>Beoordelaar 2: Teamleider Marketingcommunicatie</v>
      </c>
      <c r="C96" s="7"/>
      <c r="D96" s="19" t="str">
        <f>'Teamleider Marketing-'!C30</f>
        <v>SCORE</v>
      </c>
      <c r="E96" s="65"/>
      <c r="F96" s="7"/>
      <c r="G96" s="19" t="str">
        <f>'Teamleider Marketing-'!F30</f>
        <v>SCORE</v>
      </c>
      <c r="H96" s="65"/>
      <c r="I96" s="7"/>
      <c r="J96" s="19" t="str">
        <f>'Teamleider Marketing-'!I30</f>
        <v>SCORE</v>
      </c>
      <c r="K96" s="65"/>
    </row>
    <row r="97" spans="1:11" ht="35" customHeight="1" x14ac:dyDescent="0.2">
      <c r="A97" s="79"/>
      <c r="B97" s="18" t="str">
        <f>$B$5</f>
        <v>Beoordelaar 3: Teamleider Corporatie communicatie</v>
      </c>
      <c r="C97" s="7"/>
      <c r="D97" s="19" t="str">
        <f>'Teamleider Corporatie-'!C30</f>
        <v>SCORE</v>
      </c>
      <c r="E97" s="65"/>
      <c r="F97" s="7"/>
      <c r="G97" s="19" t="str">
        <f>'Teamleider Corporatie-'!F30</f>
        <v>SCORE</v>
      </c>
      <c r="H97" s="65"/>
      <c r="I97" s="7"/>
      <c r="J97" s="19" t="str">
        <f>'Teamleider Corporatie-'!I30</f>
        <v>SCORE</v>
      </c>
      <c r="K97" s="65"/>
    </row>
    <row r="98" spans="1:11" ht="35" customHeight="1" x14ac:dyDescent="0.2">
      <c r="A98" s="79"/>
      <c r="B98" s="18" t="str">
        <f>$B$6</f>
        <v>Beoordelaar 4: Adviseur Marketing en Communicatie</v>
      </c>
      <c r="C98" s="7"/>
      <c r="D98" s="19" t="str">
        <f>'Adviseur Marketing -'!C30</f>
        <v>SCORE</v>
      </c>
      <c r="E98" s="65"/>
      <c r="F98" s="7"/>
      <c r="G98" s="19" t="str">
        <f>'Adviseur Marketing -'!F30</f>
        <v>SCORE</v>
      </c>
      <c r="H98" s="65"/>
      <c r="I98" s="7"/>
      <c r="J98" s="19" t="str">
        <f>'Adviseur Marketing -'!I30</f>
        <v>SCORE</v>
      </c>
      <c r="K98" s="65"/>
    </row>
    <row r="99" spans="1:11" ht="35" customHeight="1" x14ac:dyDescent="0.2">
      <c r="A99" s="80"/>
      <c r="B99" s="18" t="str">
        <f>'Adviseur Corporatie-'!A1</f>
        <v>Beoordelaar 5: Adviseur Corporatie communicatie</v>
      </c>
      <c r="C99" s="7"/>
      <c r="D99" s="19" t="str">
        <f>'Adviseur Corporatie-'!C30</f>
        <v>SCORE</v>
      </c>
      <c r="E99" s="65"/>
      <c r="F99" s="7"/>
      <c r="G99" s="19" t="str">
        <f>'Adviseur Corporatie-'!F30</f>
        <v>SCORE</v>
      </c>
      <c r="H99" s="65"/>
      <c r="I99" s="7"/>
      <c r="J99" s="19" t="str">
        <f>'Adviseur Corporatie-'!I30</f>
        <v>SCORE</v>
      </c>
      <c r="K99" s="65"/>
    </row>
    <row r="100" spans="1:11" ht="35" customHeight="1" x14ac:dyDescent="0.2">
      <c r="A100" s="67" t="s">
        <v>12</v>
      </c>
      <c r="B100" s="67"/>
      <c r="C100" s="7"/>
      <c r="D100" s="16" t="s">
        <v>7</v>
      </c>
      <c r="E100" s="65"/>
      <c r="F100" s="7"/>
      <c r="G100" s="16" t="s">
        <v>7</v>
      </c>
      <c r="H100" s="65"/>
      <c r="I100" s="7"/>
      <c r="J100" s="16" t="s">
        <v>7</v>
      </c>
      <c r="K100" s="65"/>
    </row>
    <row r="101" spans="1:11" ht="34" customHeight="1" x14ac:dyDescent="0.2">
      <c r="A101" s="69"/>
      <c r="B101" s="69"/>
      <c r="C101" s="7"/>
      <c r="D101" s="12" t="str">
        <f>IF(D100="Uitmuntend","€ 4.125",IF(D100="Goed","€ 3.506,25",IF(D100="Voldoende","€ 0",IF(D100="Matig","-€ 20.625",IF(D100="Onvoldoende","KNOCK OUT"," ")))))</f>
        <v xml:space="preserve"> </v>
      </c>
      <c r="E101" s="65"/>
      <c r="F101" s="7"/>
      <c r="G101" s="12" t="str">
        <f>IF(G100="Uitmuntend","€ 4.125",IF(G100="Goed","€ 3.506,25",IF(G100="Voldoende","€ 0",IF(G100="Matig","-€ 20.625",IF(G100="Onvoldoende","KNOCK OUT"," ")))))</f>
        <v xml:space="preserve"> </v>
      </c>
      <c r="H101" s="65"/>
      <c r="I101" s="7"/>
      <c r="J101" s="12" t="str">
        <f>IF(J100="Uitmuntend","€ 4.125",IF(J100="Goed","€ 3.506,25",IF(J100="Voldoende","€ 0",IF(J100="Matig","-€ 20.625",IF(J100="Onvoldoende","KNOCK OUT"," ")))))</f>
        <v xml:space="preserve"> </v>
      </c>
      <c r="K101" s="65"/>
    </row>
    <row r="102" spans="1:11" ht="35" customHeight="1" x14ac:dyDescent="0.2">
      <c r="A102" s="78" t="str">
        <f>'Open vragen '!A32</f>
        <v>12.	 De mate SEO kennis.</v>
      </c>
      <c r="B102" s="18" t="str">
        <f>$B$3</f>
        <v>Beoordelaar 1: Directeur Marketing, Communicatie en Public Affairs</v>
      </c>
      <c r="C102" s="7"/>
      <c r="D102" s="19" t="str">
        <f>'Directeur Marketing-'!C32</f>
        <v>SCORE</v>
      </c>
      <c r="E102" s="65" t="s">
        <v>9</v>
      </c>
      <c r="F102" s="7"/>
      <c r="G102" s="19" t="str">
        <f>'Directeur Marketing-'!F32</f>
        <v>SCORE</v>
      </c>
      <c r="H102" s="65" t="s">
        <v>9</v>
      </c>
      <c r="I102" s="7"/>
      <c r="J102" s="19" t="str">
        <f>'Directeur Marketing-'!I32</f>
        <v>SCORE</v>
      </c>
      <c r="K102" s="65" t="s">
        <v>9</v>
      </c>
    </row>
    <row r="103" spans="1:11" ht="35" customHeight="1" x14ac:dyDescent="0.2">
      <c r="A103" s="79"/>
      <c r="B103" s="18" t="str">
        <f>$B$4</f>
        <v>Beoordelaar 2: Teamleider Marketingcommunicatie</v>
      </c>
      <c r="C103" s="7"/>
      <c r="D103" s="19" t="str">
        <f>'Teamleider Marketing-'!C32</f>
        <v>SCORE</v>
      </c>
      <c r="E103" s="65"/>
      <c r="F103" s="7"/>
      <c r="G103" s="19" t="str">
        <f>'Teamleider Marketing-'!F32</f>
        <v>SCORE</v>
      </c>
      <c r="H103" s="65"/>
      <c r="I103" s="7"/>
      <c r="J103" s="19" t="str">
        <f>'Teamleider Marketing-'!I32</f>
        <v>SCORE</v>
      </c>
      <c r="K103" s="65"/>
    </row>
    <row r="104" spans="1:11" ht="35" customHeight="1" x14ac:dyDescent="0.2">
      <c r="A104" s="79"/>
      <c r="B104" s="18" t="str">
        <f>$B$5</f>
        <v>Beoordelaar 3: Teamleider Corporatie communicatie</v>
      </c>
      <c r="C104" s="7"/>
      <c r="D104" s="19" t="str">
        <f>'Teamleider Corporatie-'!C32</f>
        <v>SCORE</v>
      </c>
      <c r="E104" s="65"/>
      <c r="F104" s="7"/>
      <c r="G104" s="19" t="str">
        <f>'Teamleider Corporatie-'!F32</f>
        <v>SCORE</v>
      </c>
      <c r="H104" s="65"/>
      <c r="I104" s="7"/>
      <c r="J104" s="19" t="str">
        <f>'Teamleider Corporatie-'!I32</f>
        <v>SCORE</v>
      </c>
      <c r="K104" s="65"/>
    </row>
    <row r="105" spans="1:11" ht="35" customHeight="1" x14ac:dyDescent="0.2">
      <c r="A105" s="79"/>
      <c r="B105" s="18" t="str">
        <f>$B$6</f>
        <v>Beoordelaar 4: Adviseur Marketing en Communicatie</v>
      </c>
      <c r="C105" s="7"/>
      <c r="D105" s="19" t="str">
        <f>'Adviseur Marketing -'!C32</f>
        <v>SCORE</v>
      </c>
      <c r="E105" s="65"/>
      <c r="F105" s="7"/>
      <c r="G105" s="19" t="str">
        <f>'Adviseur Marketing -'!F32</f>
        <v>SCORE</v>
      </c>
      <c r="H105" s="65"/>
      <c r="I105" s="7"/>
      <c r="J105" s="19" t="str">
        <f>'Adviseur Marketing -'!I32</f>
        <v>SCORE</v>
      </c>
      <c r="K105" s="65"/>
    </row>
    <row r="106" spans="1:11" ht="35" customHeight="1" x14ac:dyDescent="0.2">
      <c r="A106" s="80"/>
      <c r="B106" s="18" t="str">
        <f>'Adviseur Corporatie-'!A1</f>
        <v>Beoordelaar 5: Adviseur Corporatie communicatie</v>
      </c>
      <c r="C106" s="7"/>
      <c r="D106" s="19" t="str">
        <f>'Adviseur Corporatie-'!C32</f>
        <v>SCORE</v>
      </c>
      <c r="E106" s="65"/>
      <c r="F106" s="7"/>
      <c r="G106" s="19" t="str">
        <f>'Adviseur Corporatie-'!F32</f>
        <v>SCORE</v>
      </c>
      <c r="H106" s="65"/>
      <c r="I106" s="7"/>
      <c r="J106" s="19" t="str">
        <f>'Adviseur Corporatie-'!I32</f>
        <v>SCORE</v>
      </c>
      <c r="K106" s="65"/>
    </row>
    <row r="107" spans="1:11" ht="35" customHeight="1" x14ac:dyDescent="0.2">
      <c r="A107" s="67" t="s">
        <v>12</v>
      </c>
      <c r="B107" s="67"/>
      <c r="C107" s="7"/>
      <c r="D107" s="16" t="s">
        <v>7</v>
      </c>
      <c r="E107" s="65"/>
      <c r="F107" s="7"/>
      <c r="G107" s="16" t="s">
        <v>7</v>
      </c>
      <c r="H107" s="65"/>
      <c r="I107" s="7"/>
      <c r="J107" s="16" t="s">
        <v>7</v>
      </c>
      <c r="K107" s="65"/>
    </row>
    <row r="108" spans="1:11" ht="34" customHeight="1" x14ac:dyDescent="0.2">
      <c r="A108" s="68"/>
      <c r="B108" s="68"/>
      <c r="C108" s="7"/>
      <c r="D108" s="12" t="str">
        <f>IF(D107="Uitmuntend","€ 4.125",IF(D107="Goed","€ 3.506,25",IF(D107="Voldoende","€ 0",IF(D107="Matig","-€ 20.625",IF(D107="Onvoldoende","KNOCK OUT"," ")))))</f>
        <v xml:space="preserve"> </v>
      </c>
      <c r="E108" s="66"/>
      <c r="F108" s="7"/>
      <c r="G108" s="12" t="str">
        <f>IF(G107="Uitmuntend","€ 4.125",IF(G107="Goed","€ 3.506,25",IF(G107="Voldoende","€ 0",IF(G107="Matig","-€ 20.625",IF(G107="Onvoldoende","KNOCK OUT"," ")))))</f>
        <v xml:space="preserve"> </v>
      </c>
      <c r="H108" s="66"/>
      <c r="I108" s="7"/>
      <c r="J108" s="12" t="str">
        <f>IF(J107="Uitmuntend","€ 4.125",IF(J107="Goed","€ 3.506,25",IF(J107="Voldoende","€ 0",IF(J107="Matig","-€ 20.625",IF(J107="Onvoldoende","KNOCK OUT"," ")))))</f>
        <v xml:space="preserve"> </v>
      </c>
      <c r="K108" s="66"/>
    </row>
    <row r="109" spans="1:11" ht="35" customHeight="1" x14ac:dyDescent="0.2">
      <c r="A109" s="78" t="str">
        <f>'Open vragen '!A34</f>
        <v>13. 	De mate van juistheid technische uitvoering van de video.</v>
      </c>
      <c r="B109" s="18" t="str">
        <f>$B$3</f>
        <v>Beoordelaar 1: Directeur Marketing, Communicatie en Public Affairs</v>
      </c>
      <c r="C109" s="7"/>
      <c r="D109" s="19" t="str">
        <f>'Directeur Marketing-'!C34</f>
        <v>SCORE</v>
      </c>
      <c r="E109" s="65" t="s">
        <v>9</v>
      </c>
      <c r="F109" s="7"/>
      <c r="G109" s="19" t="str">
        <f>'Directeur Marketing-'!F34</f>
        <v>SCORE</v>
      </c>
      <c r="H109" s="65" t="s">
        <v>9</v>
      </c>
      <c r="I109" s="7"/>
      <c r="J109" s="19" t="str">
        <f>'Directeur Marketing-'!I34</f>
        <v>SCORE</v>
      </c>
      <c r="K109" s="65" t="s">
        <v>9</v>
      </c>
    </row>
    <row r="110" spans="1:11" ht="35" customHeight="1" x14ac:dyDescent="0.2">
      <c r="A110" s="79"/>
      <c r="B110" s="18" t="str">
        <f>$B$4</f>
        <v>Beoordelaar 2: Teamleider Marketingcommunicatie</v>
      </c>
      <c r="C110" s="7"/>
      <c r="D110" s="19" t="str">
        <f>'Teamleider Marketing-'!C34</f>
        <v>SCORE</v>
      </c>
      <c r="E110" s="65"/>
      <c r="F110" s="7"/>
      <c r="G110" s="19" t="str">
        <f>'Teamleider Marketing-'!F34</f>
        <v>SCORE</v>
      </c>
      <c r="H110" s="65"/>
      <c r="I110" s="7"/>
      <c r="J110" s="19" t="str">
        <f>'Teamleider Marketing-'!I34</f>
        <v>SCORE</v>
      </c>
      <c r="K110" s="65"/>
    </row>
    <row r="111" spans="1:11" ht="35" customHeight="1" x14ac:dyDescent="0.2">
      <c r="A111" s="79"/>
      <c r="B111" s="18" t="str">
        <f>$B$5</f>
        <v>Beoordelaar 3: Teamleider Corporatie communicatie</v>
      </c>
      <c r="C111" s="7"/>
      <c r="D111" s="19" t="str">
        <f>'Teamleider Corporatie-'!C34</f>
        <v>SCORE</v>
      </c>
      <c r="E111" s="65"/>
      <c r="F111" s="7"/>
      <c r="G111" s="19" t="str">
        <f>'Teamleider Corporatie-'!F34</f>
        <v>SCORE</v>
      </c>
      <c r="H111" s="65"/>
      <c r="I111" s="7"/>
      <c r="J111" s="19" t="str">
        <f>'Teamleider Corporatie-'!I34</f>
        <v>SCORE</v>
      </c>
      <c r="K111" s="65"/>
    </row>
    <row r="112" spans="1:11" ht="35" customHeight="1" x14ac:dyDescent="0.2">
      <c r="A112" s="79"/>
      <c r="B112" s="18" t="str">
        <f>$B$6</f>
        <v>Beoordelaar 4: Adviseur Marketing en Communicatie</v>
      </c>
      <c r="C112" s="7"/>
      <c r="D112" s="19" t="str">
        <f>'Adviseur Marketing -'!C34</f>
        <v>SCORE</v>
      </c>
      <c r="E112" s="65"/>
      <c r="F112" s="7"/>
      <c r="G112" s="19" t="str">
        <f>'Adviseur Marketing -'!F34</f>
        <v>SCORE</v>
      </c>
      <c r="H112" s="65"/>
      <c r="I112" s="7"/>
      <c r="J112" s="19" t="str">
        <f>'Adviseur Marketing -'!I34</f>
        <v>SCORE</v>
      </c>
      <c r="K112" s="65"/>
    </row>
    <row r="113" spans="1:11" ht="35" customHeight="1" x14ac:dyDescent="0.2">
      <c r="A113" s="80"/>
      <c r="B113" s="18" t="str">
        <f>'Adviseur Corporatie-'!A1</f>
        <v>Beoordelaar 5: Adviseur Corporatie communicatie</v>
      </c>
      <c r="C113" s="7"/>
      <c r="D113" s="19" t="str">
        <f>'Adviseur Corporatie-'!C34</f>
        <v>SCORE</v>
      </c>
      <c r="E113" s="65"/>
      <c r="F113" s="7"/>
      <c r="G113" s="19" t="str">
        <f>'Adviseur Corporatie-'!F34</f>
        <v>SCORE</v>
      </c>
      <c r="H113" s="65"/>
      <c r="I113" s="7"/>
      <c r="J113" s="19" t="str">
        <f>'Adviseur Corporatie-'!I34</f>
        <v>SCORE</v>
      </c>
      <c r="K113" s="65"/>
    </row>
    <row r="114" spans="1:11" ht="35" customHeight="1" x14ac:dyDescent="0.2">
      <c r="A114" s="67" t="s">
        <v>12</v>
      </c>
      <c r="B114" s="67"/>
      <c r="C114" s="7"/>
      <c r="D114" s="16" t="s">
        <v>7</v>
      </c>
      <c r="E114" s="65"/>
      <c r="F114" s="7"/>
      <c r="G114" s="16" t="s">
        <v>7</v>
      </c>
      <c r="H114" s="65"/>
      <c r="I114" s="7"/>
      <c r="J114" s="16" t="s">
        <v>7</v>
      </c>
      <c r="K114" s="65"/>
    </row>
    <row r="115" spans="1:11" ht="34" customHeight="1" x14ac:dyDescent="0.2">
      <c r="A115" s="68"/>
      <c r="B115" s="68"/>
      <c r="C115" s="7"/>
      <c r="D115" s="12" t="str">
        <f>IF(D114="Uitmuntend","€ 4.125",IF(D114="Goed","€ 3.506,25",IF(D114="Voldoende","€ 0",IF(D114="Matig","-€ 20.625",IF(D114="Onvoldoende","KNOCK OUT"," ")))))</f>
        <v xml:space="preserve"> </v>
      </c>
      <c r="E115" s="65"/>
      <c r="F115" s="7"/>
      <c r="G115" s="12" t="str">
        <f>IF(G114="Uitmuntend","€ 4.125",IF(G114="Goed","€ 3.506,25",IF(G114="Voldoende","€ 0",IF(G114="Matig","-€ 20.625",IF(G114="Onvoldoende","KNOCK OUT"," ")))))</f>
        <v xml:space="preserve"> </v>
      </c>
      <c r="H115" s="65"/>
      <c r="I115" s="7"/>
      <c r="J115" s="12" t="str">
        <f>IF(J114="Uitmuntend","€ 4.125",IF(J114="Goed","€ 3.506,25",IF(J114="Voldoende","€ 0",IF(J114="Matig","-€ 20.625",IF(J114="Onvoldoende","KNOCK OUT"," ")))))</f>
        <v xml:space="preserve"> </v>
      </c>
      <c r="K115" s="65"/>
    </row>
    <row r="116" spans="1:11" ht="10" customHeight="1" x14ac:dyDescent="0.2">
      <c r="C116"/>
      <c r="F116"/>
      <c r="I116"/>
    </row>
    <row r="117" spans="1:11" ht="30" customHeight="1" x14ac:dyDescent="0.2">
      <c r="A117" s="11"/>
      <c r="B117" s="11" t="s">
        <v>13</v>
      </c>
      <c r="C117" s="23"/>
      <c r="D117" s="70" t="e">
        <f>D9+D16+D23+D31+D38+D45+D52+D59+D66+D73+D80+D87+D94+D101+D108+D115</f>
        <v>#VALUE!</v>
      </c>
      <c r="E117" s="71"/>
      <c r="F117" s="23"/>
      <c r="G117" s="70" t="e">
        <f>G9+G16+G23+G31+G38+G45+G52+G59+G66+G73+G80+G87+G94+G101+G108+G115</f>
        <v>#VALUE!</v>
      </c>
      <c r="H117" s="71"/>
      <c r="I117" s="23"/>
      <c r="J117" s="70" t="e">
        <f>J9+J16+J23+J31+J38+J45+J52+J59+J66+J73+J80+J87+J94+J101+J108+J115</f>
        <v>#VALUE!</v>
      </c>
      <c r="K117" s="71"/>
    </row>
    <row r="118" spans="1:11" ht="10" customHeight="1" x14ac:dyDescent="0.2">
      <c r="A118" s="10"/>
      <c r="B118" s="10"/>
      <c r="C118" s="10"/>
      <c r="D118" s="10"/>
      <c r="E118" s="10"/>
      <c r="F118" s="10"/>
      <c r="G118" s="10"/>
      <c r="H118" s="10"/>
      <c r="I118" s="10"/>
      <c r="J118" s="10"/>
      <c r="K118" s="10"/>
    </row>
  </sheetData>
  <sheetProtection algorithmName="SHA-512" hashValue="FfMOSUquHO/BQ0VbGvTlqTp/v5njji6piRewdxlOUDKzmKgjqLfha8JrpLi3u/wu+s2qu3caOgPWk8vE+LrVLg==" saltValue="Q6ikoJPRSSAXERGFUlnONw==" spinCount="100000" sheet="1" objects="1" scenarios="1"/>
  <mergeCells count="104">
    <mergeCell ref="A109:A113"/>
    <mergeCell ref="A3:A7"/>
    <mergeCell ref="A10:A14"/>
    <mergeCell ref="A17:A21"/>
    <mergeCell ref="A25:A29"/>
    <mergeCell ref="A32:A36"/>
    <mergeCell ref="A39:A43"/>
    <mergeCell ref="A46:A50"/>
    <mergeCell ref="A53:A57"/>
    <mergeCell ref="A60:A64"/>
    <mergeCell ref="K88:K94"/>
    <mergeCell ref="K95:K101"/>
    <mergeCell ref="K102:K108"/>
    <mergeCell ref="K109:K115"/>
    <mergeCell ref="J117:K117"/>
    <mergeCell ref="H102:H108"/>
    <mergeCell ref="H109:H115"/>
    <mergeCell ref="G117:H117"/>
    <mergeCell ref="J1:K1"/>
    <mergeCell ref="K3:K9"/>
    <mergeCell ref="K10:K16"/>
    <mergeCell ref="K17:K23"/>
    <mergeCell ref="K25:K31"/>
    <mergeCell ref="K32:K38"/>
    <mergeCell ref="K39:K45"/>
    <mergeCell ref="K46:K52"/>
    <mergeCell ref="K53:K59"/>
    <mergeCell ref="K60:K66"/>
    <mergeCell ref="K67:K73"/>
    <mergeCell ref="K74:K80"/>
    <mergeCell ref="K81:K87"/>
    <mergeCell ref="H67:H73"/>
    <mergeCell ref="H74:H80"/>
    <mergeCell ref="H81:H87"/>
    <mergeCell ref="H88:H94"/>
    <mergeCell ref="H95:H101"/>
    <mergeCell ref="H32:H38"/>
    <mergeCell ref="H39:H45"/>
    <mergeCell ref="H46:H52"/>
    <mergeCell ref="H53:H59"/>
    <mergeCell ref="H60:H66"/>
    <mergeCell ref="G1:H1"/>
    <mergeCell ref="H3:H9"/>
    <mergeCell ref="H10:H16"/>
    <mergeCell ref="H17:H23"/>
    <mergeCell ref="H25:H31"/>
    <mergeCell ref="A24:K24"/>
    <mergeCell ref="D1:E1"/>
    <mergeCell ref="E3:E9"/>
    <mergeCell ref="A1:B1"/>
    <mergeCell ref="A8:B8"/>
    <mergeCell ref="A9:B9"/>
    <mergeCell ref="A52:B52"/>
    <mergeCell ref="E53:E59"/>
    <mergeCell ref="A58:B58"/>
    <mergeCell ref="A59:B59"/>
    <mergeCell ref="D117:E117"/>
    <mergeCell ref="A15:B15"/>
    <mergeCell ref="A16:B16"/>
    <mergeCell ref="E10:E16"/>
    <mergeCell ref="E17:E23"/>
    <mergeCell ref="A22:B22"/>
    <mergeCell ref="A23:B23"/>
    <mergeCell ref="E25:E31"/>
    <mergeCell ref="A30:B30"/>
    <mergeCell ref="A31:B31"/>
    <mergeCell ref="E32:E38"/>
    <mergeCell ref="A37:B37"/>
    <mergeCell ref="A38:B38"/>
    <mergeCell ref="E39:E45"/>
    <mergeCell ref="A44:B44"/>
    <mergeCell ref="A45:B45"/>
    <mergeCell ref="E46:E52"/>
    <mergeCell ref="A51:B51"/>
    <mergeCell ref="E60:E66"/>
    <mergeCell ref="A65:B65"/>
    <mergeCell ref="A66:B66"/>
    <mergeCell ref="E67:E73"/>
    <mergeCell ref="A72:B72"/>
    <mergeCell ref="A73:B73"/>
    <mergeCell ref="E74:E80"/>
    <mergeCell ref="A79:B79"/>
    <mergeCell ref="A80:B80"/>
    <mergeCell ref="A67:A71"/>
    <mergeCell ref="A74:A78"/>
    <mergeCell ref="E102:E108"/>
    <mergeCell ref="A107:B107"/>
    <mergeCell ref="A108:B108"/>
    <mergeCell ref="E109:E115"/>
    <mergeCell ref="A114:B114"/>
    <mergeCell ref="A115:B115"/>
    <mergeCell ref="E81:E87"/>
    <mergeCell ref="A86:B86"/>
    <mergeCell ref="A87:B87"/>
    <mergeCell ref="E88:E94"/>
    <mergeCell ref="A93:B93"/>
    <mergeCell ref="A94:B94"/>
    <mergeCell ref="E95:E101"/>
    <mergeCell ref="A100:B100"/>
    <mergeCell ref="A101:B101"/>
    <mergeCell ref="A81:A85"/>
    <mergeCell ref="A88:A92"/>
    <mergeCell ref="A95:A99"/>
    <mergeCell ref="A102:A106"/>
  </mergeCells>
  <dataValidations count="2">
    <dataValidation type="list" errorStyle="warning" allowBlank="1" showErrorMessage="1" error="Voer juiste waarde in. " sqref="D8 D15 D22 D30 D37 D58 D65 D72 D79 D86 D93 G8 G15 G22 G30 G37 G58 G65 G72 G79 G86 G93 J8 J15 J22 J30 J37 J58 J65 J72 J79 J86 J93 D100 G100 J100 D107 G107 J107 D114 G114 J114" xr:uid="{0FDFC624-F996-F848-AC90-AABEA53F4A18}">
      <formula1>Score1</formula1>
    </dataValidation>
    <dataValidation type="list" errorStyle="warning" allowBlank="1" showErrorMessage="1" error="Voer juiste waarde in. " sqref="D44 D51 G44 G51 J44 J51" xr:uid="{E549A6AE-196D-E943-BAA2-7B807334DE54}">
      <formula1>Haalbaar</formula1>
    </dataValidation>
  </dataValidations>
  <pageMargins left="0.7" right="0.7" top="0.75" bottom="0.75" header="0.3" footer="0.3"/>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664D-0328-8543-A68E-19F44B24B7FC}">
  <dimension ref="A1:G8"/>
  <sheetViews>
    <sheetView showGridLines="0" zoomScale="110" zoomScaleNormal="110" workbookViewId="0">
      <selection activeCell="C6" sqref="C6"/>
    </sheetView>
  </sheetViews>
  <sheetFormatPr baseColWidth="10" defaultColWidth="11.5" defaultRowHeight="15" x14ac:dyDescent="0.2"/>
  <cols>
    <col min="1" max="1" width="53.83203125" customWidth="1"/>
    <col min="2" max="2" width="4.33203125" customWidth="1"/>
    <col min="3" max="3" width="25.1640625" customWidth="1"/>
    <col min="4" max="4" width="4.33203125" customWidth="1"/>
    <col min="5" max="5" width="25.1640625" customWidth="1"/>
    <col min="6" max="6" width="4.33203125" customWidth="1"/>
    <col min="7" max="7" width="25.1640625" customWidth="1"/>
  </cols>
  <sheetData>
    <row r="1" spans="1:7" s="10" customFormat="1" ht="31" customHeight="1" x14ac:dyDescent="0.2">
      <c r="A1" s="28" t="s">
        <v>14</v>
      </c>
      <c r="B1" s="29"/>
      <c r="C1" s="30"/>
      <c r="D1" s="29"/>
      <c r="E1" s="30"/>
      <c r="F1" s="29"/>
      <c r="G1" s="30"/>
    </row>
    <row r="2" spans="1:7" s="10" customFormat="1" ht="37" customHeight="1" x14ac:dyDescent="0.2">
      <c r="A2" s="31" t="s">
        <v>15</v>
      </c>
      <c r="B2" s="29"/>
      <c r="C2" s="32" t="s">
        <v>19</v>
      </c>
      <c r="D2" s="29"/>
      <c r="E2" s="32" t="s">
        <v>49</v>
      </c>
      <c r="F2" s="29"/>
      <c r="G2" s="32" t="s">
        <v>49</v>
      </c>
    </row>
    <row r="3" spans="1:7" s="35" customFormat="1" ht="32" customHeight="1" x14ac:dyDescent="0.2">
      <c r="A3" s="33" t="str">
        <f>'Open vragen '!A1</f>
        <v xml:space="preserve">7.1 A OPEN VRAGEN </v>
      </c>
      <c r="B3" s="29"/>
      <c r="C3" s="34" t="e">
        <f>Consensus!D117</f>
        <v>#VALUE!</v>
      </c>
      <c r="D3" s="29"/>
      <c r="E3" s="34" t="e">
        <f>Consensus!G117</f>
        <v>#VALUE!</v>
      </c>
      <c r="F3" s="29"/>
      <c r="G3" s="34" t="e">
        <f>Consensus!J117</f>
        <v>#VALUE!</v>
      </c>
    </row>
    <row r="4" spans="1:7" s="10" customFormat="1" ht="32" customHeight="1" x14ac:dyDescent="0.2">
      <c r="A4" s="36" t="s">
        <v>16</v>
      </c>
      <c r="B4" s="29"/>
      <c r="C4" s="37" t="e">
        <f>C3</f>
        <v>#VALUE!</v>
      </c>
      <c r="D4" s="29"/>
      <c r="E4" s="37" t="e">
        <f>E3</f>
        <v>#VALUE!</v>
      </c>
      <c r="F4" s="29"/>
      <c r="G4" s="37" t="e">
        <f>G3</f>
        <v>#VALUE!</v>
      </c>
    </row>
    <row r="5" spans="1:7" s="10" customFormat="1" ht="13" customHeight="1" x14ac:dyDescent="0.2"/>
    <row r="6" spans="1:7" s="10" customFormat="1" ht="32" customHeight="1" x14ac:dyDescent="0.2">
      <c r="A6" s="38" t="s">
        <v>17</v>
      </c>
      <c r="B6" s="29"/>
      <c r="C6" s="39">
        <v>0</v>
      </c>
      <c r="D6" s="29"/>
      <c r="E6" s="39">
        <v>0</v>
      </c>
      <c r="F6" s="29"/>
      <c r="G6" s="39">
        <v>0</v>
      </c>
    </row>
    <row r="7" spans="1:7" s="10" customFormat="1" ht="12" customHeight="1" x14ac:dyDescent="0.2"/>
    <row r="8" spans="1:7" s="10" customFormat="1" ht="32" customHeight="1" x14ac:dyDescent="0.2">
      <c r="A8" s="40" t="s">
        <v>18</v>
      </c>
      <c r="B8" s="29"/>
      <c r="C8" s="41" t="e">
        <f>C6-C4</f>
        <v>#VALUE!</v>
      </c>
      <c r="D8" s="29"/>
      <c r="E8" s="41" t="e">
        <f>E6-E4</f>
        <v>#VALUE!</v>
      </c>
      <c r="F8" s="29"/>
      <c r="G8" s="41" t="e">
        <f>G6-G4</f>
        <v>#VALUE!</v>
      </c>
    </row>
  </sheetData>
  <sheetProtection algorithmName="SHA-512" hashValue="TXVOoVa93A/qUstaXXKAYQqsb8Q0l1GR2erIyDsbURMgr3jB5aWkNjI7ejP4RQVvGSyyAHwy7+XAGcqcTqpzag==" saltValue="BU2PYa5IMlW148Rq0PYBt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3bbc45e1762022e22ca0153a50361aa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16b47c6a34ba05ee4c441637e1b8d82d"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0920958F-9D0A-4384-B0C2-B47D9123E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629114-0FDD-4811-A128-88D4CA5B1D00}">
  <ds:schemaRefs>
    <ds:schemaRef ds:uri="http://schemas.microsoft.com/sharepoint/v3/contenttype/forms"/>
  </ds:schemaRefs>
</ds:datastoreItem>
</file>

<file path=customXml/itemProps3.xml><?xml version="1.0" encoding="utf-8"?>
<ds:datastoreItem xmlns:ds="http://schemas.openxmlformats.org/officeDocument/2006/customXml" ds:itemID="{08A7E0BF-4A30-4CE6-9114-C71D165772B1}">
  <ds:schemaRef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04d4ff2e-cf62-40b0-a5cf-f8c6524922a9"/>
    <ds:schemaRef ds:uri="http://purl.org/dc/terms/"/>
    <ds:schemaRef ds:uri="http://schemas.microsoft.com/office/infopath/2007/PartnerControls"/>
    <ds:schemaRef ds:uri="cdfd6af9-2027-427e-aee7-f2f3dc2ea94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3</vt:i4>
      </vt:variant>
    </vt:vector>
  </HeadingPairs>
  <TitlesOfParts>
    <vt:vector size="11" baseType="lpstr">
      <vt:lpstr>Open vragen </vt:lpstr>
      <vt:lpstr>Directeur Marketing-</vt:lpstr>
      <vt:lpstr>Teamleider Marketing-</vt:lpstr>
      <vt:lpstr>Teamleider Corporatie-</vt:lpstr>
      <vt:lpstr>Adviseur Marketing -</vt:lpstr>
      <vt:lpstr>Adviseur Corporatie-</vt:lpstr>
      <vt:lpstr>Consensus</vt:lpstr>
      <vt:lpstr>Eindscores</vt:lpstr>
      <vt:lpstr>Haalbaar</vt:lpstr>
      <vt:lpstr>Score1</vt:lpstr>
      <vt:lpstr>Score2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25-3</dc:description>
  <cp:lastModifiedBy/>
  <cp:revision/>
  <dcterms:created xsi:type="dcterms:W3CDTF">2006-09-16T00:00:00Z</dcterms:created>
  <dcterms:modified xsi:type="dcterms:W3CDTF">2025-05-16T09:28:40Z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