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www.samenwerkruimten.nl/teamsites/beveiligingsdiensten tbv defensie 2026/Gedeelde  documenten/Aanbestedingsstukken/Bijlagen bij Beschrijvend Document/"/>
    </mc:Choice>
  </mc:AlternateContent>
  <xr:revisionPtr revIDLastSave="0" documentId="8_{C1E40B45-4986-4C81-A003-71D7B8DB9880}" xr6:coauthVersionLast="47" xr6:coauthVersionMax="47" xr10:uidLastSave="{00000000-0000-0000-0000-000000000000}"/>
  <bookViews>
    <workbookView xWindow="-108" yWindow="-108" windowWidth="22788" windowHeight="10824" xr2:uid="{32D30F62-4B0F-45C7-A777-B681E45A21ED}"/>
  </bookViews>
  <sheets>
    <sheet name="MVOI wen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" l="1"/>
  <c r="B39" i="2"/>
  <c r="F35" i="2"/>
  <c r="F36" i="2"/>
  <c r="F37" i="2"/>
  <c r="F38" i="2"/>
  <c r="F33" i="2"/>
  <c r="F34" i="2"/>
  <c r="F31" i="2"/>
  <c r="F32" i="2"/>
  <c r="F30" i="2"/>
  <c r="D7" i="2"/>
  <c r="D6" i="2"/>
  <c r="D5" i="2"/>
  <c r="D4" i="2"/>
  <c r="D8" i="2"/>
  <c r="D9" i="2"/>
  <c r="D24" i="2"/>
</calcChain>
</file>

<file path=xl/sharedStrings.xml><?xml version="1.0" encoding="utf-8"?>
<sst xmlns="http://schemas.openxmlformats.org/spreadsheetml/2006/main" count="41" uniqueCount="40">
  <si>
    <r>
      <t xml:space="preserve">Uitstootberekening </t>
    </r>
    <r>
      <rPr>
        <b/>
        <u/>
        <sz val="9"/>
        <color rgb="FF000000"/>
        <rFont val="Verdana"/>
        <family val="2"/>
      </rPr>
      <t>wagenpark</t>
    </r>
    <r>
      <rPr>
        <b/>
        <sz val="9"/>
        <color rgb="FF000000"/>
        <rFont val="Verdana"/>
        <family val="2"/>
      </rPr>
      <t xml:space="preserve"> beveiligingsdiensten</t>
    </r>
  </si>
  <si>
    <t>Invullen door inschrijver</t>
  </si>
  <si>
    <t>Berekening</t>
  </si>
  <si>
    <t>% Brandstoftype</t>
  </si>
  <si>
    <t>CO₂ emmisiefactor/ kg CO₂-eq/km</t>
  </si>
  <si>
    <t>Uitstoot type brandstof</t>
  </si>
  <si>
    <t>Uitkomst</t>
  </si>
  <si>
    <t>Elektrisch Gemiddelde stroommix</t>
  </si>
  <si>
    <t>Diesel Middel</t>
  </si>
  <si>
    <t>Benzine Middel</t>
  </si>
  <si>
    <t>Hybride</t>
  </si>
  <si>
    <t>Totaal kg CO₂-eq/km</t>
  </si>
  <si>
    <t>Totaal g CO₂-eq/km</t>
  </si>
  <si>
    <t>CO₂-uitstoot t.o.v. branchegemiddelde</t>
  </si>
  <si>
    <t>≥ 20% lager</t>
  </si>
  <si>
    <t>10% tot en met 19,9% lager</t>
  </si>
  <si>
    <t>0,1% tot en met 9,9% lager</t>
  </si>
  <si>
    <t>Gelijk aan gemiddelde (exact 0%)</t>
  </si>
  <si>
    <t>0,1% tot en met 9,9% hoger</t>
  </si>
  <si>
    <t>10% tot en met 19,9% hoger</t>
  </si>
  <si>
    <t>&gt; 20% hoger</t>
  </si>
  <si>
    <t>Geen gegevens</t>
  </si>
  <si>
    <t>Uitkomst is</t>
  </si>
  <si>
    <r>
      <t xml:space="preserve">Uitstootberekening </t>
    </r>
    <r>
      <rPr>
        <b/>
        <u/>
        <sz val="9"/>
        <color theme="1"/>
        <rFont val="Verdana"/>
        <family val="2"/>
      </rPr>
      <t>woon-werkverkeer</t>
    </r>
    <r>
      <rPr>
        <b/>
        <sz val="9"/>
        <color theme="1"/>
        <rFont val="Verdana"/>
        <family val="2"/>
      </rPr>
      <t xml:space="preserve"> beveiligingsdiensten</t>
    </r>
  </si>
  <si>
    <t>Vervoersmiddel</t>
  </si>
  <si>
    <t>% van totaal</t>
  </si>
  <si>
    <t>Gem. afstand enkele reis (km)</t>
  </si>
  <si>
    <t>Frequentie (dagen/week)</t>
  </si>
  <si>
    <t>CO₂-emissiefactor (kg/km)*</t>
  </si>
  <si>
    <t>Totale uitstoot (kg CO₂/jaar)</t>
  </si>
  <si>
    <t>Auto (benzine)</t>
  </si>
  <si>
    <t>Auto (diesel)</t>
  </si>
  <si>
    <t>Auto (hybride)</t>
  </si>
  <si>
    <t>Auto (elektrisch)</t>
  </si>
  <si>
    <t>Gemiddelde auto Brandstofsoort onbekend</t>
  </si>
  <si>
    <t>Fiets</t>
  </si>
  <si>
    <t>Openbaar vervoer</t>
  </si>
  <si>
    <t>Lopen</t>
  </si>
  <si>
    <t>Overig</t>
  </si>
  <si>
    <t>Score in procenten van de maximale waarde voor vraag a bij Wens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</si>
</sst>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.0"/>
    <numFmt numFmtId="165" formatCode="_ * #,##0.000_ ;_ * \-#,##0.000_ ;_ * &quot;-&quot;??_ ;_ @_ "/>
  </numFmts>
  <fonts count="10" x14ac:knownFonts="1">
    <font>
      <sz val="11"/>
      <color theme="1"/>
      <name val="Aptos Narrow"/>
      <family val="2"/>
      <scheme val="minor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sz val="11"/>
      <color theme="1"/>
      <name val="Aptos Narrow"/>
      <family val="2"/>
      <scheme val="minor"/>
    </font>
    <font>
      <b/>
      <sz val="9"/>
      <color theme="1"/>
      <name val="Verdana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color theme="1"/>
      <name val="Verdana"/>
      <family val="2"/>
    </font>
    <font>
      <b/>
      <u/>
      <sz val="9"/>
      <color theme="1"/>
      <name val="Verdana"/>
      <family val="2"/>
    </font>
    <font>
      <b/>
      <u/>
      <sz val="9"/>
      <color rgb="FF00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5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164" fontId="2" fillId="3" borderId="4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9" fontId="2" fillId="2" borderId="4" xfId="0" applyNumberFormat="1" applyFont="1" applyFill="1" applyBorder="1" applyAlignment="1">
      <alignment vertical="center"/>
    </xf>
    <xf numFmtId="165" fontId="0" fillId="0" borderId="4" xfId="1" applyNumberFormat="1" applyFont="1" applyBorder="1"/>
    <xf numFmtId="0" fontId="2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9" fontId="1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9" fontId="2" fillId="2" borderId="2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0" fillId="4" borderId="0" xfId="0" applyFill="1"/>
    <xf numFmtId="0" fontId="6" fillId="4" borderId="2" xfId="0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0" fillId="2" borderId="0" xfId="0" applyFill="1"/>
    <xf numFmtId="0" fontId="7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9" fontId="7" fillId="2" borderId="4" xfId="2" applyFont="1" applyFill="1" applyBorder="1" applyAlignment="1">
      <alignment vertical="center" wrapText="1"/>
    </xf>
    <xf numFmtId="9" fontId="7" fillId="2" borderId="1" xfId="2" applyFont="1" applyFill="1" applyBorder="1" applyAlignment="1">
      <alignment vertical="center" wrapText="1"/>
    </xf>
    <xf numFmtId="9" fontId="0" fillId="0" borderId="0" xfId="2" applyFont="1"/>
    <xf numFmtId="44" fontId="0" fillId="0" borderId="0" xfId="0" applyNumberFormat="1"/>
    <xf numFmtId="10" fontId="0" fillId="0" borderId="0" xfId="2" applyNumberFormat="1" applyFont="1"/>
    <xf numFmtId="0" fontId="1" fillId="6" borderId="2" xfId="0" applyFont="1" applyFill="1" applyBorder="1" applyAlignment="1">
      <alignment vertical="center" wrapText="1"/>
    </xf>
    <xf numFmtId="9" fontId="2" fillId="6" borderId="4" xfId="2" applyFont="1" applyFill="1" applyBorder="1" applyAlignment="1">
      <alignment vertical="center" wrapText="1"/>
    </xf>
    <xf numFmtId="9" fontId="0" fillId="4" borderId="0" xfId="3" applyNumberFormat="1" applyFont="1" applyFill="1"/>
    <xf numFmtId="2" fontId="2" fillId="2" borderId="0" xfId="0" applyNumberFormat="1" applyFont="1" applyFill="1" applyAlignment="1">
      <alignment vertical="center" wrapText="1"/>
    </xf>
    <xf numFmtId="0" fontId="4" fillId="5" borderId="5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left" vertical="center"/>
    </xf>
    <xf numFmtId="0" fontId="1" fillId="5" borderId="0" xfId="0" applyFont="1" applyFill="1" applyAlignment="1">
      <alignment horizontal="left" vertical="center"/>
    </xf>
  </cellXfs>
  <cellStyles count="4">
    <cellStyle name="Komma" xfId="1" builtinId="3"/>
    <cellStyle name="Procent" xfId="2" builtinId="5"/>
    <cellStyle name="Standaard" xfId="0" builtinId="0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5DD3D-6791-4AE2-AEB4-0C5120237501}">
  <dimension ref="A1:H39"/>
  <sheetViews>
    <sheetView tabSelected="1" workbookViewId="0">
      <selection activeCell="H3" sqref="H3"/>
    </sheetView>
  </sheetViews>
  <sheetFormatPr defaultRowHeight="14.4" x14ac:dyDescent="0.3"/>
  <cols>
    <col min="1" max="1" width="31.33203125" bestFit="1" customWidth="1"/>
    <col min="2" max="2" width="20" customWidth="1"/>
    <col min="3" max="3" width="33.33203125" bestFit="1" customWidth="1"/>
    <col min="4" max="4" width="23.88671875" customWidth="1"/>
    <col min="5" max="5" width="12.44140625" bestFit="1" customWidth="1"/>
    <col min="6" max="6" width="11.33203125" customWidth="1"/>
    <col min="7" max="7" width="12.44140625" bestFit="1" customWidth="1"/>
    <col min="8" max="8" width="30.6640625" bestFit="1" customWidth="1"/>
  </cols>
  <sheetData>
    <row r="1" spans="1:8" x14ac:dyDescent="0.3">
      <c r="A1" s="43" t="s">
        <v>0</v>
      </c>
      <c r="B1" s="44"/>
      <c r="C1" s="44"/>
    </row>
    <row r="2" spans="1:8" ht="15" thickBot="1" x14ac:dyDescent="0.35">
      <c r="H2" s="28" t="s">
        <v>1</v>
      </c>
    </row>
    <row r="3" spans="1:8" ht="23.4" thickBot="1" x14ac:dyDescent="0.35">
      <c r="A3" s="7" t="s">
        <v>2</v>
      </c>
      <c r="B3" s="8" t="s">
        <v>3</v>
      </c>
      <c r="C3" s="9" t="s">
        <v>4</v>
      </c>
      <c r="D3" s="7" t="s">
        <v>5</v>
      </c>
      <c r="H3" s="25" t="s">
        <v>6</v>
      </c>
    </row>
    <row r="4" spans="1:8" ht="15" thickBot="1" x14ac:dyDescent="0.35">
      <c r="A4" s="10" t="s">
        <v>7</v>
      </c>
      <c r="B4" s="11">
        <v>0</v>
      </c>
      <c r="C4" s="12">
        <v>6.2E-2</v>
      </c>
      <c r="D4" s="10">
        <f>B4*C4</f>
        <v>0</v>
      </c>
    </row>
    <row r="5" spans="1:8" ht="15" thickBot="1" x14ac:dyDescent="0.35">
      <c r="A5" s="10" t="s">
        <v>8</v>
      </c>
      <c r="B5" s="11">
        <v>0</v>
      </c>
      <c r="C5" s="12">
        <v>0.18</v>
      </c>
      <c r="D5" s="10">
        <f t="shared" ref="D5:D7" si="0">B5*C5</f>
        <v>0</v>
      </c>
    </row>
    <row r="6" spans="1:8" ht="15" thickBot="1" x14ac:dyDescent="0.35">
      <c r="A6" s="10" t="s">
        <v>9</v>
      </c>
      <c r="B6" s="11">
        <v>0</v>
      </c>
      <c r="C6" s="12">
        <v>0.19500000000000001</v>
      </c>
      <c r="D6" s="10">
        <f t="shared" si="0"/>
        <v>0</v>
      </c>
    </row>
    <row r="7" spans="1:8" ht="15" thickBot="1" x14ac:dyDescent="0.35">
      <c r="A7" s="10" t="s">
        <v>10</v>
      </c>
      <c r="B7" s="11">
        <v>0</v>
      </c>
      <c r="C7" s="12">
        <v>0.183</v>
      </c>
      <c r="D7" s="10">
        <f t="shared" si="0"/>
        <v>0</v>
      </c>
    </row>
    <row r="8" spans="1:8" ht="15" thickBot="1" x14ac:dyDescent="0.35">
      <c r="A8" s="13" t="s">
        <v>11</v>
      </c>
      <c r="B8" s="19">
        <v>1</v>
      </c>
      <c r="C8" s="14"/>
      <c r="D8" s="15">
        <f>SUM(D4:D7)</f>
        <v>0</v>
      </c>
    </row>
    <row r="9" spans="1:8" ht="15" thickBot="1" x14ac:dyDescent="0.35">
      <c r="A9" s="16" t="s">
        <v>12</v>
      </c>
      <c r="B9" s="17"/>
      <c r="C9" s="18"/>
      <c r="D9" s="26">
        <f>D8*1000</f>
        <v>0</v>
      </c>
    </row>
    <row r="11" spans="1:8" ht="15" thickBot="1" x14ac:dyDescent="0.35"/>
    <row r="12" spans="1:8" ht="34.799999999999997" thickBot="1" x14ac:dyDescent="0.35">
      <c r="A12" s="1" t="s">
        <v>13</v>
      </c>
      <c r="B12" s="2"/>
      <c r="C12" s="2"/>
      <c r="D12" s="36" t="s">
        <v>39</v>
      </c>
      <c r="G12" s="35"/>
      <c r="H12" s="34"/>
    </row>
    <row r="13" spans="1:8" ht="15" thickBot="1" x14ac:dyDescent="0.35">
      <c r="A13" s="3" t="s">
        <v>14</v>
      </c>
      <c r="B13" s="4">
        <v>110.4</v>
      </c>
      <c r="C13" s="4"/>
      <c r="D13" s="37">
        <v>0.1</v>
      </c>
    </row>
    <row r="14" spans="1:8" ht="15" thickBot="1" x14ac:dyDescent="0.35">
      <c r="A14" s="3" t="s">
        <v>15</v>
      </c>
      <c r="B14" s="4">
        <v>124.2</v>
      </c>
      <c r="C14" s="4">
        <v>110.53800000000001</v>
      </c>
      <c r="D14" s="37">
        <v>8.3333333333333343E-2</v>
      </c>
    </row>
    <row r="15" spans="1:8" ht="15" thickBot="1" x14ac:dyDescent="0.35">
      <c r="A15" s="3" t="s">
        <v>16</v>
      </c>
      <c r="B15" s="4">
        <v>137.86199999999999</v>
      </c>
      <c r="C15" s="4">
        <v>124.33800000000001</v>
      </c>
      <c r="D15" s="37">
        <v>6.666666666666668E-2</v>
      </c>
    </row>
    <row r="16" spans="1:8" ht="15" thickBot="1" x14ac:dyDescent="0.35">
      <c r="A16" s="5" t="s">
        <v>17</v>
      </c>
      <c r="B16" s="6">
        <v>138</v>
      </c>
      <c r="C16" s="6">
        <v>138</v>
      </c>
      <c r="D16" s="37">
        <v>5.0000000000000017E-2</v>
      </c>
    </row>
    <row r="17" spans="1:6" ht="15" thickBot="1" x14ac:dyDescent="0.35">
      <c r="A17" s="3" t="s">
        <v>18</v>
      </c>
      <c r="B17" s="4">
        <v>138.13799999999998</v>
      </c>
      <c r="C17" s="4">
        <v>151.66200000000001</v>
      </c>
      <c r="D17" s="37">
        <v>3.3333333333333354E-2</v>
      </c>
    </row>
    <row r="18" spans="1:6" ht="15" thickBot="1" x14ac:dyDescent="0.35">
      <c r="A18" s="3" t="s">
        <v>19</v>
      </c>
      <c r="B18" s="4">
        <v>151.80000000000001</v>
      </c>
      <c r="C18" s="4">
        <v>165.46200000000002</v>
      </c>
      <c r="D18" s="37">
        <v>1.6666666666666687E-2</v>
      </c>
    </row>
    <row r="19" spans="1:6" ht="15" thickBot="1" x14ac:dyDescent="0.35">
      <c r="A19" s="3" t="s">
        <v>20</v>
      </c>
      <c r="B19" s="4">
        <v>165.6</v>
      </c>
      <c r="C19" s="4"/>
      <c r="D19" s="37">
        <v>0</v>
      </c>
    </row>
    <row r="20" spans="1:6" ht="15" thickBot="1" x14ac:dyDescent="0.35">
      <c r="A20" s="3" t="s">
        <v>21</v>
      </c>
      <c r="B20" s="4">
        <v>0</v>
      </c>
      <c r="C20" s="4">
        <v>0</v>
      </c>
      <c r="D20" s="37"/>
    </row>
    <row r="23" spans="1:6" x14ac:dyDescent="0.3">
      <c r="C23" t="s">
        <v>12</v>
      </c>
      <c r="D23" s="39">
        <f>D9</f>
        <v>0</v>
      </c>
    </row>
    <row r="24" spans="1:6" x14ac:dyDescent="0.3">
      <c r="C24" t="s">
        <v>22</v>
      </c>
      <c r="D24" s="38">
        <f>_xlfn.XLOOKUP(D23,B13:B20,D13:D20,0,1)</f>
        <v>0</v>
      </c>
    </row>
    <row r="26" spans="1:6" ht="15" thickBot="1" x14ac:dyDescent="0.35"/>
    <row r="27" spans="1:6" ht="15" thickBot="1" x14ac:dyDescent="0.35">
      <c r="A27" s="40" t="s">
        <v>23</v>
      </c>
      <c r="B27" s="41"/>
      <c r="C27" s="42"/>
    </row>
    <row r="28" spans="1:6" ht="15" thickBot="1" x14ac:dyDescent="0.35"/>
    <row r="29" spans="1:6" ht="34.799999999999997" thickBot="1" x14ac:dyDescent="0.35">
      <c r="A29" s="20" t="s">
        <v>24</v>
      </c>
      <c r="B29" s="21" t="s">
        <v>25</v>
      </c>
      <c r="C29" s="21" t="s">
        <v>26</v>
      </c>
      <c r="D29" s="21" t="s">
        <v>27</v>
      </c>
      <c r="E29" s="21" t="s">
        <v>28</v>
      </c>
      <c r="F29" s="21" t="s">
        <v>29</v>
      </c>
    </row>
    <row r="30" spans="1:6" ht="15" thickBot="1" x14ac:dyDescent="0.35">
      <c r="A30" s="22" t="s">
        <v>30</v>
      </c>
      <c r="B30" s="31">
        <v>0</v>
      </c>
      <c r="C30" s="29"/>
      <c r="D30" s="29"/>
      <c r="E30" s="23">
        <v>0.19500000000000001</v>
      </c>
      <c r="F30" s="23">
        <f>C30*D30*E30*2</f>
        <v>0</v>
      </c>
    </row>
    <row r="31" spans="1:6" ht="15" thickBot="1" x14ac:dyDescent="0.35">
      <c r="A31" s="22" t="s">
        <v>31</v>
      </c>
      <c r="B31" s="31">
        <v>0</v>
      </c>
      <c r="C31" s="29"/>
      <c r="D31" s="29"/>
      <c r="E31" s="23">
        <v>0.18</v>
      </c>
      <c r="F31" s="23">
        <f t="shared" ref="F31:F38" si="1">C31*D31*E31*2</f>
        <v>0</v>
      </c>
    </row>
    <row r="32" spans="1:6" ht="15" thickBot="1" x14ac:dyDescent="0.35">
      <c r="A32" s="22" t="s">
        <v>32</v>
      </c>
      <c r="B32" s="31">
        <v>0</v>
      </c>
      <c r="C32" s="29"/>
      <c r="D32" s="29"/>
      <c r="E32" s="24">
        <v>0.183</v>
      </c>
      <c r="F32" s="23">
        <f t="shared" si="1"/>
        <v>0</v>
      </c>
    </row>
    <row r="33" spans="1:6" ht="15" thickBot="1" x14ac:dyDescent="0.35">
      <c r="A33" s="22" t="s">
        <v>33</v>
      </c>
      <c r="B33" s="31">
        <v>0</v>
      </c>
      <c r="C33" s="29"/>
      <c r="D33" s="29"/>
      <c r="E33" s="23">
        <v>6.2E-2</v>
      </c>
      <c r="F33" s="23">
        <f>C33*D33*E33*2</f>
        <v>0</v>
      </c>
    </row>
    <row r="34" spans="1:6" ht="23.4" thickBot="1" x14ac:dyDescent="0.35">
      <c r="A34" s="22" t="s">
        <v>34</v>
      </c>
      <c r="B34" s="31">
        <v>0</v>
      </c>
      <c r="C34" s="29"/>
      <c r="D34" s="29"/>
      <c r="E34" s="23">
        <v>0.191</v>
      </c>
      <c r="F34" s="23">
        <f t="shared" si="1"/>
        <v>0</v>
      </c>
    </row>
    <row r="35" spans="1:6" ht="15" thickBot="1" x14ac:dyDescent="0.35">
      <c r="A35" s="22" t="s">
        <v>35</v>
      </c>
      <c r="B35" s="31">
        <v>0</v>
      </c>
      <c r="C35" s="29"/>
      <c r="D35" s="29"/>
      <c r="E35" s="23">
        <v>3.0000000000000001E-3</v>
      </c>
      <c r="F35" s="23">
        <f t="shared" si="1"/>
        <v>0</v>
      </c>
    </row>
    <row r="36" spans="1:6" ht="15" thickBot="1" x14ac:dyDescent="0.35">
      <c r="A36" s="20" t="s">
        <v>36</v>
      </c>
      <c r="B36" s="32">
        <v>0</v>
      </c>
      <c r="C36" s="30"/>
      <c r="D36" s="30"/>
      <c r="E36" s="27">
        <v>1.4E-2</v>
      </c>
      <c r="F36" s="21">
        <f t="shared" si="1"/>
        <v>0</v>
      </c>
    </row>
    <row r="37" spans="1:6" ht="15" thickBot="1" x14ac:dyDescent="0.35">
      <c r="A37" s="22" t="s">
        <v>37</v>
      </c>
      <c r="B37" s="31">
        <v>0</v>
      </c>
      <c r="C37" s="29"/>
      <c r="D37" s="29"/>
      <c r="E37" s="24">
        <v>0</v>
      </c>
      <c r="F37" s="23">
        <f t="shared" si="1"/>
        <v>0</v>
      </c>
    </row>
    <row r="38" spans="1:6" ht="15" thickBot="1" x14ac:dyDescent="0.35">
      <c r="A38" s="22" t="s">
        <v>38</v>
      </c>
      <c r="B38" s="31">
        <v>0</v>
      </c>
      <c r="C38" s="29"/>
      <c r="D38" s="29"/>
      <c r="E38" s="23"/>
      <c r="F38" s="23">
        <f t="shared" si="1"/>
        <v>0</v>
      </c>
    </row>
    <row r="39" spans="1:6" x14ac:dyDescent="0.3">
      <c r="B39" s="33">
        <f>SUM(B30:B38)</f>
        <v>0</v>
      </c>
    </row>
  </sheetData>
  <mergeCells count="2">
    <mergeCell ref="A27:C27"/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532562A489E446BCDBCBD885A9D589" ma:contentTypeVersion="0" ma:contentTypeDescription="Een nieuw document maken." ma:contentTypeScope="" ma:versionID="5c52538e822675ed964a635147e7e88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c1291706f4da62e3ca33d24920cb5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50E659-FD11-4335-B363-9DF0C86860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7FB88A5-F913-4380-BACE-D35619552E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7C2191-5E6F-488A-9E85-C746182C711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MVOI wens</vt:lpstr>
    </vt:vector>
  </TitlesOfParts>
  <Manager/>
  <Company>JustitiÃƒÂ«le ICT Organisatie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Blanson Henkemans, Iris</dc:creator>
  <cp:keywords/>
  <dc:description/>
  <cp:lastModifiedBy>Vroom, Ronald</cp:lastModifiedBy>
  <cp:revision/>
  <dcterms:created xsi:type="dcterms:W3CDTF">2025-11-13T14:34:21Z</dcterms:created>
  <dcterms:modified xsi:type="dcterms:W3CDTF">2026-01-09T13:20:00Z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0x01010007532562A489E446BCDBCBD885A9D589</vt:lpwstr>
  </property>
</Properties>
</file>