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SSC IUC G1 Aanbesteden\05 Categoriemanagement\CM Beveiliging\Aanbestedingen Beveiliging\Portofonie 2026\5 Nota van Inlichtingen\NvI 2\"/>
    </mc:Choice>
  </mc:AlternateContent>
  <xr:revisionPtr revIDLastSave="0" documentId="13_ncr:1_{E6CA49EF-AE24-4A57-8458-E529BFE2C143}" xr6:coauthVersionLast="47" xr6:coauthVersionMax="47" xr10:uidLastSave="{00000000-0000-0000-0000-000000000000}"/>
  <bookViews>
    <workbookView xWindow="-120" yWindow="-120" windowWidth="29040" windowHeight="15840" tabRatio="668" xr2:uid="{00000000-000D-0000-FFFF-FFFF00000000}"/>
  </bookViews>
  <sheets>
    <sheet name="Instructies" sheetId="7" r:id="rId1"/>
    <sheet name="Prijs component" sheetId="11" r:id="rId2"/>
    <sheet name="Portofonie installatie" sheetId="12" r:id="rId3"/>
    <sheet name="Portofonie Accessoires" sheetId="13" r:id="rId4"/>
    <sheet name="End-of-Life (EOL)" sheetId="14" r:id="rId5"/>
  </sheets>
  <definedNames>
    <definedName name="_xlnm._FilterDatabase" localSheetId="3" hidden="1">'Portofonie Accessoires'!$B$4:$F$131</definedName>
    <definedName name="_xlnm.Print_Area" localSheetId="0">Instructies!$A$1:$A$45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1" l="1"/>
  <c r="F171" i="13"/>
  <c r="F55" i="12"/>
  <c r="F174" i="13"/>
  <c r="F59" i="12"/>
  <c r="F8" i="13"/>
  <c r="F9" i="13"/>
  <c r="F10" i="13"/>
  <c r="F11" i="13"/>
  <c r="F12" i="13"/>
  <c r="F13" i="13"/>
  <c r="F14" i="13"/>
  <c r="F15" i="13"/>
  <c r="F16" i="13"/>
  <c r="F17" i="13"/>
  <c r="F18"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96" i="13"/>
  <c r="F97" i="13"/>
  <c r="F98" i="13"/>
  <c r="F108" i="13"/>
  <c r="F109" i="13"/>
  <c r="F110" i="13"/>
  <c r="F111" i="13"/>
  <c r="F112" i="13"/>
  <c r="F113" i="13"/>
  <c r="F114" i="13"/>
  <c r="F115" i="13"/>
  <c r="F127" i="13"/>
  <c r="F128" i="13"/>
  <c r="F129" i="13"/>
  <c r="F130" i="13"/>
  <c r="F131" i="13"/>
  <c r="F132" i="13"/>
  <c r="F133" i="13"/>
  <c r="F134" i="13"/>
  <c r="F135" i="13"/>
  <c r="F136" i="13"/>
  <c r="F137" i="13"/>
  <c r="F138" i="13"/>
  <c r="F140" i="13"/>
  <c r="F141" i="13"/>
  <c r="F142" i="13"/>
  <c r="F143" i="13"/>
  <c r="F144" i="13"/>
  <c r="F145" i="13"/>
  <c r="F146" i="13"/>
  <c r="F147" i="13"/>
  <c r="F148" i="13"/>
  <c r="F149" i="13"/>
  <c r="F150" i="13"/>
  <c r="F151" i="13"/>
  <c r="F152" i="13"/>
  <c r="F153" i="13"/>
  <c r="F154" i="13"/>
  <c r="F155" i="13"/>
  <c r="F156" i="13"/>
  <c r="F157" i="13"/>
  <c r="F158" i="13"/>
  <c r="F159" i="13"/>
  <c r="F160" i="13"/>
  <c r="F161" i="13"/>
  <c r="F162" i="13"/>
  <c r="F163" i="13"/>
  <c r="F164" i="13"/>
  <c r="F165" i="13"/>
  <c r="F166" i="13"/>
  <c r="F167" i="13"/>
  <c r="F168" i="13"/>
  <c r="F169" i="13"/>
  <c r="F170" i="13"/>
  <c r="F172" i="13"/>
  <c r="F28" i="12" l="1"/>
  <c r="F27" i="12"/>
  <c r="F26" i="12"/>
  <c r="F25" i="12"/>
  <c r="F24" i="12"/>
  <c r="F23" i="12"/>
  <c r="F22" i="12"/>
  <c r="F21" i="12"/>
  <c r="F20" i="12"/>
  <c r="F19" i="12"/>
  <c r="F18" i="12"/>
  <c r="F17" i="12"/>
  <c r="F16" i="12"/>
  <c r="F15" i="12"/>
  <c r="F5" i="13" l="1"/>
  <c r="F46" i="12"/>
  <c r="B10" i="14" l="1"/>
  <c r="B11" i="14" s="1"/>
  <c r="C15" i="11" s="1"/>
  <c r="F66" i="12"/>
  <c r="F65" i="12"/>
  <c r="F64" i="12"/>
  <c r="F63" i="12"/>
  <c r="F62" i="12"/>
  <c r="F61" i="12"/>
  <c r="F60" i="12"/>
  <c r="F52" i="12"/>
  <c r="F49" i="12"/>
  <c r="F48" i="12"/>
  <c r="F47" i="12"/>
  <c r="F45" i="12"/>
  <c r="F44" i="12"/>
  <c r="F43" i="12"/>
  <c r="F39" i="12"/>
  <c r="F38" i="12"/>
  <c r="F37" i="12"/>
  <c r="F33" i="12"/>
  <c r="F32" i="12"/>
  <c r="C14" i="11" l="1"/>
  <c r="F71" i="12"/>
  <c r="C13" i="11" s="1"/>
</calcChain>
</file>

<file path=xl/sharedStrings.xml><?xml version="1.0" encoding="utf-8"?>
<sst xmlns="http://schemas.openxmlformats.org/spreadsheetml/2006/main" count="387" uniqueCount="212">
  <si>
    <t>Prijsopgavetabel EA Portofonie 2026</t>
  </si>
  <si>
    <t>Alle prijzen zijn exclusief BTW.</t>
  </si>
  <si>
    <t>Invulvelden Inschrijver</t>
  </si>
  <si>
    <t>Geraamde afname 
(o.b.v. 6 jaar)</t>
  </si>
  <si>
    <t xml:space="preserve">Prijs per stuk (ex. btw) </t>
  </si>
  <si>
    <t xml:space="preserve">Omschrijving Leverancier </t>
  </si>
  <si>
    <t>Totaalprijs
kolom C x D</t>
  </si>
  <si>
    <t>OPMERKINGEN</t>
  </si>
  <si>
    <t>Motorola TLK110 4G/LTE</t>
  </si>
  <si>
    <t>Motorola SL1600</t>
  </si>
  <si>
    <t>Motorola R2</t>
  </si>
  <si>
    <t xml:space="preserve">Motorola DP3441E </t>
  </si>
  <si>
    <t>Kenwood TK-3501</t>
  </si>
  <si>
    <t>Kenwood NX320</t>
  </si>
  <si>
    <t xml:space="preserve">Kenwood NX-1300NE </t>
  </si>
  <si>
    <t xml:space="preserve">Kenwood TK2000 VHF </t>
  </si>
  <si>
    <t xml:space="preserve">Kenwood NX1200 NE3 </t>
  </si>
  <si>
    <t>Motorola R7 NKP DMR</t>
  </si>
  <si>
    <t>Motorola DP2400</t>
  </si>
  <si>
    <t>Motorola MXP600</t>
  </si>
  <si>
    <t>Prijsopgave Mobilofoon</t>
  </si>
  <si>
    <t>Mobilofoon t.b.v. basisstation per stuk - Moet functioneren met Motorola MXP600</t>
  </si>
  <si>
    <t>Tafelbedientoestel t.b.v. basisstation per stuk - Moet functioneren met Motorola MXP600</t>
  </si>
  <si>
    <t>Prijsopgave Repeater</t>
  </si>
  <si>
    <t>Repeater FMH - Moet functioneren met Motorola MXP600</t>
  </si>
  <si>
    <t>Repeater Belastingdienst - Moet functioneren met Motorola R2</t>
  </si>
  <si>
    <t xml:space="preserve">Repeater RWS - Moet functioneren met Kenwood NX-1300NE </t>
  </si>
  <si>
    <t xml:space="preserve">Prijsopgave onderhoud (eis 3.1)	</t>
  </si>
  <si>
    <t xml:space="preserve">Prijs per onderhoudsbeurt (ex. btw) </t>
  </si>
  <si>
    <t>Preventief onderhoud Portofoons</t>
  </si>
  <si>
    <t>Correctief onderhoud Portofoons</t>
  </si>
  <si>
    <t>Preventief onderhoud Portofoons LTE/4G</t>
  </si>
  <si>
    <t>Repeater preventief</t>
  </si>
  <si>
    <t>Mobilofoon preventief</t>
  </si>
  <si>
    <t>Storingsdienst</t>
  </si>
  <si>
    <t>Beheer van zendvergunningen, frequenties, licenties en ontzorging (RDI)</t>
  </si>
  <si>
    <t xml:space="preserve">Prijs per stuk per dag (ex. btw) </t>
  </si>
  <si>
    <t>Portofoons en bijbehorende toebehoren voor tijdelijk gebruik</t>
  </si>
  <si>
    <t>Prijsopgave i.v.m. projectgebonden kosten</t>
  </si>
  <si>
    <t xml:space="preserve">Prijs per uur (ex. btw) </t>
  </si>
  <si>
    <t>Netwerkontwererp Portofonie-installatie en -netwerk (eis 86)</t>
  </si>
  <si>
    <t xml:space="preserve">offertebasis </t>
  </si>
  <si>
    <t>Site-survey tussentijdse vaststelling dekkingsgraad (eis 87)</t>
  </si>
  <si>
    <t>Engineer</t>
  </si>
  <si>
    <t>Projectleider</t>
  </si>
  <si>
    <t>Service monteur</t>
  </si>
  <si>
    <t>Werkvoorbereider</t>
  </si>
  <si>
    <t>Omschrijving</t>
  </si>
  <si>
    <t>totaalprijs
kolom C x D</t>
  </si>
  <si>
    <t>Hardlederen tas voorzien van koppelpassant, riemlus en schouderdraagriem</t>
  </si>
  <si>
    <t xml:space="preserve">Draagclip </t>
  </si>
  <si>
    <t>Luidspreker microfoon (vuistmicrofoon) tbv Portofoon</t>
  </si>
  <si>
    <t xml:space="preserve">Draagtas </t>
  </si>
  <si>
    <t>Headset tbv Portofoon - surveillanceset met oordopje - draagstijl: in het oor</t>
  </si>
  <si>
    <t>Headset tbv Portofoon - headset met gehoorbescherming -  draagstijl: hoofdband</t>
  </si>
  <si>
    <t xml:space="preserve">Kenwood TK2000 </t>
  </si>
  <si>
    <t>Kenwood TK2000 VHF Accu</t>
  </si>
  <si>
    <t>Kenwood TK2000 VHF Acculader 6-voudig</t>
  </si>
  <si>
    <t>Kenwood TK2000 VHF Acculader enkelvoudig</t>
  </si>
  <si>
    <t>Kenwood TK2000 VHF Antenne</t>
  </si>
  <si>
    <t>Kenwood NX-1300NE</t>
  </si>
  <si>
    <t>Kenwood NX-1300NE accu</t>
  </si>
  <si>
    <t>Kenwood NX-1300NE Acculader 6-voudig</t>
  </si>
  <si>
    <t>Kenwood NX-1300NE Acculader enkelvoudig</t>
  </si>
  <si>
    <t>Kenwood NX-1300NE antenne</t>
  </si>
  <si>
    <t>Kenwood NX1200 NE3  accu</t>
  </si>
  <si>
    <t>Kenwood NX1200 NE3  Acculader 6-voudig</t>
  </si>
  <si>
    <t>Kenwood NX-1200 NE3 Acculader enkelvoudig</t>
  </si>
  <si>
    <t>Kenwood NX1200 NE3  antenne</t>
  </si>
  <si>
    <t>Motorola R2 Accu</t>
  </si>
  <si>
    <t>Motorola R2 Acculader 6-voudig</t>
  </si>
  <si>
    <t>Motorola R2 Acculader enkelvoudig</t>
  </si>
  <si>
    <t>Motorola R2 Antenne</t>
  </si>
  <si>
    <t>Motorola DP3441E Accu</t>
  </si>
  <si>
    <t>Motorola DP3441E Acculader 6-voudig</t>
  </si>
  <si>
    <t>Motorola DP3441E Acculader enkelvoudig</t>
  </si>
  <si>
    <t>Motorola DP3441E Antenne</t>
  </si>
  <si>
    <t>Kenwood TK-3501 Accu</t>
  </si>
  <si>
    <t>Kenwood TK-3501 Acculader 6-voudig</t>
  </si>
  <si>
    <t>Kenwood TK-3501 Acculader enkelvoudig</t>
  </si>
  <si>
    <t>Kenwood TK-3501 Antenne</t>
  </si>
  <si>
    <t>Kenwood NX320 Accu</t>
  </si>
  <si>
    <t>Kenwood NX320 Acculader 6-voudig</t>
  </si>
  <si>
    <t>Kenwood NX320 Acculader enkelvoudig</t>
  </si>
  <si>
    <t>Kenwood NX320 Antenne</t>
  </si>
  <si>
    <t>Kenwood NX-1300NE Accu</t>
  </si>
  <si>
    <t>Kenwood NX-1300NE Acculader 6-voudig</t>
  </si>
  <si>
    <t>Kenwood NX-1300NE Acculader enkelvoudig</t>
  </si>
  <si>
    <t>Kenwood NX-1300NE Antenne</t>
  </si>
  <si>
    <t>Kenwood TK2000 VHF Accu</t>
  </si>
  <si>
    <t>Kenwood TK2000 VHF Acculader 6-voudig</t>
  </si>
  <si>
    <t>Kenwood TK2000 VHF Acculader enkelvoudig</t>
  </si>
  <si>
    <t>Kenwood TK2000 VHF Antenne</t>
  </si>
  <si>
    <t>Motorola R7 NKP DMR Accu</t>
  </si>
  <si>
    <t>Motorola R7 NKP DMR Acculader 6-voudig</t>
  </si>
  <si>
    <t>Motorola R7 NKP DMR Antenne</t>
  </si>
  <si>
    <t>Motorola DP2400 Accu</t>
  </si>
  <si>
    <t>Motorola DP2400 Acculader 6-voudig</t>
  </si>
  <si>
    <t>Motorola DP2400 Acculader enkelvoudig</t>
  </si>
  <si>
    <t>Motorola DP2400 Antenne</t>
  </si>
  <si>
    <t>Motorola MXP600 Accu</t>
  </si>
  <si>
    <t>Motorola MXP600 Acculader 6-voudig</t>
  </si>
  <si>
    <t>Motorola MXP600 Acculader enkelvoudig</t>
  </si>
  <si>
    <t>Motorola MXP600 Antenne</t>
  </si>
  <si>
    <t>Motorola TLK110 4G/LTE Smart laders</t>
  </si>
  <si>
    <t>Motorola TLK110 4G/LTE Antenne</t>
  </si>
  <si>
    <t>Motorola SL1600 Accu</t>
  </si>
  <si>
    <t>Motorola SL1600 Acculader 6-voudig</t>
  </si>
  <si>
    <t>Motorola SL1600 Acculader enkelvoudig</t>
  </si>
  <si>
    <t>Motorola SL1600 Antenne</t>
  </si>
  <si>
    <t>Motorola PMLN5957 Surv. Earpiece in-Line MIC&amp;PTT SL40</t>
  </si>
  <si>
    <t>Motorola PMLN46O5A Airtube Acoustic kit</t>
  </si>
  <si>
    <t>Motorola</t>
  </si>
  <si>
    <t>Kenwood</t>
  </si>
  <si>
    <t>Hytera</t>
  </si>
  <si>
    <t>Overige</t>
  </si>
  <si>
    <t>Totaal</t>
  </si>
  <si>
    <t>Inschrijver:</t>
  </si>
  <si>
    <t>Naam:</t>
  </si>
  <si>
    <t>Handtekening:</t>
  </si>
  <si>
    <t>Datum:</t>
  </si>
  <si>
    <t>Uurtarief in te vullen door inschrijver</t>
  </si>
  <si>
    <t>Prijs per product/levering in te vullen door inschrijver</t>
  </si>
  <si>
    <t>Formulevelden</t>
  </si>
  <si>
    <t>Prijs die als input voor de gunningsprocedure gebruikt wordt.</t>
  </si>
  <si>
    <t>Portofonie Accessoires</t>
  </si>
  <si>
    <t xml:space="preserve">End-of-Life (EOL) </t>
  </si>
  <si>
    <t>Prijs</t>
  </si>
  <si>
    <t>Onderdeel</t>
  </si>
  <si>
    <t>Totale fictieve inschrijfprijs -  Portofonie installatie</t>
  </si>
  <si>
    <t>Totale fictieve inschrijfprijs - Portofonie Accessoires</t>
  </si>
  <si>
    <t>Range</t>
  </si>
  <si>
    <t>Totale korting</t>
  </si>
  <si>
    <t>Portofonie Installatie</t>
  </si>
  <si>
    <t>Korting op inschrijfprijs</t>
  </si>
  <si>
    <t>Korting</t>
  </si>
  <si>
    <t>&gt;</t>
  </si>
  <si>
    <t xml:space="preserve"> </t>
  </si>
  <si>
    <t>% korting op de Bruto prijs van de fabrikant die van toepassing is op de Nederlandse markt (eis 24 en 109)</t>
  </si>
  <si>
    <t>Portofonie (installatie)</t>
  </si>
  <si>
    <t>Prijsopgave Portofoons - inclusief minimum toebehoren (zie o.a. eis 22)</t>
  </si>
  <si>
    <t>RDI Vergunning (eis 15)</t>
  </si>
  <si>
    <t>Huur (eis 91)</t>
  </si>
  <si>
    <t>Nulmeting (eis 114)</t>
  </si>
  <si>
    <t>Advies- en ontwikkelingsdiensten Communicatie (166)</t>
  </si>
  <si>
    <t>End-of-Life</t>
  </si>
  <si>
    <t>Peli case koffer 1120 case met schuim t.b.v. o.a. SL1600 (zie eis 68)</t>
  </si>
  <si>
    <t>Aanbestedende dienst behoudt zich het recht voor om Inschrijvingen die als manipulatief of irreëel worden beoordeeld uit te sluiten van de verdere procedure. Dit geldt voor Inschrijvingen die naar oordeel van de Aanbestedende dienst opzettelijk zijn opgesteld om het resultaat van de aanbesteding te beïnvloeden en/of de beoordelingssystematiek te verstoren.</t>
  </si>
  <si>
    <t>Inschrijver is volledig verantwoordelijk voor het juist en eerlijk berekenen van de prijzen en het in acht nemen van de bovengenoemde richtlijnen. In geval van twijfel over de toepassing van deze voorwaarden kan de Aanbestedende dienst verzoeken om verduidelijking of nadere toelichting van de ingediende Inschrijving.</t>
  </si>
  <si>
    <t>Indien de Aanbestedende dienst constateert dat de Inschrijving manipulatief of irreëel is, kan dit leiden tot uitsluiting van de inschrijver van de aanbestedingsprocedure en mogelijk ook tot een onderzoek naar andere sancties, afhankelijk van de aard en ernst van de overtreding.</t>
  </si>
  <si>
    <t>Deze voorwaarden zijn bedoeld om te waarborgen dat de aanbesteding op een eerlijke en transparante manier wordt uitgevoerd, waarbij alle inschrijvers gelijke kansen krijgen en de beoordelingssystematiek niet wordt verstoord door manipulatieve praktijken.</t>
  </si>
  <si>
    <t>De door u afgegeven prijzen rondt u af tot 2 decimalen achter de komma</t>
  </si>
  <si>
    <t>De door u aangeboden prijzen zijn vast, buiten de in het Programma van Eisen opgenomen indexatiemogelijkheid na.</t>
  </si>
  <si>
    <t>De door u aangeboden prijzen zijn gebaseerd op alle voorwaarden zoals opgenomen in het Beschrijvend document, het Programma van Eisen, alle overige bijlagen én uw wensuitwerking</t>
  </si>
  <si>
    <t xml:space="preserve">Op  verzoek van Koper overlegt inschrijver een openboek calculatie zodat Koper kan controleren of u rekening hebt gehouden met het gelijkheidsbeginsel en/of toetsen hoe u tot de aangeboden prijzen bent gekomen. </t>
  </si>
  <si>
    <t>Hieronder volgen de instructies, eisen en voorwaarden voor het invullen van het prijzenblad.</t>
  </si>
  <si>
    <t>Alle tarieven zijn exclusief btw.</t>
  </si>
  <si>
    <t>Vul in kolom E de artikelomschrijving (merk/type) in.</t>
  </si>
  <si>
    <t>Een inschrijving mag niet manipulatief of irreëel zijn. Hiervan is sprake wanneer de beoordelingssystematiek wordt verstoord of beïnvloed, bijvoorbeeld om een onrealistische positie in de beoordeling te verkrijgen.</t>
  </si>
  <si>
    <t>De Aanbestedende dienst beoordeelt een inschrijving in ieder geval als manipulatief of irreëel wanneer:</t>
  </si>
  <si>
    <t>één of meer tarieven niet marktconform of niet realistisch zijn;</t>
  </si>
  <si>
    <t>de tariefopbouw niet gebruikelijk is binnen de branche;</t>
  </si>
  <si>
    <t>één of meerdere tarieven de gehanteerde beoordelingsformule frustreren;</t>
  </si>
  <si>
    <t>1. Algemeen</t>
  </si>
  <si>
    <t xml:space="preserve">De door Inschrijver op te geven prijzen zijn all-in tarieven. </t>
  </si>
  <si>
    <t xml:space="preserve">De door u afgegeven prijzen zijn all-in prijzen, dus inclusief alle bijbehorende kosten als vervoerskosten, accountmanagement, inrichting webshop, het plaatsen van automatische bestellingen, aanvraag VOG's, etc. </t>
  </si>
  <si>
    <t>Alle door u ingevulde specificaties, korting en prijzen zijn leidend. Bij start van de Overeenkomst wordt u hieraan gehouden. Kortom, u mag geen wijzigingen doorvoeren bij start van de Overeenkomst ten opzichte van de door u gedane inschrijving.</t>
  </si>
  <si>
    <t>Tabblad Portofonie installatie</t>
  </si>
  <si>
    <t>Tabblad Portofonie Accessoires</t>
  </si>
  <si>
    <t xml:space="preserve">Tabblad End-of-Life (EOL) </t>
  </si>
  <si>
    <t>Korting % in te vullen door inschrijver</t>
  </si>
  <si>
    <t>Vul alle geel en groen gemarkeerde cellen in</t>
  </si>
  <si>
    <t>Voor alle opgenomen artikelen moeten de tarieven volledig in kolom D worden ingevuld.</t>
  </si>
  <si>
    <t>Voor alle opgenomen merken moeten de korting volledig in kolom B worden ingevuld.</t>
  </si>
  <si>
    <t>De beoordeling vindt plaats op basis van deze afgeronde tarieven. De toe te kennen scores (punten) bevatten geen decimalen.</t>
  </si>
  <si>
    <t>2. Geen manipulatieve of irreële inschrijving</t>
  </si>
  <si>
    <t>3. Invulinstructies Prijzenblad</t>
  </si>
  <si>
    <t>Dit zijn niet de kosten voor het RDI maar de bemoeieniskosten van de Opdrachtnemer (zie eis 15). Dit is de enige cel in dit Tabblad waar een nultarief ingevuld mag worden.</t>
  </si>
  <si>
    <t>WAVE software abonnement (prijs per abbonement, per maand)</t>
  </si>
  <si>
    <t>Formulier D – Prijzenblad (versie 2.0)</t>
  </si>
  <si>
    <t>RugGear RG750</t>
  </si>
  <si>
    <t>RugGear RG750 laders</t>
  </si>
  <si>
    <t>RugGear RG750 Antenne</t>
  </si>
  <si>
    <t xml:space="preserve">Verwijderd en bij elk type toegevoegd </t>
  </si>
  <si>
    <t>Kenwood NX-3320E3</t>
  </si>
  <si>
    <t>Kenwood NX-3320E3 UHF Accu</t>
  </si>
  <si>
    <t>Kenwood NX-3320E3 UHF Acculader 6-voudig</t>
  </si>
  <si>
    <t>Kenwood NX-3320E3 UHF Acculader enkelvoudig</t>
  </si>
  <si>
    <t>Kenwood NX-3320E3 UHF Antenne</t>
  </si>
  <si>
    <t>Geen losse antenne</t>
  </si>
  <si>
    <t>Motorola DP4401  of R7 NKP DMR</t>
  </si>
  <si>
    <t>Kenwood NX320 vervangen door Kenwood NX-3320E3</t>
  </si>
  <si>
    <t xml:space="preserve">Opmerking </t>
  </si>
  <si>
    <t>Verwijderd en toegevoegd aan de Mototrola R2</t>
  </si>
  <si>
    <t>Verwijderd en toegevoegd aan de Kenwood NX1200 NE3</t>
  </si>
  <si>
    <t>Motorola Evolve vervangen door RugGear RG750</t>
  </si>
  <si>
    <t>Motorola DP4401 of R7 NKP DMR</t>
  </si>
  <si>
    <t>Motorola DP4401 of R7 NKP DMR Accu</t>
  </si>
  <si>
    <t>Motorola DP4401 of R7 NKP DMR Acculader 6-voudig</t>
  </si>
  <si>
    <t>Motorola DP4401 of R7 NKP DMR Acculader enkelvoudig</t>
  </si>
  <si>
    <t>Motorola DP4401 of R7 NKP DMR Antenne</t>
  </si>
  <si>
    <t xml:space="preserve">Verwijderd en toegevoegd aan de Kenwood NX1200 NE3 </t>
  </si>
  <si>
    <t>De Motorola DP2400 is niet meer leverbaar, vervanger is de Motorola R2. Aantallen zijn toegevoegd de Motorrolla  R2</t>
  </si>
  <si>
    <t>De Kenwood TK2000 VHF is niet meer leverbaar, vervanger is de Kenwood NX1200NE3. Aantallen zijn toegevoegd de Kenwood NX1200NE3</t>
  </si>
  <si>
    <t>De Kenwood NX320 is niet meer leverbaar, deze wordt vervangen door de Kenwood NX-3320E3</t>
  </si>
  <si>
    <t>De Motorola Evolve is niet meer leverbaar, deze wordt vervangen door de RugGear RG750</t>
  </si>
  <si>
    <t>Aantallen van de Motorola DP2400 zijn toegevoegd aan de Motorola R2</t>
  </si>
  <si>
    <t>Aantallen van de Kenwood TK2000 VHF zijn toegevoegd aan de Kenwood NX1200NE3</t>
  </si>
  <si>
    <t>Aantallen van de Motorola DP2400 toegevoegd aan Motorola R2</t>
  </si>
  <si>
    <t xml:space="preserve">Aantallen van de Kenwood TK2000 VHF toegevoegd aan Kenwood NX1200 NE3 </t>
  </si>
  <si>
    <t>Graag aangeven voor welk type de prijs is afgegeven; Motorola DP4401 of R7 NKP DMR</t>
  </si>
  <si>
    <t>Graag aangeven voor welke type de prijs wordt aangeboden: Motorola DP4401  of R7 NKP DMR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</si>
</sst>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0.00_-;_-* #,##0.00\-;_-* &quot;-&quot;??_-;_-@_-"/>
    <numFmt numFmtId="165" formatCode="_ * #,##0_ ;_ * \-#,##0_ ;_ * &quot;-&quot;??_ ;_ @_ "/>
    <numFmt numFmtId="166" formatCode="&quot;€&quot;\ #,##0.00"/>
  </numFmts>
  <fonts count="25"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1"/>
      <name val="Calibri"/>
      <family val="2"/>
      <scheme val="minor"/>
    </font>
    <font>
      <b/>
      <sz val="11"/>
      <name val="Calibri"/>
      <family val="2"/>
      <scheme val="minor"/>
    </font>
    <font>
      <sz val="11"/>
      <color rgb="FF3F3F76"/>
      <name val="Calibri"/>
      <family val="2"/>
      <scheme val="minor"/>
    </font>
    <font>
      <b/>
      <sz val="11"/>
      <color rgb="FFFA7D00"/>
      <name val="Calibri"/>
      <family val="2"/>
      <scheme val="minor"/>
    </font>
    <font>
      <sz val="11"/>
      <color theme="1"/>
      <name val="Calibri"/>
      <family val="2"/>
      <scheme val="minor"/>
    </font>
    <font>
      <sz val="11"/>
      <color rgb="FF9C6500"/>
      <name val="Calibri"/>
      <family val="2"/>
      <scheme val="minor"/>
    </font>
    <font>
      <b/>
      <sz val="11"/>
      <color theme="1"/>
      <name val="Verdana"/>
      <family val="2"/>
    </font>
    <font>
      <sz val="11"/>
      <color rgb="FF006100"/>
      <name val="Calibri"/>
      <family val="2"/>
      <scheme val="minor"/>
    </font>
    <font>
      <sz val="10"/>
      <color theme="1"/>
      <name val="Verdana"/>
      <family val="2"/>
    </font>
    <font>
      <b/>
      <sz val="20"/>
      <color theme="1"/>
      <name val="Calibri"/>
      <family val="2"/>
      <scheme val="minor"/>
    </font>
    <font>
      <b/>
      <sz val="18"/>
      <name val="Calibri"/>
      <family val="2"/>
      <scheme val="minor"/>
    </font>
    <font>
      <b/>
      <sz val="10"/>
      <name val="Verdana"/>
      <family val="2"/>
    </font>
    <font>
      <sz val="11"/>
      <color theme="1"/>
      <name val="Calibri"/>
      <family val="2"/>
    </font>
    <font>
      <sz val="10"/>
      <color theme="1"/>
      <name val="Times New Roman"/>
      <family val="1"/>
    </font>
    <font>
      <sz val="11"/>
      <color rgb="FF000000"/>
      <name val="Calibri"/>
      <family val="2"/>
    </font>
    <font>
      <b/>
      <sz val="11"/>
      <color rgb="FF000000"/>
      <name val="Calibri"/>
      <family val="2"/>
    </font>
    <font>
      <b/>
      <sz val="14"/>
      <color theme="1"/>
      <name val="Calibri"/>
      <family val="2"/>
      <scheme val="minor"/>
    </font>
    <font>
      <strike/>
      <sz val="11"/>
      <color theme="1"/>
      <name val="Calibri"/>
      <family val="2"/>
      <scheme val="minor"/>
    </font>
    <font>
      <strike/>
      <sz val="11"/>
      <color rgb="FF9C6500"/>
      <name val="Calibri"/>
      <family val="2"/>
      <scheme val="minor"/>
    </font>
    <font>
      <sz val="8"/>
      <name val="Calibri"/>
      <family val="2"/>
      <scheme val="minor"/>
    </font>
    <font>
      <b/>
      <strike/>
      <sz val="11"/>
      <color theme="1"/>
      <name val="Calibri"/>
      <family val="2"/>
      <scheme val="minor"/>
    </font>
  </fonts>
  <fills count="12">
    <fill>
      <patternFill patternType="none"/>
    </fill>
    <fill>
      <patternFill patternType="gray125"/>
    </fill>
    <fill>
      <patternFill patternType="solid">
        <fgColor rgb="FFFFCC99"/>
      </patternFill>
    </fill>
    <fill>
      <patternFill patternType="solid">
        <fgColor rgb="FFF2F2F2"/>
      </patternFill>
    </fill>
    <fill>
      <patternFill patternType="solid">
        <fgColor theme="9" tint="0.59999389629810485"/>
        <bgColor indexed="64"/>
      </patternFill>
    </fill>
    <fill>
      <patternFill patternType="solid">
        <fgColor rgb="FFFFEB9C"/>
      </patternFill>
    </fill>
    <fill>
      <patternFill patternType="solid">
        <fgColor rgb="FFC6EFCE"/>
      </patternFill>
    </fill>
    <fill>
      <patternFill patternType="solid">
        <fgColor theme="0"/>
        <bgColor indexed="64"/>
      </patternFill>
    </fill>
    <fill>
      <patternFill patternType="solid">
        <fgColor rgb="FFBAFCBA"/>
        <bgColor indexed="64"/>
      </patternFill>
    </fill>
    <fill>
      <patternFill patternType="solid">
        <fgColor rgb="FF00FFFF"/>
        <bgColor indexed="64"/>
      </patternFill>
    </fill>
    <fill>
      <patternFill patternType="solid">
        <fgColor theme="9" tint="0.39997558519241921"/>
        <bgColor indexed="64"/>
      </patternFill>
    </fill>
    <fill>
      <patternFill patternType="solid">
        <fgColor theme="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7F7F7F"/>
      </left>
      <right/>
      <top style="thin">
        <color rgb="FF7F7F7F"/>
      </top>
      <bottom style="thin">
        <color rgb="FF7F7F7F"/>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0">
    <xf numFmtId="0" fontId="0" fillId="0" borderId="0"/>
    <xf numFmtId="0" fontId="3" fillId="0" borderId="0"/>
    <xf numFmtId="164" fontId="3" fillId="0" borderId="0" applyFont="0" applyFill="0" applyBorder="0" applyAlignment="0" applyProtection="0"/>
    <xf numFmtId="0" fontId="6" fillId="2" borderId="2" applyNumberFormat="0" applyAlignment="0" applyProtection="0"/>
    <xf numFmtId="0" fontId="7" fillId="3" borderId="2" applyNumberFormat="0" applyAlignment="0" applyProtection="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9" fillId="5" borderId="0" applyNumberFormat="0" applyBorder="0" applyAlignment="0" applyProtection="0"/>
    <xf numFmtId="0" fontId="11" fillId="6" borderId="0" applyNumberFormat="0" applyBorder="0" applyAlignment="0" applyProtection="0"/>
  </cellStyleXfs>
  <cellXfs count="101">
    <xf numFmtId="0" fontId="0" fillId="0" borderId="0" xfId="0"/>
    <xf numFmtId="0" fontId="4" fillId="0" borderId="0" xfId="0" applyFont="1"/>
    <xf numFmtId="0" fontId="5" fillId="0" borderId="0" xfId="0" applyFont="1" applyAlignment="1">
      <alignment vertical="center" wrapText="1"/>
    </xf>
    <xf numFmtId="0" fontId="4" fillId="0" borderId="0" xfId="0" applyFont="1" applyAlignment="1">
      <alignment vertical="center" wrapText="1"/>
    </xf>
    <xf numFmtId="0" fontId="0" fillId="0" borderId="1" xfId="0" applyBorder="1"/>
    <xf numFmtId="0" fontId="2" fillId="0" borderId="1" xfId="0" applyFont="1" applyBorder="1"/>
    <xf numFmtId="0" fontId="4" fillId="0" borderId="0" xfId="0" applyFont="1" applyAlignment="1">
      <alignment horizontal="left" vertical="top" wrapText="1"/>
    </xf>
    <xf numFmtId="0" fontId="0" fillId="8" borderId="1" xfId="0" applyFill="1" applyBorder="1" applyAlignment="1" applyProtection="1">
      <alignment horizontal="left"/>
      <protection locked="0"/>
    </xf>
    <xf numFmtId="0" fontId="12" fillId="9" borderId="0" xfId="0" applyFont="1" applyFill="1" applyAlignment="1">
      <alignment horizontal="left"/>
    </xf>
    <xf numFmtId="44" fontId="12" fillId="9" borderId="0" xfId="6" applyFont="1" applyFill="1" applyAlignment="1">
      <alignment horizontal="left"/>
    </xf>
    <xf numFmtId="0" fontId="15" fillId="9" borderId="0" xfId="0" applyFont="1" applyFill="1" applyAlignment="1">
      <alignment horizontal="left"/>
    </xf>
    <xf numFmtId="0" fontId="13" fillId="10" borderId="0" xfId="0" applyFont="1" applyFill="1"/>
    <xf numFmtId="0" fontId="4" fillId="0" borderId="1" xfId="0" applyFont="1" applyBorder="1"/>
    <xf numFmtId="0" fontId="16" fillId="0" borderId="0" xfId="0" applyFont="1" applyAlignment="1">
      <alignment vertical="center" wrapText="1"/>
    </xf>
    <xf numFmtId="0" fontId="18" fillId="0" borderId="0" xfId="0" applyFont="1" applyAlignment="1">
      <alignment vertical="center" wrapText="1"/>
    </xf>
    <xf numFmtId="0" fontId="17" fillId="0" borderId="0" xfId="0" applyFont="1"/>
    <xf numFmtId="0" fontId="17" fillId="0" borderId="0" xfId="0" applyFont="1" applyAlignment="1">
      <alignment wrapText="1"/>
    </xf>
    <xf numFmtId="0" fontId="19" fillId="0" borderId="0" xfId="0" applyFont="1" applyAlignment="1">
      <alignment vertical="center"/>
    </xf>
    <xf numFmtId="0" fontId="20" fillId="0" borderId="0" xfId="0" applyFont="1" applyAlignment="1">
      <alignment horizontal="left"/>
    </xf>
    <xf numFmtId="0" fontId="5" fillId="0" borderId="0" xfId="0" applyFont="1"/>
    <xf numFmtId="0" fontId="4" fillId="0" borderId="0" xfId="0" applyFont="1" applyAlignment="1">
      <alignment horizontal="left" vertical="center" wrapText="1" indent="3"/>
    </xf>
    <xf numFmtId="0" fontId="16" fillId="0" borderId="0" xfId="0" applyFont="1" applyFill="1" applyAlignment="1">
      <alignment vertical="center" wrapText="1"/>
    </xf>
    <xf numFmtId="0" fontId="0" fillId="0" borderId="0" xfId="0" applyBorder="1"/>
    <xf numFmtId="0" fontId="19" fillId="0" borderId="0" xfId="0" applyFont="1" applyBorder="1" applyAlignment="1">
      <alignment vertical="center"/>
    </xf>
    <xf numFmtId="0" fontId="18" fillId="0" borderId="0" xfId="0" applyFont="1" applyBorder="1" applyAlignment="1">
      <alignment vertical="center" wrapText="1"/>
    </xf>
    <xf numFmtId="9" fontId="9" fillId="5" borderId="0" xfId="7" applyFont="1" applyFill="1" applyBorder="1" applyAlignment="1">
      <alignment horizontal="left"/>
    </xf>
    <xf numFmtId="0" fontId="4" fillId="0" borderId="0" xfId="0" applyFont="1" applyFill="1"/>
    <xf numFmtId="0" fontId="4" fillId="5" borderId="0" xfId="8" applyFont="1" applyBorder="1" applyAlignment="1">
      <alignment horizontal="left"/>
    </xf>
    <xf numFmtId="0" fontId="4" fillId="4" borderId="0" xfId="0" applyFont="1" applyFill="1" applyBorder="1" applyAlignment="1">
      <alignment horizontal="left"/>
    </xf>
    <xf numFmtId="0" fontId="2" fillId="0" borderId="0" xfId="0" applyFont="1" applyAlignment="1" applyProtection="1">
      <alignment horizontal="left"/>
    </xf>
    <xf numFmtId="165" fontId="0" fillId="0" borderId="0" xfId="5" applyNumberFormat="1" applyFont="1" applyAlignment="1" applyProtection="1">
      <alignment horizontal="right"/>
    </xf>
    <xf numFmtId="0" fontId="0" fillId="0" borderId="0" xfId="0" applyProtection="1"/>
    <xf numFmtId="0" fontId="0" fillId="0" borderId="3" xfId="0" applyBorder="1" applyAlignment="1" applyProtection="1">
      <alignment horizontal="left"/>
    </xf>
    <xf numFmtId="0" fontId="0" fillId="0" borderId="1" xfId="0" applyBorder="1" applyProtection="1"/>
    <xf numFmtId="44" fontId="0" fillId="0" borderId="1" xfId="6" applyFont="1" applyBorder="1" applyProtection="1"/>
    <xf numFmtId="9" fontId="0" fillId="0" borderId="1" xfId="0" applyNumberFormat="1" applyBorder="1" applyProtection="1"/>
    <xf numFmtId="0" fontId="0" fillId="0" borderId="0" xfId="0" applyFill="1" applyProtection="1"/>
    <xf numFmtId="44" fontId="0" fillId="0" borderId="0" xfId="6" applyFont="1" applyProtection="1"/>
    <xf numFmtId="44" fontId="0" fillId="0" borderId="0" xfId="0" applyNumberFormat="1" applyProtection="1"/>
    <xf numFmtId="0" fontId="2" fillId="0" borderId="0" xfId="0" applyFont="1" applyProtection="1"/>
    <xf numFmtId="0" fontId="14" fillId="7" borderId="1" xfId="3" applyFont="1" applyFill="1" applyBorder="1" applyAlignment="1" applyProtection="1">
      <alignment horizontal="left"/>
    </xf>
    <xf numFmtId="0" fontId="5" fillId="4" borderId="1" xfId="0" applyFont="1" applyFill="1" applyBorder="1" applyAlignment="1" applyProtection="1">
      <alignment horizontal="left"/>
    </xf>
    <xf numFmtId="0" fontId="5" fillId="5" borderId="1" xfId="8" applyFont="1" applyBorder="1" applyAlignment="1" applyProtection="1">
      <alignment horizontal="left"/>
    </xf>
    <xf numFmtId="165" fontId="0" fillId="0" borderId="0" xfId="5" applyNumberFormat="1" applyFont="1" applyProtection="1"/>
    <xf numFmtId="44" fontId="5" fillId="3" borderId="2" xfId="6" applyFont="1" applyFill="1" applyBorder="1" applyAlignment="1" applyProtection="1">
      <alignment horizontal="left"/>
    </xf>
    <xf numFmtId="0" fontId="15" fillId="9" borderId="0" xfId="0" applyFont="1" applyFill="1" applyAlignment="1" applyProtection="1">
      <alignment horizontal="left"/>
    </xf>
    <xf numFmtId="0" fontId="13" fillId="10" borderId="0" xfId="0" applyFont="1" applyFill="1" applyProtection="1"/>
    <xf numFmtId="0" fontId="0" fillId="0" borderId="0" xfId="0" applyAlignment="1" applyProtection="1">
      <alignment horizontal="left"/>
    </xf>
    <xf numFmtId="0" fontId="2" fillId="0" borderId="1" xfId="0" applyFont="1" applyBorder="1" applyAlignment="1" applyProtection="1">
      <alignment wrapText="1"/>
    </xf>
    <xf numFmtId="0" fontId="2" fillId="0" borderId="1" xfId="0" applyFont="1" applyBorder="1" applyProtection="1"/>
    <xf numFmtId="0" fontId="10" fillId="0" borderId="4" xfId="0" applyFont="1" applyBorder="1" applyAlignment="1" applyProtection="1">
      <alignment horizontal="center" vertical="top" wrapText="1"/>
    </xf>
    <xf numFmtId="165" fontId="0" fillId="0" borderId="1" xfId="5" applyNumberFormat="1" applyFont="1" applyBorder="1" applyAlignment="1" applyProtection="1">
      <alignment horizontal="right"/>
    </xf>
    <xf numFmtId="44" fontId="7" fillId="3" borderId="2" xfId="6" applyFont="1" applyFill="1" applyBorder="1" applyProtection="1"/>
    <xf numFmtId="165" fontId="2" fillId="0" borderId="1" xfId="5" applyNumberFormat="1" applyFont="1" applyBorder="1" applyAlignment="1" applyProtection="1">
      <alignment horizontal="right" wrapText="1"/>
    </xf>
    <xf numFmtId="0" fontId="4" fillId="0" borderId="0" xfId="0" applyFont="1" applyProtection="1"/>
    <xf numFmtId="44" fontId="7" fillId="3" borderId="1" xfId="6" applyFont="1" applyFill="1" applyBorder="1" applyProtection="1"/>
    <xf numFmtId="44" fontId="7" fillId="3" borderId="5" xfId="6" applyFont="1" applyFill="1" applyBorder="1" applyProtection="1"/>
    <xf numFmtId="165" fontId="0" fillId="0" borderId="1" xfId="5" applyNumberFormat="1" applyFont="1" applyFill="1" applyBorder="1" applyAlignment="1" applyProtection="1">
      <alignment horizontal="right"/>
    </xf>
    <xf numFmtId="0" fontId="0" fillId="0" borderId="1" xfId="0" applyBorder="1" applyAlignment="1" applyProtection="1">
      <alignment wrapText="1"/>
    </xf>
    <xf numFmtId="44" fontId="2" fillId="0" borderId="1" xfId="6" applyFont="1" applyBorder="1" applyAlignment="1" applyProtection="1">
      <alignment wrapText="1"/>
    </xf>
    <xf numFmtId="0" fontId="1" fillId="0" borderId="0" xfId="0" applyFont="1" applyProtection="1"/>
    <xf numFmtId="165" fontId="1" fillId="0" borderId="0" xfId="5" applyNumberFormat="1" applyFont="1" applyAlignment="1" applyProtection="1">
      <alignment horizontal="right"/>
    </xf>
    <xf numFmtId="44" fontId="1" fillId="0" borderId="0" xfId="6" applyFont="1" applyProtection="1"/>
    <xf numFmtId="0" fontId="12" fillId="9" borderId="0" xfId="0" applyFont="1" applyFill="1" applyAlignment="1" applyProtection="1">
      <alignment horizontal="left"/>
    </xf>
    <xf numFmtId="44" fontId="12" fillId="9" borderId="0" xfId="6" applyFont="1" applyFill="1" applyAlignment="1" applyProtection="1">
      <alignment horizontal="left"/>
    </xf>
    <xf numFmtId="0" fontId="0" fillId="10" borderId="0" xfId="0" applyFill="1" applyProtection="1"/>
    <xf numFmtId="9" fontId="2" fillId="0" borderId="0" xfId="0" applyNumberFormat="1" applyFont="1" applyProtection="1"/>
    <xf numFmtId="9" fontId="12" fillId="9" borderId="0" xfId="7" applyFont="1" applyFill="1" applyAlignment="1" applyProtection="1">
      <alignment horizontal="right"/>
    </xf>
    <xf numFmtId="0" fontId="0" fillId="0" borderId="0" xfId="0" applyAlignment="1" applyProtection="1">
      <alignment horizontal="right"/>
    </xf>
    <xf numFmtId="9" fontId="8" fillId="0" borderId="1" xfId="7" applyFont="1" applyBorder="1" applyAlignment="1" applyProtection="1">
      <alignment horizontal="right" vertical="center"/>
    </xf>
    <xf numFmtId="9" fontId="9" fillId="5" borderId="1" xfId="7" applyFont="1" applyFill="1" applyBorder="1" applyAlignment="1" applyProtection="1">
      <alignment horizontal="right"/>
      <protection locked="0"/>
    </xf>
    <xf numFmtId="166" fontId="9" fillId="5" borderId="1" xfId="8" applyNumberFormat="1" applyBorder="1" applyProtection="1">
      <protection locked="0"/>
    </xf>
    <xf numFmtId="166" fontId="9" fillId="0" borderId="1" xfId="8" applyNumberFormat="1" applyFill="1" applyBorder="1" applyProtection="1">
      <protection locked="0"/>
    </xf>
    <xf numFmtId="9" fontId="9" fillId="5" borderId="7" xfId="7" applyFont="1" applyFill="1" applyBorder="1" applyAlignment="1" applyProtection="1">
      <alignment horizontal="right"/>
      <protection locked="0"/>
    </xf>
    <xf numFmtId="166" fontId="9" fillId="5" borderId="1" xfId="8" applyNumberFormat="1" applyBorder="1" applyAlignment="1" applyProtection="1">
      <alignment horizontal="right"/>
      <protection locked="0"/>
    </xf>
    <xf numFmtId="166" fontId="11" fillId="6" borderId="1" xfId="9" applyNumberFormat="1" applyBorder="1" applyAlignment="1" applyProtection="1">
      <alignment horizontal="right"/>
      <protection locked="0"/>
    </xf>
    <xf numFmtId="14" fontId="0" fillId="8" borderId="1" xfId="0" applyNumberFormat="1" applyFill="1" applyBorder="1" applyAlignment="1" applyProtection="1">
      <alignment horizontal="left"/>
      <protection locked="0"/>
    </xf>
    <xf numFmtId="49" fontId="0" fillId="8" borderId="1" xfId="0" applyNumberFormat="1" applyFill="1" applyBorder="1" applyAlignment="1" applyProtection="1">
      <alignment horizontal="left"/>
      <protection locked="0"/>
    </xf>
    <xf numFmtId="0" fontId="0" fillId="0" borderId="1" xfId="0" applyBorder="1" applyProtection="1">
      <protection locked="0"/>
    </xf>
    <xf numFmtId="166" fontId="9" fillId="5" borderId="1" xfId="8" applyNumberFormat="1" applyBorder="1" applyAlignment="1" applyProtection="1">
      <alignment horizontal="right"/>
    </xf>
    <xf numFmtId="166" fontId="9" fillId="5" borderId="1" xfId="8" applyNumberFormat="1" applyBorder="1" applyProtection="1"/>
    <xf numFmtId="165" fontId="0" fillId="11" borderId="1" xfId="5" applyNumberFormat="1" applyFont="1" applyFill="1" applyBorder="1" applyAlignment="1" applyProtection="1">
      <alignment horizontal="right"/>
    </xf>
    <xf numFmtId="0" fontId="0" fillId="11" borderId="1" xfId="0" applyFill="1" applyBorder="1"/>
    <xf numFmtId="0" fontId="21" fillId="0" borderId="1" xfId="0" applyFont="1" applyBorder="1"/>
    <xf numFmtId="0" fontId="0" fillId="11" borderId="1" xfId="0" applyFill="1" applyBorder="1" applyProtection="1">
      <protection locked="0"/>
    </xf>
    <xf numFmtId="0" fontId="2" fillId="11" borderId="1" xfId="0" applyFont="1" applyFill="1" applyBorder="1"/>
    <xf numFmtId="166" fontId="7" fillId="3" borderId="2" xfId="4" applyNumberFormat="1"/>
    <xf numFmtId="0" fontId="24" fillId="0" borderId="1" xfId="0" applyFont="1" applyBorder="1"/>
    <xf numFmtId="0" fontId="21" fillId="11" borderId="1" xfId="0" applyFont="1" applyFill="1" applyBorder="1"/>
    <xf numFmtId="0" fontId="0" fillId="0" borderId="1" xfId="0" applyFill="1" applyBorder="1" applyProtection="1"/>
    <xf numFmtId="0" fontId="2" fillId="0" borderId="1" xfId="0" applyFont="1" applyFill="1" applyBorder="1" applyAlignment="1" applyProtection="1">
      <alignment wrapText="1"/>
    </xf>
    <xf numFmtId="166" fontId="22" fillId="5" borderId="1" xfId="8" applyNumberFormat="1" applyFont="1" applyBorder="1" applyProtection="1">
      <protection locked="0"/>
    </xf>
    <xf numFmtId="0" fontId="21" fillId="0" borderId="1" xfId="0" applyFont="1" applyBorder="1" applyProtection="1">
      <protection locked="0"/>
    </xf>
    <xf numFmtId="0" fontId="0" fillId="0" borderId="1" xfId="0" applyFill="1" applyBorder="1" applyProtection="1">
      <protection locked="0"/>
    </xf>
    <xf numFmtId="0" fontId="0" fillId="0" borderId="1" xfId="0" applyFill="1" applyBorder="1"/>
    <xf numFmtId="0" fontId="21" fillId="0" borderId="1" xfId="0" applyFont="1" applyFill="1" applyBorder="1" applyProtection="1">
      <protection locked="0"/>
    </xf>
    <xf numFmtId="0" fontId="2" fillId="11" borderId="1" xfId="0" applyFont="1" applyFill="1" applyBorder="1" applyProtection="1"/>
    <xf numFmtId="0" fontId="0" fillId="0" borderId="1" xfId="0" applyFill="1" applyBorder="1" applyAlignment="1">
      <alignment wrapText="1"/>
    </xf>
    <xf numFmtId="0" fontId="2" fillId="0" borderId="0" xfId="0" applyFont="1" applyAlignment="1" applyProtection="1">
      <alignment horizontal="center" wrapText="1"/>
    </xf>
    <xf numFmtId="0" fontId="2" fillId="0" borderId="3" xfId="0" applyFont="1" applyBorder="1" applyAlignment="1" applyProtection="1">
      <alignment horizontal="center" vertical="center"/>
    </xf>
    <xf numFmtId="0" fontId="2" fillId="0" borderId="6" xfId="0" applyFont="1" applyBorder="1" applyAlignment="1" applyProtection="1">
      <alignment horizontal="center" vertical="center"/>
    </xf>
  </cellXfs>
  <cellStyles count="10">
    <cellStyle name="Berekening" xfId="4" builtinId="22"/>
    <cellStyle name="Goed" xfId="9" builtinId="26"/>
    <cellStyle name="Invoer" xfId="3" builtinId="20"/>
    <cellStyle name="Komma" xfId="5" builtinId="3"/>
    <cellStyle name="Komma 2" xfId="2" xr:uid="{00000000-0005-0000-0000-000003000000}"/>
    <cellStyle name="Neutraal" xfId="8" builtinId="28"/>
    <cellStyle name="Procent" xfId="7" builtinId="5"/>
    <cellStyle name="Standaard" xfId="0" builtinId="0"/>
    <cellStyle name="Standaard 2" xfId="1" xr:uid="{00000000-0005-0000-0000-000007000000}"/>
    <cellStyle name="Valuta" xfId="6" builtinId="4"/>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45"/>
  <sheetViews>
    <sheetView tabSelected="1" view="pageBreakPreview" topLeftCell="A6" zoomScaleNormal="100" zoomScaleSheetLayoutView="100" workbookViewId="0">
      <selection activeCell="A14" sqref="A14"/>
    </sheetView>
  </sheetViews>
  <sheetFormatPr defaultRowHeight="15" x14ac:dyDescent="0.25"/>
  <cols>
    <col min="1" max="1" width="175.7109375" style="1" customWidth="1"/>
  </cols>
  <sheetData>
    <row r="2" spans="1:1" ht="18.75" x14ac:dyDescent="0.3">
      <c r="A2" s="18" t="s">
        <v>0</v>
      </c>
    </row>
    <row r="3" spans="1:1" x14ac:dyDescent="0.25">
      <c r="A3" s="19" t="s">
        <v>179</v>
      </c>
    </row>
    <row r="5" spans="1:1" x14ac:dyDescent="0.25">
      <c r="A5" s="1" t="s">
        <v>155</v>
      </c>
    </row>
    <row r="7" spans="1:1" x14ac:dyDescent="0.25">
      <c r="A7" s="19" t="s">
        <v>163</v>
      </c>
    </row>
    <row r="8" spans="1:1" x14ac:dyDescent="0.25">
      <c r="A8" s="1" t="s">
        <v>156</v>
      </c>
    </row>
    <row r="9" spans="1:1" x14ac:dyDescent="0.25">
      <c r="A9" s="1" t="s">
        <v>164</v>
      </c>
    </row>
    <row r="10" spans="1:1" x14ac:dyDescent="0.25">
      <c r="A10" s="13" t="s">
        <v>152</v>
      </c>
    </row>
    <row r="11" spans="1:1" x14ac:dyDescent="0.25">
      <c r="A11" s="13" t="s">
        <v>153</v>
      </c>
    </row>
    <row r="12" spans="1:1" ht="30" x14ac:dyDescent="0.25">
      <c r="A12" s="21" t="s">
        <v>166</v>
      </c>
    </row>
    <row r="13" spans="1:1" ht="30" x14ac:dyDescent="0.25">
      <c r="A13" s="13" t="s">
        <v>165</v>
      </c>
    </row>
    <row r="14" spans="1:1" ht="30" x14ac:dyDescent="0.25">
      <c r="A14" s="6" t="s">
        <v>148</v>
      </c>
    </row>
    <row r="15" spans="1:1" ht="30" x14ac:dyDescent="0.25">
      <c r="A15" s="14" t="s">
        <v>154</v>
      </c>
    </row>
    <row r="16" spans="1:1" x14ac:dyDescent="0.25">
      <c r="A16" s="14" t="s">
        <v>174</v>
      </c>
    </row>
    <row r="17" spans="1:1" x14ac:dyDescent="0.25">
      <c r="A17" s="14"/>
    </row>
    <row r="18" spans="1:1" x14ac:dyDescent="0.25">
      <c r="A18" s="2" t="s">
        <v>175</v>
      </c>
    </row>
    <row r="19" spans="1:1" ht="30" x14ac:dyDescent="0.25">
      <c r="A19" s="3" t="s">
        <v>158</v>
      </c>
    </row>
    <row r="20" spans="1:1" x14ac:dyDescent="0.25">
      <c r="A20" s="3" t="s">
        <v>159</v>
      </c>
    </row>
    <row r="21" spans="1:1" x14ac:dyDescent="0.25">
      <c r="A21" s="20" t="s">
        <v>160</v>
      </c>
    </row>
    <row r="22" spans="1:1" x14ac:dyDescent="0.25">
      <c r="A22" s="20" t="s">
        <v>161</v>
      </c>
    </row>
    <row r="23" spans="1:1" x14ac:dyDescent="0.25">
      <c r="A23" s="20" t="s">
        <v>162</v>
      </c>
    </row>
    <row r="24" spans="1:1" ht="30" x14ac:dyDescent="0.25">
      <c r="A24" s="6" t="s">
        <v>147</v>
      </c>
    </row>
    <row r="25" spans="1:1" ht="30" x14ac:dyDescent="0.25">
      <c r="A25" s="6" t="s">
        <v>149</v>
      </c>
    </row>
    <row r="26" spans="1:1" ht="30" x14ac:dyDescent="0.25">
      <c r="A26" s="6" t="s">
        <v>150</v>
      </c>
    </row>
    <row r="27" spans="1:1" x14ac:dyDescent="0.25">
      <c r="A27" s="6"/>
    </row>
    <row r="28" spans="1:1" x14ac:dyDescent="0.25">
      <c r="A28" s="19" t="s">
        <v>176</v>
      </c>
    </row>
    <row r="29" spans="1:1" x14ac:dyDescent="0.25">
      <c r="A29" s="13" t="s">
        <v>171</v>
      </c>
    </row>
    <row r="30" spans="1:1" x14ac:dyDescent="0.25">
      <c r="A30" s="10" t="s">
        <v>124</v>
      </c>
    </row>
    <row r="31" spans="1:1" x14ac:dyDescent="0.25">
      <c r="A31" s="13" t="s">
        <v>151</v>
      </c>
    </row>
    <row r="32" spans="1:1" x14ac:dyDescent="0.25">
      <c r="A32" s="26" t="s">
        <v>157</v>
      </c>
    </row>
    <row r="33" spans="1:5" x14ac:dyDescent="0.25">
      <c r="A33" s="26" t="s">
        <v>172</v>
      </c>
    </row>
    <row r="34" spans="1:5" x14ac:dyDescent="0.25">
      <c r="A34" s="26" t="s">
        <v>173</v>
      </c>
    </row>
    <row r="35" spans="1:5" x14ac:dyDescent="0.25">
      <c r="A35" s="3"/>
    </row>
    <row r="36" spans="1:5" x14ac:dyDescent="0.25">
      <c r="A36" s="17" t="s">
        <v>167</v>
      </c>
      <c r="B36" s="16"/>
      <c r="C36" s="15"/>
      <c r="D36" s="15"/>
      <c r="E36" s="15"/>
    </row>
    <row r="37" spans="1:5" ht="15" customHeight="1" x14ac:dyDescent="0.25">
      <c r="A37" s="28" t="s">
        <v>121</v>
      </c>
    </row>
    <row r="38" spans="1:5" x14ac:dyDescent="0.25">
      <c r="A38" s="27" t="s">
        <v>122</v>
      </c>
    </row>
    <row r="39" spans="1:5" x14ac:dyDescent="0.25">
      <c r="A39" s="22"/>
    </row>
    <row r="40" spans="1:5" x14ac:dyDescent="0.25">
      <c r="A40" s="23" t="s">
        <v>168</v>
      </c>
    </row>
    <row r="41" spans="1:5" ht="15" customHeight="1" x14ac:dyDescent="0.25">
      <c r="A41" s="27" t="s">
        <v>122</v>
      </c>
    </row>
    <row r="42" spans="1:5" ht="15" customHeight="1" x14ac:dyDescent="0.25">
      <c r="A42" s="24"/>
    </row>
    <row r="43" spans="1:5" x14ac:dyDescent="0.25">
      <c r="A43" s="23" t="s">
        <v>169</v>
      </c>
    </row>
    <row r="44" spans="1:5" x14ac:dyDescent="0.25">
      <c r="A44" s="25" t="s">
        <v>170</v>
      </c>
    </row>
    <row r="45" spans="1:5" x14ac:dyDescent="0.25">
      <c r="A45" s="15"/>
    </row>
  </sheetData>
  <sheetProtection algorithmName="SHA-512" hashValue="JGIe4WYmuwGCkjJGrGpJniKGCHEyfu1CTCWt+6z11tHfk8mSC+NyAhrH22ASsXgouNvRvNbixeO9eb+ibhHL+g==" saltValue="PDgiurQyzI/wk8DK7EVh8Q==" spinCount="100000" sheet="1" objects="1" scenarios="1"/>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CE8AA-EDB7-439D-B2E5-BA87719CE94C}">
  <dimension ref="A3:E28"/>
  <sheetViews>
    <sheetView zoomScale="85" zoomScaleNormal="85" workbookViewId="0">
      <selection activeCell="B28" sqref="B28"/>
    </sheetView>
  </sheetViews>
  <sheetFormatPr defaultRowHeight="15" x14ac:dyDescent="0.25"/>
  <cols>
    <col min="1" max="1" width="2.42578125" style="31" customWidth="1"/>
    <col min="2" max="2" width="44.140625" style="31" customWidth="1"/>
    <col min="3" max="3" width="41.42578125" style="31" customWidth="1"/>
    <col min="4" max="4" width="9.140625" style="31"/>
    <col min="5" max="5" width="18.140625" style="31" customWidth="1"/>
    <col min="6" max="16384" width="9.140625" style="31"/>
  </cols>
  <sheetData>
    <row r="3" spans="2:5" ht="15.75" customHeight="1" x14ac:dyDescent="0.25">
      <c r="B3" s="29" t="s">
        <v>0</v>
      </c>
      <c r="C3" s="30"/>
    </row>
    <row r="5" spans="2:5" x14ac:dyDescent="0.25">
      <c r="B5" s="32" t="s">
        <v>117</v>
      </c>
      <c r="C5" s="77"/>
    </row>
    <row r="6" spans="2:5" x14ac:dyDescent="0.25">
      <c r="B6" s="32" t="s">
        <v>118</v>
      </c>
      <c r="C6" s="77"/>
    </row>
    <row r="7" spans="2:5" ht="57" customHeight="1" x14ac:dyDescent="0.25">
      <c r="B7" s="32" t="s">
        <v>119</v>
      </c>
      <c r="C7" s="7"/>
    </row>
    <row r="8" spans="2:5" x14ac:dyDescent="0.25">
      <c r="B8" s="32" t="s">
        <v>120</v>
      </c>
      <c r="C8" s="76"/>
    </row>
    <row r="12" spans="2:5" x14ac:dyDescent="0.25">
      <c r="B12" s="33" t="s">
        <v>128</v>
      </c>
      <c r="C12" s="33" t="s">
        <v>127</v>
      </c>
    </row>
    <row r="13" spans="2:5" x14ac:dyDescent="0.25">
      <c r="B13" s="33" t="s">
        <v>133</v>
      </c>
      <c r="C13" s="34">
        <f>'Portofonie installatie'!F71</f>
        <v>0</v>
      </c>
    </row>
    <row r="14" spans="2:5" x14ac:dyDescent="0.25">
      <c r="B14" s="33" t="s">
        <v>125</v>
      </c>
      <c r="C14" s="34">
        <f>'Portofonie Accessoires'!F174</f>
        <v>0</v>
      </c>
    </row>
    <row r="15" spans="2:5" x14ac:dyDescent="0.25">
      <c r="B15" s="33" t="s">
        <v>126</v>
      </c>
      <c r="C15" s="35">
        <f>'End-of-Life (EOL)'!B11</f>
        <v>0</v>
      </c>
    </row>
    <row r="16" spans="2:5" x14ac:dyDescent="0.25">
      <c r="D16" s="36"/>
      <c r="E16" s="36"/>
    </row>
    <row r="17" spans="1:3" x14ac:dyDescent="0.25">
      <c r="B17" s="33" t="s">
        <v>116</v>
      </c>
      <c r="C17" s="34">
        <f>SUM(C13+C14)*(1-C15)</f>
        <v>0</v>
      </c>
    </row>
    <row r="20" spans="1:3" x14ac:dyDescent="0.25">
      <c r="A20" s="36"/>
    </row>
    <row r="21" spans="1:3" x14ac:dyDescent="0.25">
      <c r="A21" s="36"/>
    </row>
    <row r="22" spans="1:3" x14ac:dyDescent="0.25">
      <c r="A22" s="36"/>
    </row>
    <row r="23" spans="1:3" x14ac:dyDescent="0.25">
      <c r="A23" s="36"/>
    </row>
    <row r="26" spans="1:3" x14ac:dyDescent="0.25">
      <c r="C26" s="37"/>
    </row>
    <row r="27" spans="1:3" x14ac:dyDescent="0.25">
      <c r="C27" s="37"/>
    </row>
    <row r="28" spans="1:3" x14ac:dyDescent="0.25">
      <c r="C28" s="38"/>
    </row>
  </sheetData>
  <sheetProtection algorithmName="SHA-512" hashValue="zaDjI7WmIoqTHMxKTDerLgbdBojbdRgzkR0n0chpv+/aynBmRXU2V9LA0uTr2q7guqH2YILDURONk3KPB4/t1w==" saltValue="yfhL2oOkRqcLjgrQMI4AO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4B356-C50C-41C5-B740-1C302BFA1A8A}">
  <sheetPr>
    <pageSetUpPr fitToPage="1"/>
  </sheetPr>
  <dimension ref="B1:G71"/>
  <sheetViews>
    <sheetView zoomScale="70" zoomScaleNormal="70" workbookViewId="0">
      <selection activeCell="F55" sqref="F55"/>
    </sheetView>
  </sheetViews>
  <sheetFormatPr defaultRowHeight="15" x14ac:dyDescent="0.25"/>
  <cols>
    <col min="1" max="1" width="1.7109375" style="31" customWidth="1"/>
    <col min="2" max="2" width="97.5703125" style="31" customWidth="1"/>
    <col min="3" max="3" width="41.140625" style="30" bestFit="1" customWidth="1"/>
    <col min="4" max="4" width="43" style="30" bestFit="1" customWidth="1"/>
    <col min="5" max="5" width="52.5703125" style="30" customWidth="1"/>
    <col min="6" max="6" width="24.85546875" style="37" bestFit="1" customWidth="1"/>
    <col min="7" max="7" width="112.5703125" style="31" bestFit="1" customWidth="1"/>
    <col min="8" max="8" width="12.140625" style="31" customWidth="1"/>
    <col min="9" max="251" width="9.140625" style="31"/>
    <col min="252" max="252" width="4.7109375" style="31" customWidth="1"/>
    <col min="253" max="253" width="79.85546875" style="31" customWidth="1"/>
    <col min="254" max="255" width="19.85546875" style="31" customWidth="1"/>
    <col min="256" max="256" width="61.85546875" style="31" customWidth="1"/>
    <col min="257" max="257" width="19.85546875" style="31" customWidth="1"/>
    <col min="258" max="258" width="21.28515625" style="31" customWidth="1"/>
    <col min="259" max="259" width="12.140625" style="31" customWidth="1"/>
    <col min="260" max="260" width="50.28515625" style="31" customWidth="1"/>
    <col min="261" max="507" width="9.140625" style="31"/>
    <col min="508" max="508" width="4.7109375" style="31" customWidth="1"/>
    <col min="509" max="509" width="79.85546875" style="31" customWidth="1"/>
    <col min="510" max="511" width="19.85546875" style="31" customWidth="1"/>
    <col min="512" max="512" width="61.85546875" style="31" customWidth="1"/>
    <col min="513" max="513" width="19.85546875" style="31" customWidth="1"/>
    <col min="514" max="514" width="21.28515625" style="31" customWidth="1"/>
    <col min="515" max="515" width="12.140625" style="31" customWidth="1"/>
    <col min="516" max="516" width="50.28515625" style="31" customWidth="1"/>
    <col min="517" max="763" width="9.140625" style="31"/>
    <col min="764" max="764" width="4.7109375" style="31" customWidth="1"/>
    <col min="765" max="765" width="79.85546875" style="31" customWidth="1"/>
    <col min="766" max="767" width="19.85546875" style="31" customWidth="1"/>
    <col min="768" max="768" width="61.85546875" style="31" customWidth="1"/>
    <col min="769" max="769" width="19.85546875" style="31" customWidth="1"/>
    <col min="770" max="770" width="21.28515625" style="31" customWidth="1"/>
    <col min="771" max="771" width="12.140625" style="31" customWidth="1"/>
    <col min="772" max="772" width="50.28515625" style="31" customWidth="1"/>
    <col min="773" max="1019" width="9.140625" style="31"/>
    <col min="1020" max="1020" width="4.7109375" style="31" customWidth="1"/>
    <col min="1021" max="1021" width="79.85546875" style="31" customWidth="1"/>
    <col min="1022" max="1023" width="19.85546875" style="31" customWidth="1"/>
    <col min="1024" max="1024" width="61.85546875" style="31" customWidth="1"/>
    <col min="1025" max="1025" width="19.85546875" style="31" customWidth="1"/>
    <col min="1026" max="1026" width="21.28515625" style="31" customWidth="1"/>
    <col min="1027" max="1027" width="12.140625" style="31" customWidth="1"/>
    <col min="1028" max="1028" width="50.28515625" style="31" customWidth="1"/>
    <col min="1029" max="1275" width="9.140625" style="31"/>
    <col min="1276" max="1276" width="4.7109375" style="31" customWidth="1"/>
    <col min="1277" max="1277" width="79.85546875" style="31" customWidth="1"/>
    <col min="1278" max="1279" width="19.85546875" style="31" customWidth="1"/>
    <col min="1280" max="1280" width="61.85546875" style="31" customWidth="1"/>
    <col min="1281" max="1281" width="19.85546875" style="31" customWidth="1"/>
    <col min="1282" max="1282" width="21.28515625" style="31" customWidth="1"/>
    <col min="1283" max="1283" width="12.140625" style="31" customWidth="1"/>
    <col min="1284" max="1284" width="50.28515625" style="31" customWidth="1"/>
    <col min="1285" max="1531" width="9.140625" style="31"/>
    <col min="1532" max="1532" width="4.7109375" style="31" customWidth="1"/>
    <col min="1533" max="1533" width="79.85546875" style="31" customWidth="1"/>
    <col min="1534" max="1535" width="19.85546875" style="31" customWidth="1"/>
    <col min="1536" max="1536" width="61.85546875" style="31" customWidth="1"/>
    <col min="1537" max="1537" width="19.85546875" style="31" customWidth="1"/>
    <col min="1538" max="1538" width="21.28515625" style="31" customWidth="1"/>
    <col min="1539" max="1539" width="12.140625" style="31" customWidth="1"/>
    <col min="1540" max="1540" width="50.28515625" style="31" customWidth="1"/>
    <col min="1541" max="1787" width="9.140625" style="31"/>
    <col min="1788" max="1788" width="4.7109375" style="31" customWidth="1"/>
    <col min="1789" max="1789" width="79.85546875" style="31" customWidth="1"/>
    <col min="1790" max="1791" width="19.85546875" style="31" customWidth="1"/>
    <col min="1792" max="1792" width="61.85546875" style="31" customWidth="1"/>
    <col min="1793" max="1793" width="19.85546875" style="31" customWidth="1"/>
    <col min="1794" max="1794" width="21.28515625" style="31" customWidth="1"/>
    <col min="1795" max="1795" width="12.140625" style="31" customWidth="1"/>
    <col min="1796" max="1796" width="50.28515625" style="31" customWidth="1"/>
    <col min="1797" max="2043" width="9.140625" style="31"/>
    <col min="2044" max="2044" width="4.7109375" style="31" customWidth="1"/>
    <col min="2045" max="2045" width="79.85546875" style="31" customWidth="1"/>
    <col min="2046" max="2047" width="19.85546875" style="31" customWidth="1"/>
    <col min="2048" max="2048" width="61.85546875" style="31" customWidth="1"/>
    <col min="2049" max="2049" width="19.85546875" style="31" customWidth="1"/>
    <col min="2050" max="2050" width="21.28515625" style="31" customWidth="1"/>
    <col min="2051" max="2051" width="12.140625" style="31" customWidth="1"/>
    <col min="2052" max="2052" width="50.28515625" style="31" customWidth="1"/>
    <col min="2053" max="2299" width="9.140625" style="31"/>
    <col min="2300" max="2300" width="4.7109375" style="31" customWidth="1"/>
    <col min="2301" max="2301" width="79.85546875" style="31" customWidth="1"/>
    <col min="2302" max="2303" width="19.85546875" style="31" customWidth="1"/>
    <col min="2304" max="2304" width="61.85546875" style="31" customWidth="1"/>
    <col min="2305" max="2305" width="19.85546875" style="31" customWidth="1"/>
    <col min="2306" max="2306" width="21.28515625" style="31" customWidth="1"/>
    <col min="2307" max="2307" width="12.140625" style="31" customWidth="1"/>
    <col min="2308" max="2308" width="50.28515625" style="31" customWidth="1"/>
    <col min="2309" max="2555" width="9.140625" style="31"/>
    <col min="2556" max="2556" width="4.7109375" style="31" customWidth="1"/>
    <col min="2557" max="2557" width="79.85546875" style="31" customWidth="1"/>
    <col min="2558" max="2559" width="19.85546875" style="31" customWidth="1"/>
    <col min="2560" max="2560" width="61.85546875" style="31" customWidth="1"/>
    <col min="2561" max="2561" width="19.85546875" style="31" customWidth="1"/>
    <col min="2562" max="2562" width="21.28515625" style="31" customWidth="1"/>
    <col min="2563" max="2563" width="12.140625" style="31" customWidth="1"/>
    <col min="2564" max="2564" width="50.28515625" style="31" customWidth="1"/>
    <col min="2565" max="2811" width="9.140625" style="31"/>
    <col min="2812" max="2812" width="4.7109375" style="31" customWidth="1"/>
    <col min="2813" max="2813" width="79.85546875" style="31" customWidth="1"/>
    <col min="2814" max="2815" width="19.85546875" style="31" customWidth="1"/>
    <col min="2816" max="2816" width="61.85546875" style="31" customWidth="1"/>
    <col min="2817" max="2817" width="19.85546875" style="31" customWidth="1"/>
    <col min="2818" max="2818" width="21.28515625" style="31" customWidth="1"/>
    <col min="2819" max="2819" width="12.140625" style="31" customWidth="1"/>
    <col min="2820" max="2820" width="50.28515625" style="31" customWidth="1"/>
    <col min="2821" max="3067" width="9.140625" style="31"/>
    <col min="3068" max="3068" width="4.7109375" style="31" customWidth="1"/>
    <col min="3069" max="3069" width="79.85546875" style="31" customWidth="1"/>
    <col min="3070" max="3071" width="19.85546875" style="31" customWidth="1"/>
    <col min="3072" max="3072" width="61.85546875" style="31" customWidth="1"/>
    <col min="3073" max="3073" width="19.85546875" style="31" customWidth="1"/>
    <col min="3074" max="3074" width="21.28515625" style="31" customWidth="1"/>
    <col min="3075" max="3075" width="12.140625" style="31" customWidth="1"/>
    <col min="3076" max="3076" width="50.28515625" style="31" customWidth="1"/>
    <col min="3077" max="3323" width="9.140625" style="31"/>
    <col min="3324" max="3324" width="4.7109375" style="31" customWidth="1"/>
    <col min="3325" max="3325" width="79.85546875" style="31" customWidth="1"/>
    <col min="3326" max="3327" width="19.85546875" style="31" customWidth="1"/>
    <col min="3328" max="3328" width="61.85546875" style="31" customWidth="1"/>
    <col min="3329" max="3329" width="19.85546875" style="31" customWidth="1"/>
    <col min="3330" max="3330" width="21.28515625" style="31" customWidth="1"/>
    <col min="3331" max="3331" width="12.140625" style="31" customWidth="1"/>
    <col min="3332" max="3332" width="50.28515625" style="31" customWidth="1"/>
    <col min="3333" max="3579" width="9.140625" style="31"/>
    <col min="3580" max="3580" width="4.7109375" style="31" customWidth="1"/>
    <col min="3581" max="3581" width="79.85546875" style="31" customWidth="1"/>
    <col min="3582" max="3583" width="19.85546875" style="31" customWidth="1"/>
    <col min="3584" max="3584" width="61.85546875" style="31" customWidth="1"/>
    <col min="3585" max="3585" width="19.85546875" style="31" customWidth="1"/>
    <col min="3586" max="3586" width="21.28515625" style="31" customWidth="1"/>
    <col min="3587" max="3587" width="12.140625" style="31" customWidth="1"/>
    <col min="3588" max="3588" width="50.28515625" style="31" customWidth="1"/>
    <col min="3589" max="3835" width="9.140625" style="31"/>
    <col min="3836" max="3836" width="4.7109375" style="31" customWidth="1"/>
    <col min="3837" max="3837" width="79.85546875" style="31" customWidth="1"/>
    <col min="3838" max="3839" width="19.85546875" style="31" customWidth="1"/>
    <col min="3840" max="3840" width="61.85546875" style="31" customWidth="1"/>
    <col min="3841" max="3841" width="19.85546875" style="31" customWidth="1"/>
    <col min="3842" max="3842" width="21.28515625" style="31" customWidth="1"/>
    <col min="3843" max="3843" width="12.140625" style="31" customWidth="1"/>
    <col min="3844" max="3844" width="50.28515625" style="31" customWidth="1"/>
    <col min="3845" max="4091" width="9.140625" style="31"/>
    <col min="4092" max="4092" width="4.7109375" style="31" customWidth="1"/>
    <col min="4093" max="4093" width="79.85546875" style="31" customWidth="1"/>
    <col min="4094" max="4095" width="19.85546875" style="31" customWidth="1"/>
    <col min="4096" max="4096" width="61.85546875" style="31" customWidth="1"/>
    <col min="4097" max="4097" width="19.85546875" style="31" customWidth="1"/>
    <col min="4098" max="4098" width="21.28515625" style="31" customWidth="1"/>
    <col min="4099" max="4099" width="12.140625" style="31" customWidth="1"/>
    <col min="4100" max="4100" width="50.28515625" style="31" customWidth="1"/>
    <col min="4101" max="4347" width="9.140625" style="31"/>
    <col min="4348" max="4348" width="4.7109375" style="31" customWidth="1"/>
    <col min="4349" max="4349" width="79.85546875" style="31" customWidth="1"/>
    <col min="4350" max="4351" width="19.85546875" style="31" customWidth="1"/>
    <col min="4352" max="4352" width="61.85546875" style="31" customWidth="1"/>
    <col min="4353" max="4353" width="19.85546875" style="31" customWidth="1"/>
    <col min="4354" max="4354" width="21.28515625" style="31" customWidth="1"/>
    <col min="4355" max="4355" width="12.140625" style="31" customWidth="1"/>
    <col min="4356" max="4356" width="50.28515625" style="31" customWidth="1"/>
    <col min="4357" max="4603" width="9.140625" style="31"/>
    <col min="4604" max="4604" width="4.7109375" style="31" customWidth="1"/>
    <col min="4605" max="4605" width="79.85546875" style="31" customWidth="1"/>
    <col min="4606" max="4607" width="19.85546875" style="31" customWidth="1"/>
    <col min="4608" max="4608" width="61.85546875" style="31" customWidth="1"/>
    <col min="4609" max="4609" width="19.85546875" style="31" customWidth="1"/>
    <col min="4610" max="4610" width="21.28515625" style="31" customWidth="1"/>
    <col min="4611" max="4611" width="12.140625" style="31" customWidth="1"/>
    <col min="4612" max="4612" width="50.28515625" style="31" customWidth="1"/>
    <col min="4613" max="4859" width="9.140625" style="31"/>
    <col min="4860" max="4860" width="4.7109375" style="31" customWidth="1"/>
    <col min="4861" max="4861" width="79.85546875" style="31" customWidth="1"/>
    <col min="4862" max="4863" width="19.85546875" style="31" customWidth="1"/>
    <col min="4864" max="4864" width="61.85546875" style="31" customWidth="1"/>
    <col min="4865" max="4865" width="19.85546875" style="31" customWidth="1"/>
    <col min="4866" max="4866" width="21.28515625" style="31" customWidth="1"/>
    <col min="4867" max="4867" width="12.140625" style="31" customWidth="1"/>
    <col min="4868" max="4868" width="50.28515625" style="31" customWidth="1"/>
    <col min="4869" max="5115" width="9.140625" style="31"/>
    <col min="5116" max="5116" width="4.7109375" style="31" customWidth="1"/>
    <col min="5117" max="5117" width="79.85546875" style="31" customWidth="1"/>
    <col min="5118" max="5119" width="19.85546875" style="31" customWidth="1"/>
    <col min="5120" max="5120" width="61.85546875" style="31" customWidth="1"/>
    <col min="5121" max="5121" width="19.85546875" style="31" customWidth="1"/>
    <col min="5122" max="5122" width="21.28515625" style="31" customWidth="1"/>
    <col min="5123" max="5123" width="12.140625" style="31" customWidth="1"/>
    <col min="5124" max="5124" width="50.28515625" style="31" customWidth="1"/>
    <col min="5125" max="5371" width="9.140625" style="31"/>
    <col min="5372" max="5372" width="4.7109375" style="31" customWidth="1"/>
    <col min="5373" max="5373" width="79.85546875" style="31" customWidth="1"/>
    <col min="5374" max="5375" width="19.85546875" style="31" customWidth="1"/>
    <col min="5376" max="5376" width="61.85546875" style="31" customWidth="1"/>
    <col min="5377" max="5377" width="19.85546875" style="31" customWidth="1"/>
    <col min="5378" max="5378" width="21.28515625" style="31" customWidth="1"/>
    <col min="5379" max="5379" width="12.140625" style="31" customWidth="1"/>
    <col min="5380" max="5380" width="50.28515625" style="31" customWidth="1"/>
    <col min="5381" max="5627" width="9.140625" style="31"/>
    <col min="5628" max="5628" width="4.7109375" style="31" customWidth="1"/>
    <col min="5629" max="5629" width="79.85546875" style="31" customWidth="1"/>
    <col min="5630" max="5631" width="19.85546875" style="31" customWidth="1"/>
    <col min="5632" max="5632" width="61.85546875" style="31" customWidth="1"/>
    <col min="5633" max="5633" width="19.85546875" style="31" customWidth="1"/>
    <col min="5634" max="5634" width="21.28515625" style="31" customWidth="1"/>
    <col min="5635" max="5635" width="12.140625" style="31" customWidth="1"/>
    <col min="5636" max="5636" width="50.28515625" style="31" customWidth="1"/>
    <col min="5637" max="5883" width="9.140625" style="31"/>
    <col min="5884" max="5884" width="4.7109375" style="31" customWidth="1"/>
    <col min="5885" max="5885" width="79.85546875" style="31" customWidth="1"/>
    <col min="5886" max="5887" width="19.85546875" style="31" customWidth="1"/>
    <col min="5888" max="5888" width="61.85546875" style="31" customWidth="1"/>
    <col min="5889" max="5889" width="19.85546875" style="31" customWidth="1"/>
    <col min="5890" max="5890" width="21.28515625" style="31" customWidth="1"/>
    <col min="5891" max="5891" width="12.140625" style="31" customWidth="1"/>
    <col min="5892" max="5892" width="50.28515625" style="31" customWidth="1"/>
    <col min="5893" max="6139" width="9.140625" style="31"/>
    <col min="6140" max="6140" width="4.7109375" style="31" customWidth="1"/>
    <col min="6141" max="6141" width="79.85546875" style="31" customWidth="1"/>
    <col min="6142" max="6143" width="19.85546875" style="31" customWidth="1"/>
    <col min="6144" max="6144" width="61.85546875" style="31" customWidth="1"/>
    <col min="6145" max="6145" width="19.85546875" style="31" customWidth="1"/>
    <col min="6146" max="6146" width="21.28515625" style="31" customWidth="1"/>
    <col min="6147" max="6147" width="12.140625" style="31" customWidth="1"/>
    <col min="6148" max="6148" width="50.28515625" style="31" customWidth="1"/>
    <col min="6149" max="6395" width="9.140625" style="31"/>
    <col min="6396" max="6396" width="4.7109375" style="31" customWidth="1"/>
    <col min="6397" max="6397" width="79.85546875" style="31" customWidth="1"/>
    <col min="6398" max="6399" width="19.85546875" style="31" customWidth="1"/>
    <col min="6400" max="6400" width="61.85546875" style="31" customWidth="1"/>
    <col min="6401" max="6401" width="19.85546875" style="31" customWidth="1"/>
    <col min="6402" max="6402" width="21.28515625" style="31" customWidth="1"/>
    <col min="6403" max="6403" width="12.140625" style="31" customWidth="1"/>
    <col min="6404" max="6404" width="50.28515625" style="31" customWidth="1"/>
    <col min="6405" max="6651" width="9.140625" style="31"/>
    <col min="6652" max="6652" width="4.7109375" style="31" customWidth="1"/>
    <col min="6653" max="6653" width="79.85546875" style="31" customWidth="1"/>
    <col min="6654" max="6655" width="19.85546875" style="31" customWidth="1"/>
    <col min="6656" max="6656" width="61.85546875" style="31" customWidth="1"/>
    <col min="6657" max="6657" width="19.85546875" style="31" customWidth="1"/>
    <col min="6658" max="6658" width="21.28515625" style="31" customWidth="1"/>
    <col min="6659" max="6659" width="12.140625" style="31" customWidth="1"/>
    <col min="6660" max="6660" width="50.28515625" style="31" customWidth="1"/>
    <col min="6661" max="6907" width="9.140625" style="31"/>
    <col min="6908" max="6908" width="4.7109375" style="31" customWidth="1"/>
    <col min="6909" max="6909" width="79.85546875" style="31" customWidth="1"/>
    <col min="6910" max="6911" width="19.85546875" style="31" customWidth="1"/>
    <col min="6912" max="6912" width="61.85546875" style="31" customWidth="1"/>
    <col min="6913" max="6913" width="19.85546875" style="31" customWidth="1"/>
    <col min="6914" max="6914" width="21.28515625" style="31" customWidth="1"/>
    <col min="6915" max="6915" width="12.140625" style="31" customWidth="1"/>
    <col min="6916" max="6916" width="50.28515625" style="31" customWidth="1"/>
    <col min="6917" max="7163" width="9.140625" style="31"/>
    <col min="7164" max="7164" width="4.7109375" style="31" customWidth="1"/>
    <col min="7165" max="7165" width="79.85546875" style="31" customWidth="1"/>
    <col min="7166" max="7167" width="19.85546875" style="31" customWidth="1"/>
    <col min="7168" max="7168" width="61.85546875" style="31" customWidth="1"/>
    <col min="7169" max="7169" width="19.85546875" style="31" customWidth="1"/>
    <col min="7170" max="7170" width="21.28515625" style="31" customWidth="1"/>
    <col min="7171" max="7171" width="12.140625" style="31" customWidth="1"/>
    <col min="7172" max="7172" width="50.28515625" style="31" customWidth="1"/>
    <col min="7173" max="7419" width="9.140625" style="31"/>
    <col min="7420" max="7420" width="4.7109375" style="31" customWidth="1"/>
    <col min="7421" max="7421" width="79.85546875" style="31" customWidth="1"/>
    <col min="7422" max="7423" width="19.85546875" style="31" customWidth="1"/>
    <col min="7424" max="7424" width="61.85546875" style="31" customWidth="1"/>
    <col min="7425" max="7425" width="19.85546875" style="31" customWidth="1"/>
    <col min="7426" max="7426" width="21.28515625" style="31" customWidth="1"/>
    <col min="7427" max="7427" width="12.140625" style="31" customWidth="1"/>
    <col min="7428" max="7428" width="50.28515625" style="31" customWidth="1"/>
    <col min="7429" max="7675" width="9.140625" style="31"/>
    <col min="7676" max="7676" width="4.7109375" style="31" customWidth="1"/>
    <col min="7677" max="7677" width="79.85546875" style="31" customWidth="1"/>
    <col min="7678" max="7679" width="19.85546875" style="31" customWidth="1"/>
    <col min="7680" max="7680" width="61.85546875" style="31" customWidth="1"/>
    <col min="7681" max="7681" width="19.85546875" style="31" customWidth="1"/>
    <col min="7682" max="7682" width="21.28515625" style="31" customWidth="1"/>
    <col min="7683" max="7683" width="12.140625" style="31" customWidth="1"/>
    <col min="7684" max="7684" width="50.28515625" style="31" customWidth="1"/>
    <col min="7685" max="7931" width="9.140625" style="31"/>
    <col min="7932" max="7932" width="4.7109375" style="31" customWidth="1"/>
    <col min="7933" max="7933" width="79.85546875" style="31" customWidth="1"/>
    <col min="7934" max="7935" width="19.85546875" style="31" customWidth="1"/>
    <col min="7936" max="7936" width="61.85546875" style="31" customWidth="1"/>
    <col min="7937" max="7937" width="19.85546875" style="31" customWidth="1"/>
    <col min="7938" max="7938" width="21.28515625" style="31" customWidth="1"/>
    <col min="7939" max="7939" width="12.140625" style="31" customWidth="1"/>
    <col min="7940" max="7940" width="50.28515625" style="31" customWidth="1"/>
    <col min="7941" max="8187" width="9.140625" style="31"/>
    <col min="8188" max="8188" width="4.7109375" style="31" customWidth="1"/>
    <col min="8189" max="8189" width="79.85546875" style="31" customWidth="1"/>
    <col min="8190" max="8191" width="19.85546875" style="31" customWidth="1"/>
    <col min="8192" max="8192" width="61.85546875" style="31" customWidth="1"/>
    <col min="8193" max="8193" width="19.85546875" style="31" customWidth="1"/>
    <col min="8194" max="8194" width="21.28515625" style="31" customWidth="1"/>
    <col min="8195" max="8195" width="12.140625" style="31" customWidth="1"/>
    <col min="8196" max="8196" width="50.28515625" style="31" customWidth="1"/>
    <col min="8197" max="8443" width="9.140625" style="31"/>
    <col min="8444" max="8444" width="4.7109375" style="31" customWidth="1"/>
    <col min="8445" max="8445" width="79.85546875" style="31" customWidth="1"/>
    <col min="8446" max="8447" width="19.85546875" style="31" customWidth="1"/>
    <col min="8448" max="8448" width="61.85546875" style="31" customWidth="1"/>
    <col min="8449" max="8449" width="19.85546875" style="31" customWidth="1"/>
    <col min="8450" max="8450" width="21.28515625" style="31" customWidth="1"/>
    <col min="8451" max="8451" width="12.140625" style="31" customWidth="1"/>
    <col min="8452" max="8452" width="50.28515625" style="31" customWidth="1"/>
    <col min="8453" max="8699" width="9.140625" style="31"/>
    <col min="8700" max="8700" width="4.7109375" style="31" customWidth="1"/>
    <col min="8701" max="8701" width="79.85546875" style="31" customWidth="1"/>
    <col min="8702" max="8703" width="19.85546875" style="31" customWidth="1"/>
    <col min="8704" max="8704" width="61.85546875" style="31" customWidth="1"/>
    <col min="8705" max="8705" width="19.85546875" style="31" customWidth="1"/>
    <col min="8706" max="8706" width="21.28515625" style="31" customWidth="1"/>
    <col min="8707" max="8707" width="12.140625" style="31" customWidth="1"/>
    <col min="8708" max="8708" width="50.28515625" style="31" customWidth="1"/>
    <col min="8709" max="8955" width="9.140625" style="31"/>
    <col min="8956" max="8956" width="4.7109375" style="31" customWidth="1"/>
    <col min="8957" max="8957" width="79.85546875" style="31" customWidth="1"/>
    <col min="8958" max="8959" width="19.85546875" style="31" customWidth="1"/>
    <col min="8960" max="8960" width="61.85546875" style="31" customWidth="1"/>
    <col min="8961" max="8961" width="19.85546875" style="31" customWidth="1"/>
    <col min="8962" max="8962" width="21.28515625" style="31" customWidth="1"/>
    <col min="8963" max="8963" width="12.140625" style="31" customWidth="1"/>
    <col min="8964" max="8964" width="50.28515625" style="31" customWidth="1"/>
    <col min="8965" max="9211" width="9.140625" style="31"/>
    <col min="9212" max="9212" width="4.7109375" style="31" customWidth="1"/>
    <col min="9213" max="9213" width="79.85546875" style="31" customWidth="1"/>
    <col min="9214" max="9215" width="19.85546875" style="31" customWidth="1"/>
    <col min="9216" max="9216" width="61.85546875" style="31" customWidth="1"/>
    <col min="9217" max="9217" width="19.85546875" style="31" customWidth="1"/>
    <col min="9218" max="9218" width="21.28515625" style="31" customWidth="1"/>
    <col min="9219" max="9219" width="12.140625" style="31" customWidth="1"/>
    <col min="9220" max="9220" width="50.28515625" style="31" customWidth="1"/>
    <col min="9221" max="9467" width="9.140625" style="31"/>
    <col min="9468" max="9468" width="4.7109375" style="31" customWidth="1"/>
    <col min="9469" max="9469" width="79.85546875" style="31" customWidth="1"/>
    <col min="9470" max="9471" width="19.85546875" style="31" customWidth="1"/>
    <col min="9472" max="9472" width="61.85546875" style="31" customWidth="1"/>
    <col min="9473" max="9473" width="19.85546875" style="31" customWidth="1"/>
    <col min="9474" max="9474" width="21.28515625" style="31" customWidth="1"/>
    <col min="9475" max="9475" width="12.140625" style="31" customWidth="1"/>
    <col min="9476" max="9476" width="50.28515625" style="31" customWidth="1"/>
    <col min="9477" max="9723" width="9.140625" style="31"/>
    <col min="9724" max="9724" width="4.7109375" style="31" customWidth="1"/>
    <col min="9725" max="9725" width="79.85546875" style="31" customWidth="1"/>
    <col min="9726" max="9727" width="19.85546875" style="31" customWidth="1"/>
    <col min="9728" max="9728" width="61.85546875" style="31" customWidth="1"/>
    <col min="9729" max="9729" width="19.85546875" style="31" customWidth="1"/>
    <col min="9730" max="9730" width="21.28515625" style="31" customWidth="1"/>
    <col min="9731" max="9731" width="12.140625" style="31" customWidth="1"/>
    <col min="9732" max="9732" width="50.28515625" style="31" customWidth="1"/>
    <col min="9733" max="9979" width="9.140625" style="31"/>
    <col min="9980" max="9980" width="4.7109375" style="31" customWidth="1"/>
    <col min="9981" max="9981" width="79.85546875" style="31" customWidth="1"/>
    <col min="9982" max="9983" width="19.85546875" style="31" customWidth="1"/>
    <col min="9984" max="9984" width="61.85546875" style="31" customWidth="1"/>
    <col min="9985" max="9985" width="19.85546875" style="31" customWidth="1"/>
    <col min="9986" max="9986" width="21.28515625" style="31" customWidth="1"/>
    <col min="9987" max="9987" width="12.140625" style="31" customWidth="1"/>
    <col min="9988" max="9988" width="50.28515625" style="31" customWidth="1"/>
    <col min="9989" max="10235" width="9.140625" style="31"/>
    <col min="10236" max="10236" width="4.7109375" style="31" customWidth="1"/>
    <col min="10237" max="10237" width="79.85546875" style="31" customWidth="1"/>
    <col min="10238" max="10239" width="19.85546875" style="31" customWidth="1"/>
    <col min="10240" max="10240" width="61.85546875" style="31" customWidth="1"/>
    <col min="10241" max="10241" width="19.85546875" style="31" customWidth="1"/>
    <col min="10242" max="10242" width="21.28515625" style="31" customWidth="1"/>
    <col min="10243" max="10243" width="12.140625" style="31" customWidth="1"/>
    <col min="10244" max="10244" width="50.28515625" style="31" customWidth="1"/>
    <col min="10245" max="10491" width="9.140625" style="31"/>
    <col min="10492" max="10492" width="4.7109375" style="31" customWidth="1"/>
    <col min="10493" max="10493" width="79.85546875" style="31" customWidth="1"/>
    <col min="10494" max="10495" width="19.85546875" style="31" customWidth="1"/>
    <col min="10496" max="10496" width="61.85546875" style="31" customWidth="1"/>
    <col min="10497" max="10497" width="19.85546875" style="31" customWidth="1"/>
    <col min="10498" max="10498" width="21.28515625" style="31" customWidth="1"/>
    <col min="10499" max="10499" width="12.140625" style="31" customWidth="1"/>
    <col min="10500" max="10500" width="50.28515625" style="31" customWidth="1"/>
    <col min="10501" max="10747" width="9.140625" style="31"/>
    <col min="10748" max="10748" width="4.7109375" style="31" customWidth="1"/>
    <col min="10749" max="10749" width="79.85546875" style="31" customWidth="1"/>
    <col min="10750" max="10751" width="19.85546875" style="31" customWidth="1"/>
    <col min="10752" max="10752" width="61.85546875" style="31" customWidth="1"/>
    <col min="10753" max="10753" width="19.85546875" style="31" customWidth="1"/>
    <col min="10754" max="10754" width="21.28515625" style="31" customWidth="1"/>
    <col min="10755" max="10755" width="12.140625" style="31" customWidth="1"/>
    <col min="10756" max="10756" width="50.28515625" style="31" customWidth="1"/>
    <col min="10757" max="11003" width="9.140625" style="31"/>
    <col min="11004" max="11004" width="4.7109375" style="31" customWidth="1"/>
    <col min="11005" max="11005" width="79.85546875" style="31" customWidth="1"/>
    <col min="11006" max="11007" width="19.85546875" style="31" customWidth="1"/>
    <col min="11008" max="11008" width="61.85546875" style="31" customWidth="1"/>
    <col min="11009" max="11009" width="19.85546875" style="31" customWidth="1"/>
    <col min="11010" max="11010" width="21.28515625" style="31" customWidth="1"/>
    <col min="11011" max="11011" width="12.140625" style="31" customWidth="1"/>
    <col min="11012" max="11012" width="50.28515625" style="31" customWidth="1"/>
    <col min="11013" max="11259" width="9.140625" style="31"/>
    <col min="11260" max="11260" width="4.7109375" style="31" customWidth="1"/>
    <col min="11261" max="11261" width="79.85546875" style="31" customWidth="1"/>
    <col min="11262" max="11263" width="19.85546875" style="31" customWidth="1"/>
    <col min="11264" max="11264" width="61.85546875" style="31" customWidth="1"/>
    <col min="11265" max="11265" width="19.85546875" style="31" customWidth="1"/>
    <col min="11266" max="11266" width="21.28515625" style="31" customWidth="1"/>
    <col min="11267" max="11267" width="12.140625" style="31" customWidth="1"/>
    <col min="11268" max="11268" width="50.28515625" style="31" customWidth="1"/>
    <col min="11269" max="11515" width="9.140625" style="31"/>
    <col min="11516" max="11516" width="4.7109375" style="31" customWidth="1"/>
    <col min="11517" max="11517" width="79.85546875" style="31" customWidth="1"/>
    <col min="11518" max="11519" width="19.85546875" style="31" customWidth="1"/>
    <col min="11520" max="11520" width="61.85546875" style="31" customWidth="1"/>
    <col min="11521" max="11521" width="19.85546875" style="31" customWidth="1"/>
    <col min="11522" max="11522" width="21.28515625" style="31" customWidth="1"/>
    <col min="11523" max="11523" width="12.140625" style="31" customWidth="1"/>
    <col min="11524" max="11524" width="50.28515625" style="31" customWidth="1"/>
    <col min="11525" max="11771" width="9.140625" style="31"/>
    <col min="11772" max="11772" width="4.7109375" style="31" customWidth="1"/>
    <col min="11773" max="11773" width="79.85546875" style="31" customWidth="1"/>
    <col min="11774" max="11775" width="19.85546875" style="31" customWidth="1"/>
    <col min="11776" max="11776" width="61.85546875" style="31" customWidth="1"/>
    <col min="11777" max="11777" width="19.85546875" style="31" customWidth="1"/>
    <col min="11778" max="11778" width="21.28515625" style="31" customWidth="1"/>
    <col min="11779" max="11779" width="12.140625" style="31" customWidth="1"/>
    <col min="11780" max="11780" width="50.28515625" style="31" customWidth="1"/>
    <col min="11781" max="12027" width="9.140625" style="31"/>
    <col min="12028" max="12028" width="4.7109375" style="31" customWidth="1"/>
    <col min="12029" max="12029" width="79.85546875" style="31" customWidth="1"/>
    <col min="12030" max="12031" width="19.85546875" style="31" customWidth="1"/>
    <col min="12032" max="12032" width="61.85546875" style="31" customWidth="1"/>
    <col min="12033" max="12033" width="19.85546875" style="31" customWidth="1"/>
    <col min="12034" max="12034" width="21.28515625" style="31" customWidth="1"/>
    <col min="12035" max="12035" width="12.140625" style="31" customWidth="1"/>
    <col min="12036" max="12036" width="50.28515625" style="31" customWidth="1"/>
    <col min="12037" max="12283" width="9.140625" style="31"/>
    <col min="12284" max="12284" width="4.7109375" style="31" customWidth="1"/>
    <col min="12285" max="12285" width="79.85546875" style="31" customWidth="1"/>
    <col min="12286" max="12287" width="19.85546875" style="31" customWidth="1"/>
    <col min="12288" max="12288" width="61.85546875" style="31" customWidth="1"/>
    <col min="12289" max="12289" width="19.85546875" style="31" customWidth="1"/>
    <col min="12290" max="12290" width="21.28515625" style="31" customWidth="1"/>
    <col min="12291" max="12291" width="12.140625" style="31" customWidth="1"/>
    <col min="12292" max="12292" width="50.28515625" style="31" customWidth="1"/>
    <col min="12293" max="12539" width="9.140625" style="31"/>
    <col min="12540" max="12540" width="4.7109375" style="31" customWidth="1"/>
    <col min="12541" max="12541" width="79.85546875" style="31" customWidth="1"/>
    <col min="12542" max="12543" width="19.85546875" style="31" customWidth="1"/>
    <col min="12544" max="12544" width="61.85546875" style="31" customWidth="1"/>
    <col min="12545" max="12545" width="19.85546875" style="31" customWidth="1"/>
    <col min="12546" max="12546" width="21.28515625" style="31" customWidth="1"/>
    <col min="12547" max="12547" width="12.140625" style="31" customWidth="1"/>
    <col min="12548" max="12548" width="50.28515625" style="31" customWidth="1"/>
    <col min="12549" max="12795" width="9.140625" style="31"/>
    <col min="12796" max="12796" width="4.7109375" style="31" customWidth="1"/>
    <col min="12797" max="12797" width="79.85546875" style="31" customWidth="1"/>
    <col min="12798" max="12799" width="19.85546875" style="31" customWidth="1"/>
    <col min="12800" max="12800" width="61.85546875" style="31" customWidth="1"/>
    <col min="12801" max="12801" width="19.85546875" style="31" customWidth="1"/>
    <col min="12802" max="12802" width="21.28515625" style="31" customWidth="1"/>
    <col min="12803" max="12803" width="12.140625" style="31" customWidth="1"/>
    <col min="12804" max="12804" width="50.28515625" style="31" customWidth="1"/>
    <col min="12805" max="13051" width="9.140625" style="31"/>
    <col min="13052" max="13052" width="4.7109375" style="31" customWidth="1"/>
    <col min="13053" max="13053" width="79.85546875" style="31" customWidth="1"/>
    <col min="13054" max="13055" width="19.85546875" style="31" customWidth="1"/>
    <col min="13056" max="13056" width="61.85546875" style="31" customWidth="1"/>
    <col min="13057" max="13057" width="19.85546875" style="31" customWidth="1"/>
    <col min="13058" max="13058" width="21.28515625" style="31" customWidth="1"/>
    <col min="13059" max="13059" width="12.140625" style="31" customWidth="1"/>
    <col min="13060" max="13060" width="50.28515625" style="31" customWidth="1"/>
    <col min="13061" max="13307" width="9.140625" style="31"/>
    <col min="13308" max="13308" width="4.7109375" style="31" customWidth="1"/>
    <col min="13309" max="13309" width="79.85546875" style="31" customWidth="1"/>
    <col min="13310" max="13311" width="19.85546875" style="31" customWidth="1"/>
    <col min="13312" max="13312" width="61.85546875" style="31" customWidth="1"/>
    <col min="13313" max="13313" width="19.85546875" style="31" customWidth="1"/>
    <col min="13314" max="13314" width="21.28515625" style="31" customWidth="1"/>
    <col min="13315" max="13315" width="12.140625" style="31" customWidth="1"/>
    <col min="13316" max="13316" width="50.28515625" style="31" customWidth="1"/>
    <col min="13317" max="13563" width="9.140625" style="31"/>
    <col min="13564" max="13564" width="4.7109375" style="31" customWidth="1"/>
    <col min="13565" max="13565" width="79.85546875" style="31" customWidth="1"/>
    <col min="13566" max="13567" width="19.85546875" style="31" customWidth="1"/>
    <col min="13568" max="13568" width="61.85546875" style="31" customWidth="1"/>
    <col min="13569" max="13569" width="19.85546875" style="31" customWidth="1"/>
    <col min="13570" max="13570" width="21.28515625" style="31" customWidth="1"/>
    <col min="13571" max="13571" width="12.140625" style="31" customWidth="1"/>
    <col min="13572" max="13572" width="50.28515625" style="31" customWidth="1"/>
    <col min="13573" max="13819" width="9.140625" style="31"/>
    <col min="13820" max="13820" width="4.7109375" style="31" customWidth="1"/>
    <col min="13821" max="13821" width="79.85546875" style="31" customWidth="1"/>
    <col min="13822" max="13823" width="19.85546875" style="31" customWidth="1"/>
    <col min="13824" max="13824" width="61.85546875" style="31" customWidth="1"/>
    <col min="13825" max="13825" width="19.85546875" style="31" customWidth="1"/>
    <col min="13826" max="13826" width="21.28515625" style="31" customWidth="1"/>
    <col min="13827" max="13827" width="12.140625" style="31" customWidth="1"/>
    <col min="13828" max="13828" width="50.28515625" style="31" customWidth="1"/>
    <col min="13829" max="14075" width="9.140625" style="31"/>
    <col min="14076" max="14076" width="4.7109375" style="31" customWidth="1"/>
    <col min="14077" max="14077" width="79.85546875" style="31" customWidth="1"/>
    <col min="14078" max="14079" width="19.85546875" style="31" customWidth="1"/>
    <col min="14080" max="14080" width="61.85546875" style="31" customWidth="1"/>
    <col min="14081" max="14081" width="19.85546875" style="31" customWidth="1"/>
    <col min="14082" max="14082" width="21.28515625" style="31" customWidth="1"/>
    <col min="14083" max="14083" width="12.140625" style="31" customWidth="1"/>
    <col min="14084" max="14084" width="50.28515625" style="31" customWidth="1"/>
    <col min="14085" max="14331" width="9.140625" style="31"/>
    <col min="14332" max="14332" width="4.7109375" style="31" customWidth="1"/>
    <col min="14333" max="14333" width="79.85546875" style="31" customWidth="1"/>
    <col min="14334" max="14335" width="19.85546875" style="31" customWidth="1"/>
    <col min="14336" max="14336" width="61.85546875" style="31" customWidth="1"/>
    <col min="14337" max="14337" width="19.85546875" style="31" customWidth="1"/>
    <col min="14338" max="14338" width="21.28515625" style="31" customWidth="1"/>
    <col min="14339" max="14339" width="12.140625" style="31" customWidth="1"/>
    <col min="14340" max="14340" width="50.28515625" style="31" customWidth="1"/>
    <col min="14341" max="14587" width="9.140625" style="31"/>
    <col min="14588" max="14588" width="4.7109375" style="31" customWidth="1"/>
    <col min="14589" max="14589" width="79.85546875" style="31" customWidth="1"/>
    <col min="14590" max="14591" width="19.85546875" style="31" customWidth="1"/>
    <col min="14592" max="14592" width="61.85546875" style="31" customWidth="1"/>
    <col min="14593" max="14593" width="19.85546875" style="31" customWidth="1"/>
    <col min="14594" max="14594" width="21.28515625" style="31" customWidth="1"/>
    <col min="14595" max="14595" width="12.140625" style="31" customWidth="1"/>
    <col min="14596" max="14596" width="50.28515625" style="31" customWidth="1"/>
    <col min="14597" max="14843" width="9.140625" style="31"/>
    <col min="14844" max="14844" width="4.7109375" style="31" customWidth="1"/>
    <col min="14845" max="14845" width="79.85546875" style="31" customWidth="1"/>
    <col min="14846" max="14847" width="19.85546875" style="31" customWidth="1"/>
    <col min="14848" max="14848" width="61.85546875" style="31" customWidth="1"/>
    <col min="14849" max="14849" width="19.85546875" style="31" customWidth="1"/>
    <col min="14850" max="14850" width="21.28515625" style="31" customWidth="1"/>
    <col min="14851" max="14851" width="12.140625" style="31" customWidth="1"/>
    <col min="14852" max="14852" width="50.28515625" style="31" customWidth="1"/>
    <col min="14853" max="15099" width="9.140625" style="31"/>
    <col min="15100" max="15100" width="4.7109375" style="31" customWidth="1"/>
    <col min="15101" max="15101" width="79.85546875" style="31" customWidth="1"/>
    <col min="15102" max="15103" width="19.85546875" style="31" customWidth="1"/>
    <col min="15104" max="15104" width="61.85546875" style="31" customWidth="1"/>
    <col min="15105" max="15105" width="19.85546875" style="31" customWidth="1"/>
    <col min="15106" max="15106" width="21.28515625" style="31" customWidth="1"/>
    <col min="15107" max="15107" width="12.140625" style="31" customWidth="1"/>
    <col min="15108" max="15108" width="50.28515625" style="31" customWidth="1"/>
    <col min="15109" max="15355" width="9.140625" style="31"/>
    <col min="15356" max="15356" width="4.7109375" style="31" customWidth="1"/>
    <col min="15357" max="15357" width="79.85546875" style="31" customWidth="1"/>
    <col min="15358" max="15359" width="19.85546875" style="31" customWidth="1"/>
    <col min="15360" max="15360" width="61.85546875" style="31" customWidth="1"/>
    <col min="15361" max="15361" width="19.85546875" style="31" customWidth="1"/>
    <col min="15362" max="15362" width="21.28515625" style="31" customWidth="1"/>
    <col min="15363" max="15363" width="12.140625" style="31" customWidth="1"/>
    <col min="15364" max="15364" width="50.28515625" style="31" customWidth="1"/>
    <col min="15365" max="15611" width="9.140625" style="31"/>
    <col min="15612" max="15612" width="4.7109375" style="31" customWidth="1"/>
    <col min="15613" max="15613" width="79.85546875" style="31" customWidth="1"/>
    <col min="15614" max="15615" width="19.85546875" style="31" customWidth="1"/>
    <col min="15616" max="15616" width="61.85546875" style="31" customWidth="1"/>
    <col min="15617" max="15617" width="19.85546875" style="31" customWidth="1"/>
    <col min="15618" max="15618" width="21.28515625" style="31" customWidth="1"/>
    <col min="15619" max="15619" width="12.140625" style="31" customWidth="1"/>
    <col min="15620" max="15620" width="50.28515625" style="31" customWidth="1"/>
    <col min="15621" max="15867" width="9.140625" style="31"/>
    <col min="15868" max="15868" width="4.7109375" style="31" customWidth="1"/>
    <col min="15869" max="15869" width="79.85546875" style="31" customWidth="1"/>
    <col min="15870" max="15871" width="19.85546875" style="31" customWidth="1"/>
    <col min="15872" max="15872" width="61.85546875" style="31" customWidth="1"/>
    <col min="15873" max="15873" width="19.85546875" style="31" customWidth="1"/>
    <col min="15874" max="15874" width="21.28515625" style="31" customWidth="1"/>
    <col min="15875" max="15875" width="12.140625" style="31" customWidth="1"/>
    <col min="15876" max="15876" width="50.28515625" style="31" customWidth="1"/>
    <col min="15877" max="16123" width="9.140625" style="31"/>
    <col min="16124" max="16124" width="4.7109375" style="31" customWidth="1"/>
    <col min="16125" max="16125" width="79.85546875" style="31" customWidth="1"/>
    <col min="16126" max="16127" width="19.85546875" style="31" customWidth="1"/>
    <col min="16128" max="16128" width="61.85546875" style="31" customWidth="1"/>
    <col min="16129" max="16129" width="19.85546875" style="31" customWidth="1"/>
    <col min="16130" max="16130" width="21.28515625" style="31" customWidth="1"/>
    <col min="16131" max="16131" width="12.140625" style="31" customWidth="1"/>
    <col min="16132" max="16132" width="50.28515625" style="31" customWidth="1"/>
    <col min="16133" max="16384" width="9.140625" style="31"/>
  </cols>
  <sheetData>
    <row r="1" spans="2:7" x14ac:dyDescent="0.25">
      <c r="C1" s="31"/>
      <c r="D1" s="31"/>
      <c r="E1" s="31"/>
      <c r="F1" s="31"/>
    </row>
    <row r="2" spans="2:7" x14ac:dyDescent="0.25">
      <c r="B2" s="29" t="s">
        <v>0</v>
      </c>
      <c r="C2" s="31"/>
      <c r="D2" s="31"/>
      <c r="E2" s="31"/>
      <c r="F2" s="31"/>
    </row>
    <row r="3" spans="2:7" x14ac:dyDescent="0.25">
      <c r="B3" s="39" t="s">
        <v>1</v>
      </c>
      <c r="C3" s="31"/>
      <c r="D3" s="31"/>
      <c r="E3" s="31"/>
      <c r="F3" s="31"/>
    </row>
    <row r="4" spans="2:7" x14ac:dyDescent="0.25">
      <c r="C4" s="31"/>
      <c r="D4" s="31"/>
      <c r="E4" s="31"/>
      <c r="F4" s="31"/>
    </row>
    <row r="5" spans="2:7" ht="23.25" x14ac:dyDescent="0.35">
      <c r="B5" s="40" t="s">
        <v>2</v>
      </c>
      <c r="C5" s="31"/>
      <c r="D5" s="31"/>
      <c r="E5" s="31"/>
      <c r="F5" s="31"/>
    </row>
    <row r="6" spans="2:7" x14ac:dyDescent="0.25">
      <c r="B6" s="41" t="s">
        <v>121</v>
      </c>
      <c r="C6" s="31"/>
      <c r="D6" s="31"/>
      <c r="E6" s="31"/>
      <c r="F6" s="31"/>
    </row>
    <row r="7" spans="2:7" x14ac:dyDescent="0.25">
      <c r="B7" s="42" t="s">
        <v>122</v>
      </c>
      <c r="C7" s="43"/>
      <c r="D7" s="31"/>
      <c r="E7" s="31"/>
      <c r="F7" s="31"/>
    </row>
    <row r="8" spans="2:7" x14ac:dyDescent="0.25">
      <c r="B8" s="44" t="s">
        <v>123</v>
      </c>
      <c r="C8" s="43"/>
      <c r="D8" s="31"/>
      <c r="E8" s="31"/>
      <c r="F8" s="31"/>
    </row>
    <row r="9" spans="2:7" x14ac:dyDescent="0.25">
      <c r="B9" s="45" t="s">
        <v>124</v>
      </c>
    </row>
    <row r="10" spans="2:7" x14ac:dyDescent="0.25">
      <c r="C10" s="31"/>
      <c r="D10" s="31"/>
      <c r="E10" s="31"/>
      <c r="F10" s="31"/>
    </row>
    <row r="11" spans="2:7" x14ac:dyDescent="0.25">
      <c r="C11" s="31"/>
      <c r="D11" s="31"/>
      <c r="E11" s="31"/>
      <c r="F11" s="31"/>
    </row>
    <row r="12" spans="2:7" ht="26.25" x14ac:dyDescent="0.4">
      <c r="B12" s="46" t="s">
        <v>139</v>
      </c>
    </row>
    <row r="13" spans="2:7" x14ac:dyDescent="0.25">
      <c r="B13" s="47"/>
    </row>
    <row r="14" spans="2:7" ht="28.5" x14ac:dyDescent="0.25">
      <c r="B14" s="48" t="s">
        <v>140</v>
      </c>
      <c r="C14" s="49" t="s">
        <v>3</v>
      </c>
      <c r="D14" s="48" t="s">
        <v>4</v>
      </c>
      <c r="E14" s="48" t="s">
        <v>5</v>
      </c>
      <c r="F14" s="50" t="s">
        <v>6</v>
      </c>
      <c r="G14" s="48" t="s">
        <v>7</v>
      </c>
    </row>
    <row r="15" spans="2:7" x14ac:dyDescent="0.25">
      <c r="B15" s="4" t="s">
        <v>8</v>
      </c>
      <c r="C15" s="51">
        <v>400</v>
      </c>
      <c r="D15" s="74"/>
      <c r="E15" s="51"/>
      <c r="F15" s="52">
        <f>C15*D15</f>
        <v>0</v>
      </c>
      <c r="G15" s="4"/>
    </row>
    <row r="16" spans="2:7" x14ac:dyDescent="0.25">
      <c r="B16" s="4" t="s">
        <v>9</v>
      </c>
      <c r="C16" s="51">
        <v>100</v>
      </c>
      <c r="D16" s="74"/>
      <c r="E16" s="51"/>
      <c r="F16" s="52">
        <f>C16*D16</f>
        <v>0</v>
      </c>
      <c r="G16" s="94"/>
    </row>
    <row r="17" spans="2:7" x14ac:dyDescent="0.25">
      <c r="B17" s="82" t="s">
        <v>10</v>
      </c>
      <c r="C17" s="81">
        <v>165</v>
      </c>
      <c r="D17" s="74"/>
      <c r="E17" s="51"/>
      <c r="F17" s="52">
        <f t="shared" ref="F17:F28" si="0">C17*D17</f>
        <v>0</v>
      </c>
      <c r="G17" s="97" t="s">
        <v>206</v>
      </c>
    </row>
    <row r="18" spans="2:7" x14ac:dyDescent="0.25">
      <c r="B18" s="4" t="s">
        <v>11</v>
      </c>
      <c r="C18" s="51">
        <v>120</v>
      </c>
      <c r="D18" s="74"/>
      <c r="E18" s="51"/>
      <c r="F18" s="52">
        <f t="shared" si="0"/>
        <v>0</v>
      </c>
      <c r="G18" s="94"/>
    </row>
    <row r="19" spans="2:7" x14ac:dyDescent="0.25">
      <c r="B19" s="4" t="s">
        <v>12</v>
      </c>
      <c r="C19" s="51">
        <v>16</v>
      </c>
      <c r="D19" s="74"/>
      <c r="E19" s="51"/>
      <c r="F19" s="52">
        <f t="shared" si="0"/>
        <v>0</v>
      </c>
      <c r="G19" s="94"/>
    </row>
    <row r="20" spans="2:7" x14ac:dyDescent="0.25">
      <c r="B20" s="82" t="s">
        <v>184</v>
      </c>
      <c r="C20" s="51">
        <v>80</v>
      </c>
      <c r="D20" s="74"/>
      <c r="E20" s="51"/>
      <c r="F20" s="52">
        <f t="shared" si="0"/>
        <v>0</v>
      </c>
      <c r="G20" s="94" t="s">
        <v>204</v>
      </c>
    </row>
    <row r="21" spans="2:7" x14ac:dyDescent="0.25">
      <c r="B21" s="4" t="s">
        <v>14</v>
      </c>
      <c r="C21" s="51">
        <v>60</v>
      </c>
      <c r="D21" s="74"/>
      <c r="E21" s="51"/>
      <c r="F21" s="52">
        <f t="shared" si="0"/>
        <v>0</v>
      </c>
      <c r="G21" s="94"/>
    </row>
    <row r="22" spans="2:7" ht="30" x14ac:dyDescent="0.25">
      <c r="B22" s="82" t="s">
        <v>15</v>
      </c>
      <c r="C22" s="51">
        <v>0</v>
      </c>
      <c r="D22" s="74"/>
      <c r="E22" s="51"/>
      <c r="F22" s="52">
        <f t="shared" si="0"/>
        <v>0</v>
      </c>
      <c r="G22" s="97" t="s">
        <v>203</v>
      </c>
    </row>
    <row r="23" spans="2:7" x14ac:dyDescent="0.25">
      <c r="B23" s="82" t="s">
        <v>16</v>
      </c>
      <c r="C23" s="81">
        <v>23</v>
      </c>
      <c r="D23" s="74"/>
      <c r="E23" s="51"/>
      <c r="F23" s="52">
        <f t="shared" si="0"/>
        <v>0</v>
      </c>
      <c r="G23" s="94" t="s">
        <v>207</v>
      </c>
    </row>
    <row r="24" spans="2:7" x14ac:dyDescent="0.25">
      <c r="B24" s="4" t="s">
        <v>17</v>
      </c>
      <c r="C24" s="51">
        <v>30</v>
      </c>
      <c r="D24" s="74"/>
      <c r="E24" s="51"/>
      <c r="F24" s="52">
        <f t="shared" si="0"/>
        <v>0</v>
      </c>
      <c r="G24" s="94"/>
    </row>
    <row r="25" spans="2:7" x14ac:dyDescent="0.25">
      <c r="B25" s="82" t="s">
        <v>18</v>
      </c>
      <c r="C25" s="51">
        <v>0</v>
      </c>
      <c r="D25" s="74"/>
      <c r="E25" s="51"/>
      <c r="F25" s="52">
        <f t="shared" si="0"/>
        <v>0</v>
      </c>
      <c r="G25" s="94" t="s">
        <v>202</v>
      </c>
    </row>
    <row r="26" spans="2:7" x14ac:dyDescent="0.25">
      <c r="B26" s="4" t="s">
        <v>19</v>
      </c>
      <c r="C26" s="51">
        <v>88</v>
      </c>
      <c r="D26" s="74"/>
      <c r="E26" s="51"/>
      <c r="F26" s="52">
        <f t="shared" si="0"/>
        <v>0</v>
      </c>
      <c r="G26" s="94"/>
    </row>
    <row r="27" spans="2:7" x14ac:dyDescent="0.25">
      <c r="B27" s="82" t="s">
        <v>180</v>
      </c>
      <c r="C27" s="51">
        <v>50</v>
      </c>
      <c r="D27" s="74"/>
      <c r="E27" s="51"/>
      <c r="F27" s="52">
        <f t="shared" si="0"/>
        <v>0</v>
      </c>
      <c r="G27" s="94" t="s">
        <v>205</v>
      </c>
    </row>
    <row r="28" spans="2:7" x14ac:dyDescent="0.25">
      <c r="B28" s="82" t="s">
        <v>190</v>
      </c>
      <c r="C28" s="51">
        <v>8</v>
      </c>
      <c r="D28" s="74"/>
      <c r="E28" s="51"/>
      <c r="F28" s="52">
        <f t="shared" si="0"/>
        <v>0</v>
      </c>
      <c r="G28" s="94" t="s">
        <v>211</v>
      </c>
    </row>
    <row r="29" spans="2:7" x14ac:dyDescent="0.25">
      <c r="B29" s="39"/>
      <c r="C29" s="43"/>
      <c r="D29" s="31"/>
      <c r="E29" s="31"/>
    </row>
    <row r="30" spans="2:7" x14ac:dyDescent="0.25">
      <c r="B30" s="39"/>
      <c r="C30" s="43"/>
      <c r="D30" s="31"/>
      <c r="E30" s="31"/>
    </row>
    <row r="31" spans="2:7" ht="28.5" x14ac:dyDescent="0.25">
      <c r="B31" s="48" t="s">
        <v>20</v>
      </c>
      <c r="C31" s="49" t="s">
        <v>3</v>
      </c>
      <c r="D31" s="53" t="s">
        <v>4</v>
      </c>
      <c r="E31" s="48" t="s">
        <v>5</v>
      </c>
      <c r="F31" s="50" t="s">
        <v>6</v>
      </c>
      <c r="G31" s="48" t="s">
        <v>7</v>
      </c>
    </row>
    <row r="32" spans="2:7" x14ac:dyDescent="0.25">
      <c r="B32" s="33" t="s">
        <v>21</v>
      </c>
      <c r="C32" s="51">
        <v>5</v>
      </c>
      <c r="D32" s="74"/>
      <c r="E32" s="51"/>
      <c r="F32" s="52">
        <f t="shared" ref="F32:F33" si="1">C32*D32</f>
        <v>0</v>
      </c>
      <c r="G32" s="33"/>
    </row>
    <row r="33" spans="2:7" x14ac:dyDescent="0.25">
      <c r="B33" s="33" t="s">
        <v>22</v>
      </c>
      <c r="C33" s="51">
        <v>5</v>
      </c>
      <c r="D33" s="74"/>
      <c r="E33" s="51"/>
      <c r="F33" s="52">
        <f t="shared" si="1"/>
        <v>0</v>
      </c>
      <c r="G33" s="33"/>
    </row>
    <row r="34" spans="2:7" x14ac:dyDescent="0.25">
      <c r="B34" s="54"/>
    </row>
    <row r="36" spans="2:7" ht="28.5" x14ac:dyDescent="0.25">
      <c r="B36" s="48" t="s">
        <v>23</v>
      </c>
      <c r="C36" s="49" t="s">
        <v>3</v>
      </c>
      <c r="D36" s="53" t="s">
        <v>4</v>
      </c>
      <c r="E36" s="48" t="s">
        <v>5</v>
      </c>
      <c r="F36" s="50" t="s">
        <v>6</v>
      </c>
      <c r="G36" s="48" t="s">
        <v>7</v>
      </c>
    </row>
    <row r="37" spans="2:7" x14ac:dyDescent="0.25">
      <c r="B37" s="33" t="s">
        <v>24</v>
      </c>
      <c r="C37" s="51">
        <v>2</v>
      </c>
      <c r="D37" s="79"/>
      <c r="E37" s="51"/>
      <c r="F37" s="55">
        <f t="shared" ref="F37:F39" si="2">C37*D37</f>
        <v>0</v>
      </c>
      <c r="G37" s="33"/>
    </row>
    <row r="38" spans="2:7" x14ac:dyDescent="0.25">
      <c r="B38" s="33" t="s">
        <v>25</v>
      </c>
      <c r="C38" s="51">
        <v>4</v>
      </c>
      <c r="D38" s="79"/>
      <c r="E38" s="51"/>
      <c r="F38" s="55">
        <f t="shared" si="2"/>
        <v>0</v>
      </c>
      <c r="G38" s="33"/>
    </row>
    <row r="39" spans="2:7" x14ac:dyDescent="0.25">
      <c r="B39" s="33" t="s">
        <v>26</v>
      </c>
      <c r="C39" s="51">
        <v>1</v>
      </c>
      <c r="D39" s="80"/>
      <c r="E39" s="51"/>
      <c r="F39" s="55">
        <f t="shared" si="2"/>
        <v>0</v>
      </c>
      <c r="G39" s="33"/>
    </row>
    <row r="42" spans="2:7" ht="28.5" x14ac:dyDescent="0.25">
      <c r="B42" s="48" t="s">
        <v>27</v>
      </c>
      <c r="C42" s="49" t="s">
        <v>3</v>
      </c>
      <c r="D42" s="53" t="s">
        <v>28</v>
      </c>
      <c r="E42" s="48" t="s">
        <v>5</v>
      </c>
      <c r="F42" s="50" t="s">
        <v>6</v>
      </c>
      <c r="G42" s="48" t="s">
        <v>7</v>
      </c>
    </row>
    <row r="43" spans="2:7" x14ac:dyDescent="0.25">
      <c r="B43" s="89" t="s">
        <v>29</v>
      </c>
      <c r="C43" s="51">
        <v>5712</v>
      </c>
      <c r="D43" s="74"/>
      <c r="E43" s="51"/>
      <c r="F43" s="56">
        <f>C43*D43</f>
        <v>0</v>
      </c>
      <c r="G43" s="33"/>
    </row>
    <row r="44" spans="2:7" x14ac:dyDescent="0.25">
      <c r="B44" s="89" t="s">
        <v>30</v>
      </c>
      <c r="C44" s="51">
        <v>160</v>
      </c>
      <c r="D44" s="74"/>
      <c r="E44" s="51"/>
      <c r="F44" s="56">
        <f t="shared" ref="F44:F49" si="3">C44*D44</f>
        <v>0</v>
      </c>
      <c r="G44" s="33"/>
    </row>
    <row r="45" spans="2:7" x14ac:dyDescent="0.25">
      <c r="B45" s="89" t="s">
        <v>31</v>
      </c>
      <c r="C45" s="51">
        <v>260</v>
      </c>
      <c r="D45" s="74"/>
      <c r="E45" s="51"/>
      <c r="F45" s="56">
        <f t="shared" si="3"/>
        <v>0</v>
      </c>
      <c r="G45" s="33"/>
    </row>
    <row r="46" spans="2:7" x14ac:dyDescent="0.25">
      <c r="B46" s="89" t="s">
        <v>178</v>
      </c>
      <c r="C46" s="33">
        <v>14400</v>
      </c>
      <c r="D46" s="74"/>
      <c r="E46" s="51"/>
      <c r="F46" s="56">
        <f t="shared" si="3"/>
        <v>0</v>
      </c>
      <c r="G46" s="33"/>
    </row>
    <row r="47" spans="2:7" x14ac:dyDescent="0.25">
      <c r="B47" s="89" t="s">
        <v>32</v>
      </c>
      <c r="C47" s="51">
        <v>24</v>
      </c>
      <c r="D47" s="74"/>
      <c r="E47" s="51"/>
      <c r="F47" s="56">
        <f t="shared" si="3"/>
        <v>0</v>
      </c>
      <c r="G47" s="33"/>
    </row>
    <row r="48" spans="2:7" x14ac:dyDescent="0.25">
      <c r="B48" s="89" t="s">
        <v>33</v>
      </c>
      <c r="C48" s="51">
        <v>16</v>
      </c>
      <c r="D48" s="74"/>
      <c r="E48" s="51"/>
      <c r="F48" s="56">
        <f t="shared" si="3"/>
        <v>0</v>
      </c>
      <c r="G48" s="33"/>
    </row>
    <row r="49" spans="2:7" x14ac:dyDescent="0.25">
      <c r="B49" s="89" t="s">
        <v>34</v>
      </c>
      <c r="C49" s="57">
        <v>50</v>
      </c>
      <c r="D49" s="74"/>
      <c r="E49" s="51"/>
      <c r="F49" s="56">
        <f t="shared" si="3"/>
        <v>0</v>
      </c>
      <c r="G49" s="33"/>
    </row>
    <row r="50" spans="2:7" x14ac:dyDescent="0.25">
      <c r="B50" s="36"/>
    </row>
    <row r="51" spans="2:7" ht="28.5" x14ac:dyDescent="0.25">
      <c r="B51" s="90" t="s">
        <v>141</v>
      </c>
      <c r="C51" s="49" t="s">
        <v>3</v>
      </c>
      <c r="D51" s="53" t="s">
        <v>4</v>
      </c>
      <c r="E51" s="48" t="s">
        <v>5</v>
      </c>
      <c r="F51" s="50" t="s">
        <v>6</v>
      </c>
      <c r="G51" s="48" t="s">
        <v>7</v>
      </c>
    </row>
    <row r="52" spans="2:7" ht="30" x14ac:dyDescent="0.25">
      <c r="B52" s="89" t="s">
        <v>35</v>
      </c>
      <c r="C52" s="51">
        <v>100</v>
      </c>
      <c r="D52" s="74"/>
      <c r="E52" s="51"/>
      <c r="F52" s="52">
        <f t="shared" ref="F52" si="4">C52*D52</f>
        <v>0</v>
      </c>
      <c r="G52" s="58" t="s">
        <v>177</v>
      </c>
    </row>
    <row r="54" spans="2:7" x14ac:dyDescent="0.25">
      <c r="B54" s="48" t="s">
        <v>142</v>
      </c>
      <c r="C54" s="49" t="s">
        <v>3</v>
      </c>
      <c r="D54" s="53" t="s">
        <v>36</v>
      </c>
      <c r="E54" s="48" t="s">
        <v>5</v>
      </c>
      <c r="F54" s="59"/>
      <c r="G54" s="48" t="s">
        <v>7</v>
      </c>
    </row>
    <row r="55" spans="2:7" x14ac:dyDescent="0.25">
      <c r="B55" s="33" t="s">
        <v>37</v>
      </c>
      <c r="C55" s="51">
        <v>100</v>
      </c>
      <c r="D55" s="74"/>
      <c r="E55" s="51"/>
      <c r="F55" s="52">
        <f>C55*D55</f>
        <v>0</v>
      </c>
      <c r="G55" s="60"/>
    </row>
    <row r="56" spans="2:7" s="60" customFormat="1" x14ac:dyDescent="0.25">
      <c r="C56" s="61"/>
      <c r="D56" s="61"/>
      <c r="E56" s="61"/>
      <c r="F56" s="62"/>
    </row>
    <row r="58" spans="2:7" ht="28.5" x14ac:dyDescent="0.25">
      <c r="B58" s="48" t="s">
        <v>38</v>
      </c>
      <c r="C58" s="49" t="s">
        <v>3</v>
      </c>
      <c r="D58" s="53" t="s">
        <v>39</v>
      </c>
      <c r="E58" s="48" t="s">
        <v>5</v>
      </c>
      <c r="F58" s="50" t="s">
        <v>6</v>
      </c>
      <c r="G58" s="48" t="s">
        <v>7</v>
      </c>
    </row>
    <row r="59" spans="2:7" x14ac:dyDescent="0.25">
      <c r="B59" s="33" t="s">
        <v>40</v>
      </c>
      <c r="C59" s="57">
        <v>50</v>
      </c>
      <c r="D59" s="75"/>
      <c r="E59" s="51"/>
      <c r="F59" s="52">
        <f>C59*D59</f>
        <v>0</v>
      </c>
      <c r="G59" s="58" t="s">
        <v>41</v>
      </c>
    </row>
    <row r="60" spans="2:7" x14ac:dyDescent="0.25">
      <c r="B60" s="33" t="s">
        <v>42</v>
      </c>
      <c r="C60" s="57">
        <v>100</v>
      </c>
      <c r="D60" s="75"/>
      <c r="E60" s="51"/>
      <c r="F60" s="52">
        <f t="shared" ref="F60:F66" si="5">C60*D60</f>
        <v>0</v>
      </c>
      <c r="G60" s="58" t="s">
        <v>41</v>
      </c>
    </row>
    <row r="61" spans="2:7" x14ac:dyDescent="0.25">
      <c r="B61" s="33" t="s">
        <v>143</v>
      </c>
      <c r="C61" s="57">
        <v>50</v>
      </c>
      <c r="D61" s="75"/>
      <c r="E61" s="51"/>
      <c r="F61" s="52">
        <f t="shared" si="5"/>
        <v>0</v>
      </c>
      <c r="G61" s="58" t="s">
        <v>41</v>
      </c>
    </row>
    <row r="62" spans="2:7" x14ac:dyDescent="0.25">
      <c r="B62" s="33" t="s">
        <v>144</v>
      </c>
      <c r="C62" s="57">
        <v>20</v>
      </c>
      <c r="D62" s="75"/>
      <c r="E62" s="51"/>
      <c r="F62" s="52">
        <f t="shared" si="5"/>
        <v>0</v>
      </c>
      <c r="G62" s="58" t="s">
        <v>41</v>
      </c>
    </row>
    <row r="63" spans="2:7" x14ac:dyDescent="0.25">
      <c r="B63" s="33" t="s">
        <v>43</v>
      </c>
      <c r="C63" s="57">
        <v>400</v>
      </c>
      <c r="D63" s="75"/>
      <c r="E63" s="51"/>
      <c r="F63" s="52">
        <f t="shared" si="5"/>
        <v>0</v>
      </c>
      <c r="G63" s="58"/>
    </row>
    <row r="64" spans="2:7" x14ac:dyDescent="0.25">
      <c r="B64" s="33" t="s">
        <v>44</v>
      </c>
      <c r="C64" s="57">
        <v>250</v>
      </c>
      <c r="D64" s="75"/>
      <c r="E64" s="51"/>
      <c r="F64" s="52">
        <f t="shared" si="5"/>
        <v>0</v>
      </c>
      <c r="G64" s="58"/>
    </row>
    <row r="65" spans="2:7" x14ac:dyDescent="0.25">
      <c r="B65" s="33" t="s">
        <v>45</v>
      </c>
      <c r="C65" s="57">
        <v>150</v>
      </c>
      <c r="D65" s="75"/>
      <c r="E65" s="51"/>
      <c r="F65" s="52">
        <f t="shared" si="5"/>
        <v>0</v>
      </c>
      <c r="G65" s="58"/>
    </row>
    <row r="66" spans="2:7" x14ac:dyDescent="0.25">
      <c r="B66" s="33" t="s">
        <v>46</v>
      </c>
      <c r="C66" s="57">
        <v>200</v>
      </c>
      <c r="D66" s="75"/>
      <c r="E66" s="51"/>
      <c r="F66" s="52">
        <f t="shared" si="5"/>
        <v>0</v>
      </c>
      <c r="G66" s="58"/>
    </row>
    <row r="71" spans="2:7" x14ac:dyDescent="0.25">
      <c r="E71" s="63" t="s">
        <v>129</v>
      </c>
      <c r="F71" s="64">
        <f>SUM(F15:F69)</f>
        <v>0</v>
      </c>
    </row>
  </sheetData>
  <sheetProtection algorithmName="SHA-512" hashValue="HdKB94GQWsf0sUQ0faerwERLn2scu7+/9O4iApP6s8L6WAwiiD5HBaADg5OLyJDhFcq3HcmTTAFd1YF/QB7eVA==" saltValue="R8caXO2GQkFoo1ZFZu9MnQ==" spinCount="100000" sheet="1" objects="1" scenarios="1"/>
  <pageMargins left="0.25" right="0.25" top="0.75" bottom="0.75" header="0.3" footer="0.3"/>
  <pageSetup paperSize="8"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8FA75-0F67-4590-B583-2882851577A4}">
  <dimension ref="B2:G174"/>
  <sheetViews>
    <sheetView zoomScale="85" zoomScaleNormal="85" workbookViewId="0">
      <selection activeCell="F171" sqref="F171"/>
    </sheetView>
  </sheetViews>
  <sheetFormatPr defaultRowHeight="15" x14ac:dyDescent="0.25"/>
  <cols>
    <col min="1" max="1" width="2.85546875" customWidth="1"/>
    <col min="2" max="2" width="80" bestFit="1" customWidth="1"/>
    <col min="3" max="3" width="42.85546875" bestFit="1" customWidth="1"/>
    <col min="4" max="4" width="20.28515625" bestFit="1" customWidth="1"/>
    <col min="5" max="5" width="51.85546875" bestFit="1" customWidth="1"/>
    <col min="6" max="6" width="28.140625" bestFit="1" customWidth="1"/>
    <col min="7" max="7" width="81.85546875" bestFit="1" customWidth="1"/>
  </cols>
  <sheetData>
    <row r="2" spans="2:7" ht="26.25" x14ac:dyDescent="0.4">
      <c r="B2" s="11" t="s">
        <v>125</v>
      </c>
    </row>
    <row r="4" spans="2:7" x14ac:dyDescent="0.25">
      <c r="B4" s="5" t="s">
        <v>47</v>
      </c>
      <c r="C4" s="5" t="s">
        <v>3</v>
      </c>
      <c r="D4" s="5" t="s">
        <v>4</v>
      </c>
      <c r="E4" s="5" t="s">
        <v>5</v>
      </c>
      <c r="F4" s="5" t="s">
        <v>48</v>
      </c>
      <c r="G4" s="5" t="s">
        <v>192</v>
      </c>
    </row>
    <row r="5" spans="2:7" x14ac:dyDescent="0.25">
      <c r="B5" s="4" t="s">
        <v>49</v>
      </c>
      <c r="C5" s="4">
        <v>10</v>
      </c>
      <c r="D5" s="71"/>
      <c r="E5" s="93"/>
      <c r="F5" s="86">
        <f>D5*C5</f>
        <v>0</v>
      </c>
      <c r="G5" s="78"/>
    </row>
    <row r="6" spans="2:7" x14ac:dyDescent="0.25">
      <c r="B6" s="83" t="s">
        <v>50</v>
      </c>
      <c r="C6" s="83">
        <v>165</v>
      </c>
      <c r="D6" s="71"/>
      <c r="E6" s="93"/>
      <c r="F6" s="86"/>
      <c r="G6" s="84" t="s">
        <v>183</v>
      </c>
    </row>
    <row r="7" spans="2:7" x14ac:dyDescent="0.25">
      <c r="B7" s="83" t="s">
        <v>51</v>
      </c>
      <c r="C7" s="83">
        <v>20</v>
      </c>
      <c r="D7" s="71"/>
      <c r="E7" s="93"/>
      <c r="F7" s="86"/>
      <c r="G7" s="84" t="s">
        <v>183</v>
      </c>
    </row>
    <row r="8" spans="2:7" x14ac:dyDescent="0.25">
      <c r="B8" s="4" t="s">
        <v>52</v>
      </c>
      <c r="C8" s="4">
        <v>50</v>
      </c>
      <c r="D8" s="71"/>
      <c r="E8" s="93"/>
      <c r="F8" s="86">
        <f t="shared" ref="F8:F69" si="0">D8*C8</f>
        <v>0</v>
      </c>
      <c r="G8" s="78"/>
    </row>
    <row r="9" spans="2:7" x14ac:dyDescent="0.25">
      <c r="B9" s="4"/>
      <c r="C9" s="4"/>
      <c r="D9" s="72"/>
      <c r="E9" s="93"/>
      <c r="F9" s="86">
        <f t="shared" si="0"/>
        <v>0</v>
      </c>
      <c r="G9" s="78"/>
    </row>
    <row r="10" spans="2:7" x14ac:dyDescent="0.25">
      <c r="B10" s="96" t="s">
        <v>184</v>
      </c>
      <c r="C10" s="4"/>
      <c r="D10" s="72"/>
      <c r="E10" s="94"/>
      <c r="F10" s="86">
        <f t="shared" si="0"/>
        <v>0</v>
      </c>
      <c r="G10" s="82" t="s">
        <v>191</v>
      </c>
    </row>
    <row r="11" spans="2:7" x14ac:dyDescent="0.25">
      <c r="B11" s="82" t="s">
        <v>185</v>
      </c>
      <c r="C11" s="4">
        <v>8</v>
      </c>
      <c r="D11" s="71"/>
      <c r="E11" s="94"/>
      <c r="F11" s="86">
        <f t="shared" si="0"/>
        <v>0</v>
      </c>
      <c r="G11" s="82" t="s">
        <v>191</v>
      </c>
    </row>
    <row r="12" spans="2:7" x14ac:dyDescent="0.25">
      <c r="B12" s="82" t="s">
        <v>186</v>
      </c>
      <c r="C12" s="4">
        <v>2</v>
      </c>
      <c r="D12" s="71"/>
      <c r="E12" s="94"/>
      <c r="F12" s="86">
        <f t="shared" si="0"/>
        <v>0</v>
      </c>
      <c r="G12" s="82" t="s">
        <v>191</v>
      </c>
    </row>
    <row r="13" spans="2:7" x14ac:dyDescent="0.25">
      <c r="B13" s="82" t="s">
        <v>187</v>
      </c>
      <c r="C13" s="4">
        <v>3</v>
      </c>
      <c r="D13" s="71"/>
      <c r="E13" s="94"/>
      <c r="F13" s="86">
        <f t="shared" si="0"/>
        <v>0</v>
      </c>
      <c r="G13" s="82" t="s">
        <v>191</v>
      </c>
    </row>
    <row r="14" spans="2:7" x14ac:dyDescent="0.25">
      <c r="B14" s="82" t="s">
        <v>188</v>
      </c>
      <c r="C14" s="4">
        <v>3</v>
      </c>
      <c r="D14" s="71"/>
      <c r="E14" s="94"/>
      <c r="F14" s="86">
        <f t="shared" si="0"/>
        <v>0</v>
      </c>
      <c r="G14" s="82" t="s">
        <v>191</v>
      </c>
    </row>
    <row r="15" spans="2:7" x14ac:dyDescent="0.25">
      <c r="B15" s="82" t="s">
        <v>53</v>
      </c>
      <c r="C15" s="4">
        <v>2</v>
      </c>
      <c r="D15" s="71"/>
      <c r="E15" s="94"/>
      <c r="F15" s="86">
        <f t="shared" si="0"/>
        <v>0</v>
      </c>
      <c r="G15" s="82" t="s">
        <v>191</v>
      </c>
    </row>
    <row r="16" spans="2:7" x14ac:dyDescent="0.25">
      <c r="B16" s="82" t="s">
        <v>54</v>
      </c>
      <c r="C16" s="4">
        <v>2</v>
      </c>
      <c r="D16" s="71"/>
      <c r="E16" s="94"/>
      <c r="F16" s="86">
        <f t="shared" si="0"/>
        <v>0</v>
      </c>
      <c r="G16" s="82" t="s">
        <v>191</v>
      </c>
    </row>
    <row r="17" spans="2:7" x14ac:dyDescent="0.25">
      <c r="B17" s="82" t="s">
        <v>51</v>
      </c>
      <c r="C17" s="4">
        <v>1</v>
      </c>
      <c r="D17" s="71"/>
      <c r="E17" s="94"/>
      <c r="F17" s="86">
        <f t="shared" si="0"/>
        <v>0</v>
      </c>
      <c r="G17" s="82" t="s">
        <v>191</v>
      </c>
    </row>
    <row r="18" spans="2:7" x14ac:dyDescent="0.25">
      <c r="B18" s="82" t="s">
        <v>50</v>
      </c>
      <c r="C18" s="4">
        <v>10</v>
      </c>
      <c r="D18" s="71"/>
      <c r="E18" s="94"/>
      <c r="F18" s="86">
        <f t="shared" si="0"/>
        <v>0</v>
      </c>
      <c r="G18" s="82" t="s">
        <v>191</v>
      </c>
    </row>
    <row r="19" spans="2:7" x14ac:dyDescent="0.25">
      <c r="B19" s="4"/>
      <c r="C19" s="4"/>
      <c r="D19" s="72"/>
      <c r="E19" s="93"/>
      <c r="F19" s="86"/>
      <c r="G19" s="78"/>
    </row>
    <row r="20" spans="2:7" x14ac:dyDescent="0.25">
      <c r="B20" s="87" t="s">
        <v>55</v>
      </c>
      <c r="C20" s="4"/>
      <c r="D20" s="72"/>
      <c r="E20" s="93"/>
      <c r="F20" s="86"/>
      <c r="G20" s="78"/>
    </row>
    <row r="21" spans="2:7" x14ac:dyDescent="0.25">
      <c r="B21" s="83" t="s">
        <v>56</v>
      </c>
      <c r="C21" s="83">
        <v>5</v>
      </c>
      <c r="D21" s="71"/>
      <c r="E21" s="93"/>
      <c r="F21" s="86"/>
      <c r="G21" s="84" t="s">
        <v>194</v>
      </c>
    </row>
    <row r="22" spans="2:7" x14ac:dyDescent="0.25">
      <c r="B22" s="83" t="s">
        <v>57</v>
      </c>
      <c r="C22" s="83">
        <v>5</v>
      </c>
      <c r="D22" s="71"/>
      <c r="E22" s="93"/>
      <c r="F22" s="86"/>
      <c r="G22" s="84" t="s">
        <v>194</v>
      </c>
    </row>
    <row r="23" spans="2:7" x14ac:dyDescent="0.25">
      <c r="B23" s="83" t="s">
        <v>58</v>
      </c>
      <c r="C23" s="83">
        <v>3</v>
      </c>
      <c r="D23" s="71"/>
      <c r="E23" s="93"/>
      <c r="F23" s="86"/>
      <c r="G23" s="84" t="s">
        <v>194</v>
      </c>
    </row>
    <row r="24" spans="2:7" x14ac:dyDescent="0.25">
      <c r="B24" s="83" t="s">
        <v>59</v>
      </c>
      <c r="C24" s="83">
        <v>5</v>
      </c>
      <c r="D24" s="71"/>
      <c r="E24" s="93"/>
      <c r="F24" s="86"/>
      <c r="G24" s="84" t="s">
        <v>194</v>
      </c>
    </row>
    <row r="25" spans="2:7" x14ac:dyDescent="0.25">
      <c r="B25" s="83" t="s">
        <v>53</v>
      </c>
      <c r="C25" s="83">
        <v>2</v>
      </c>
      <c r="D25" s="71"/>
      <c r="E25" s="93"/>
      <c r="F25" s="86"/>
      <c r="G25" s="84" t="s">
        <v>194</v>
      </c>
    </row>
    <row r="26" spans="2:7" x14ac:dyDescent="0.25">
      <c r="B26" s="83" t="s">
        <v>54</v>
      </c>
      <c r="C26" s="83">
        <v>2</v>
      </c>
      <c r="D26" s="71"/>
      <c r="E26" s="93"/>
      <c r="F26" s="86"/>
      <c r="G26" s="84" t="s">
        <v>194</v>
      </c>
    </row>
    <row r="27" spans="2:7" x14ac:dyDescent="0.25">
      <c r="B27" s="4"/>
      <c r="C27" s="4"/>
      <c r="D27" s="72"/>
      <c r="E27" s="93"/>
      <c r="F27" s="86">
        <f t="shared" si="0"/>
        <v>0</v>
      </c>
      <c r="G27" s="78"/>
    </row>
    <row r="28" spans="2:7" x14ac:dyDescent="0.25">
      <c r="B28" s="5" t="s">
        <v>60</v>
      </c>
      <c r="C28" s="4"/>
      <c r="D28" s="72"/>
      <c r="E28" s="93"/>
      <c r="F28" s="86">
        <f t="shared" si="0"/>
        <v>0</v>
      </c>
      <c r="G28" s="78"/>
    </row>
    <row r="29" spans="2:7" x14ac:dyDescent="0.25">
      <c r="B29" s="4" t="s">
        <v>61</v>
      </c>
      <c r="C29" s="4">
        <v>15</v>
      </c>
      <c r="D29" s="71"/>
      <c r="E29" s="93"/>
      <c r="F29" s="86">
        <f t="shared" si="0"/>
        <v>0</v>
      </c>
      <c r="G29" s="78"/>
    </row>
    <row r="30" spans="2:7" x14ac:dyDescent="0.25">
      <c r="B30" s="4" t="s">
        <v>62</v>
      </c>
      <c r="C30" s="4">
        <v>6</v>
      </c>
      <c r="D30" s="71"/>
      <c r="E30" s="93"/>
      <c r="F30" s="86">
        <f t="shared" si="0"/>
        <v>0</v>
      </c>
      <c r="G30" s="78"/>
    </row>
    <row r="31" spans="2:7" x14ac:dyDescent="0.25">
      <c r="B31" s="4" t="s">
        <v>63</v>
      </c>
      <c r="C31" s="4">
        <v>9</v>
      </c>
      <c r="D31" s="71"/>
      <c r="E31" s="93"/>
      <c r="F31" s="86">
        <f t="shared" si="0"/>
        <v>0</v>
      </c>
      <c r="G31" s="78"/>
    </row>
    <row r="32" spans="2:7" x14ac:dyDescent="0.25">
      <c r="B32" s="4" t="s">
        <v>64</v>
      </c>
      <c r="C32" s="4">
        <v>13</v>
      </c>
      <c r="D32" s="71"/>
      <c r="E32" s="93"/>
      <c r="F32" s="86">
        <f t="shared" si="0"/>
        <v>0</v>
      </c>
      <c r="G32" s="78"/>
    </row>
    <row r="33" spans="2:7" x14ac:dyDescent="0.25">
      <c r="B33" s="4" t="s">
        <v>53</v>
      </c>
      <c r="C33" s="4">
        <v>2</v>
      </c>
      <c r="D33" s="71"/>
      <c r="E33" s="93"/>
      <c r="F33" s="86">
        <f t="shared" si="0"/>
        <v>0</v>
      </c>
      <c r="G33" s="78"/>
    </row>
    <row r="34" spans="2:7" x14ac:dyDescent="0.25">
      <c r="B34" s="4" t="s">
        <v>54</v>
      </c>
      <c r="C34" s="4">
        <v>2</v>
      </c>
      <c r="D34" s="71"/>
      <c r="E34" s="93"/>
      <c r="F34" s="86">
        <f t="shared" si="0"/>
        <v>0</v>
      </c>
      <c r="G34" s="78"/>
    </row>
    <row r="35" spans="2:7" x14ac:dyDescent="0.25">
      <c r="B35" s="82" t="s">
        <v>51</v>
      </c>
      <c r="C35" s="4">
        <v>1</v>
      </c>
      <c r="D35" s="71"/>
      <c r="E35" s="93"/>
      <c r="F35" s="86">
        <f t="shared" si="0"/>
        <v>0</v>
      </c>
      <c r="G35" s="78"/>
    </row>
    <row r="36" spans="2:7" x14ac:dyDescent="0.25">
      <c r="B36" s="82" t="s">
        <v>50</v>
      </c>
      <c r="C36" s="4">
        <v>15</v>
      </c>
      <c r="D36" s="71"/>
      <c r="E36" s="93"/>
      <c r="F36" s="86">
        <f t="shared" si="0"/>
        <v>0</v>
      </c>
      <c r="G36" s="78"/>
    </row>
    <row r="37" spans="2:7" x14ac:dyDescent="0.25">
      <c r="B37" s="4"/>
      <c r="C37" s="4"/>
      <c r="D37" s="72"/>
      <c r="E37" s="93"/>
      <c r="F37" s="86">
        <f t="shared" si="0"/>
        <v>0</v>
      </c>
      <c r="G37" s="78"/>
    </row>
    <row r="38" spans="2:7" x14ac:dyDescent="0.25">
      <c r="B38" s="5" t="s">
        <v>16</v>
      </c>
      <c r="C38" s="4"/>
      <c r="D38" s="72"/>
      <c r="E38" s="93"/>
      <c r="F38" s="86">
        <f t="shared" si="0"/>
        <v>0</v>
      </c>
      <c r="G38" s="78"/>
    </row>
    <row r="39" spans="2:7" x14ac:dyDescent="0.25">
      <c r="B39" s="4" t="s">
        <v>65</v>
      </c>
      <c r="C39" s="82">
        <v>10</v>
      </c>
      <c r="D39" s="71"/>
      <c r="E39" s="93"/>
      <c r="F39" s="86">
        <f t="shared" si="0"/>
        <v>0</v>
      </c>
      <c r="G39" s="84" t="s">
        <v>209</v>
      </c>
    </row>
    <row r="40" spans="2:7" x14ac:dyDescent="0.25">
      <c r="B40" s="4" t="s">
        <v>66</v>
      </c>
      <c r="C40" s="82">
        <v>6</v>
      </c>
      <c r="D40" s="71"/>
      <c r="E40" s="93"/>
      <c r="F40" s="86">
        <f t="shared" si="0"/>
        <v>0</v>
      </c>
      <c r="G40" s="84" t="s">
        <v>209</v>
      </c>
    </row>
    <row r="41" spans="2:7" x14ac:dyDescent="0.25">
      <c r="B41" s="4" t="s">
        <v>67</v>
      </c>
      <c r="C41" s="82">
        <v>5</v>
      </c>
      <c r="D41" s="71"/>
      <c r="E41" s="93"/>
      <c r="F41" s="86">
        <f t="shared" si="0"/>
        <v>0</v>
      </c>
      <c r="G41" s="84" t="s">
        <v>209</v>
      </c>
    </row>
    <row r="42" spans="2:7" x14ac:dyDescent="0.25">
      <c r="B42" s="4" t="s">
        <v>68</v>
      </c>
      <c r="C42" s="82">
        <v>6</v>
      </c>
      <c r="D42" s="71"/>
      <c r="E42" s="93"/>
      <c r="F42" s="86">
        <f t="shared" si="0"/>
        <v>0</v>
      </c>
      <c r="G42" s="84" t="s">
        <v>209</v>
      </c>
    </row>
    <row r="43" spans="2:7" x14ac:dyDescent="0.25">
      <c r="B43" s="4" t="s">
        <v>53</v>
      </c>
      <c r="C43" s="82">
        <v>12</v>
      </c>
      <c r="D43" s="71"/>
      <c r="E43" s="93"/>
      <c r="F43" s="86">
        <f t="shared" si="0"/>
        <v>0</v>
      </c>
      <c r="G43" s="84" t="s">
        <v>209</v>
      </c>
    </row>
    <row r="44" spans="2:7" x14ac:dyDescent="0.25">
      <c r="B44" s="4" t="s">
        <v>54</v>
      </c>
      <c r="C44" s="82">
        <v>12</v>
      </c>
      <c r="D44" s="71"/>
      <c r="E44" s="93"/>
      <c r="F44" s="86">
        <f t="shared" si="0"/>
        <v>0</v>
      </c>
      <c r="G44" s="84" t="s">
        <v>209</v>
      </c>
    </row>
    <row r="45" spans="2:7" x14ac:dyDescent="0.25">
      <c r="B45" s="82" t="s">
        <v>51</v>
      </c>
      <c r="C45" s="82">
        <v>1</v>
      </c>
      <c r="D45" s="71"/>
      <c r="E45" s="93"/>
      <c r="F45" s="86">
        <f t="shared" si="0"/>
        <v>0</v>
      </c>
      <c r="G45" s="84" t="s">
        <v>209</v>
      </c>
    </row>
    <row r="46" spans="2:7" x14ac:dyDescent="0.25">
      <c r="B46" s="82" t="s">
        <v>50</v>
      </c>
      <c r="C46" s="82">
        <v>10</v>
      </c>
      <c r="D46" s="71"/>
      <c r="E46" s="93"/>
      <c r="F46" s="86">
        <f t="shared" si="0"/>
        <v>0</v>
      </c>
      <c r="G46" s="84" t="s">
        <v>209</v>
      </c>
    </row>
    <row r="47" spans="2:7" x14ac:dyDescent="0.25">
      <c r="B47" s="4"/>
      <c r="C47" s="4"/>
      <c r="D47" s="72"/>
      <c r="E47" s="93"/>
      <c r="F47" s="86">
        <f t="shared" si="0"/>
        <v>0</v>
      </c>
      <c r="G47" s="78"/>
    </row>
    <row r="48" spans="2:7" x14ac:dyDescent="0.25">
      <c r="B48" s="5" t="s">
        <v>10</v>
      </c>
      <c r="C48" s="4"/>
      <c r="D48" s="72"/>
      <c r="E48" s="93"/>
      <c r="F48" s="86">
        <f t="shared" si="0"/>
        <v>0</v>
      </c>
      <c r="G48" s="78"/>
    </row>
    <row r="49" spans="2:7" x14ac:dyDescent="0.25">
      <c r="B49" s="4" t="s">
        <v>69</v>
      </c>
      <c r="C49" s="4">
        <v>55</v>
      </c>
      <c r="D49" s="71"/>
      <c r="E49" s="93"/>
      <c r="F49" s="86">
        <f t="shared" si="0"/>
        <v>0</v>
      </c>
      <c r="G49" s="84" t="s">
        <v>208</v>
      </c>
    </row>
    <row r="50" spans="2:7" x14ac:dyDescent="0.25">
      <c r="B50" s="4" t="s">
        <v>70</v>
      </c>
      <c r="C50" s="4">
        <v>25</v>
      </c>
      <c r="D50" s="71"/>
      <c r="E50" s="93"/>
      <c r="F50" s="86">
        <f t="shared" si="0"/>
        <v>0</v>
      </c>
      <c r="G50" s="84" t="s">
        <v>208</v>
      </c>
    </row>
    <row r="51" spans="2:7" x14ac:dyDescent="0.25">
      <c r="B51" s="4" t="s">
        <v>71</v>
      </c>
      <c r="C51" s="4">
        <v>55</v>
      </c>
      <c r="D51" s="71"/>
      <c r="E51" s="93"/>
      <c r="F51" s="86">
        <f t="shared" si="0"/>
        <v>0</v>
      </c>
      <c r="G51" s="84" t="s">
        <v>208</v>
      </c>
    </row>
    <row r="52" spans="2:7" x14ac:dyDescent="0.25">
      <c r="B52" s="4" t="s">
        <v>72</v>
      </c>
      <c r="C52" s="4">
        <v>55</v>
      </c>
      <c r="D52" s="71"/>
      <c r="E52" s="93"/>
      <c r="F52" s="86">
        <f t="shared" si="0"/>
        <v>0</v>
      </c>
      <c r="G52" s="84" t="s">
        <v>208</v>
      </c>
    </row>
    <row r="53" spans="2:7" x14ac:dyDescent="0.25">
      <c r="B53" s="4" t="s">
        <v>53</v>
      </c>
      <c r="C53" s="4">
        <v>55</v>
      </c>
      <c r="D53" s="71"/>
      <c r="E53" s="93"/>
      <c r="F53" s="86">
        <f t="shared" si="0"/>
        <v>0</v>
      </c>
      <c r="G53" s="84" t="s">
        <v>208</v>
      </c>
    </row>
    <row r="54" spans="2:7" x14ac:dyDescent="0.25">
      <c r="B54" s="4" t="s">
        <v>54</v>
      </c>
      <c r="C54" s="4">
        <v>10</v>
      </c>
      <c r="D54" s="71"/>
      <c r="E54" s="93"/>
      <c r="F54" s="86">
        <f t="shared" si="0"/>
        <v>0</v>
      </c>
      <c r="G54" s="84" t="s">
        <v>208</v>
      </c>
    </row>
    <row r="55" spans="2:7" x14ac:dyDescent="0.25">
      <c r="B55" s="82" t="s">
        <v>51</v>
      </c>
      <c r="C55" s="4">
        <v>4</v>
      </c>
      <c r="D55" s="71"/>
      <c r="E55" s="93"/>
      <c r="F55" s="86">
        <f t="shared" si="0"/>
        <v>0</v>
      </c>
      <c r="G55" s="84" t="s">
        <v>208</v>
      </c>
    </row>
    <row r="56" spans="2:7" x14ac:dyDescent="0.25">
      <c r="B56" s="82" t="s">
        <v>50</v>
      </c>
      <c r="C56" s="4">
        <v>55</v>
      </c>
      <c r="D56" s="71"/>
      <c r="E56" s="93"/>
      <c r="F56" s="86">
        <f t="shared" si="0"/>
        <v>0</v>
      </c>
      <c r="G56" s="84" t="s">
        <v>208</v>
      </c>
    </row>
    <row r="57" spans="2:7" x14ac:dyDescent="0.25">
      <c r="B57" s="4"/>
      <c r="C57" s="4"/>
      <c r="D57" s="72"/>
      <c r="E57" s="93"/>
      <c r="F57" s="86">
        <f t="shared" si="0"/>
        <v>0</v>
      </c>
      <c r="G57" s="78"/>
    </row>
    <row r="58" spans="2:7" x14ac:dyDescent="0.25">
      <c r="B58" s="5" t="s">
        <v>11</v>
      </c>
      <c r="C58" s="4"/>
      <c r="D58" s="72"/>
      <c r="E58" s="93"/>
      <c r="F58" s="86">
        <f t="shared" si="0"/>
        <v>0</v>
      </c>
      <c r="G58" s="78"/>
    </row>
    <row r="59" spans="2:7" x14ac:dyDescent="0.25">
      <c r="B59" s="4" t="s">
        <v>73</v>
      </c>
      <c r="C59" s="4">
        <v>40</v>
      </c>
      <c r="D59" s="71"/>
      <c r="E59" s="93"/>
      <c r="F59" s="86">
        <f t="shared" si="0"/>
        <v>0</v>
      </c>
      <c r="G59" s="78"/>
    </row>
    <row r="60" spans="2:7" x14ac:dyDescent="0.25">
      <c r="B60" s="4" t="s">
        <v>74</v>
      </c>
      <c r="C60" s="4">
        <v>10</v>
      </c>
      <c r="D60" s="71"/>
      <c r="E60" s="93"/>
      <c r="F60" s="86">
        <f t="shared" si="0"/>
        <v>0</v>
      </c>
      <c r="G60" s="78"/>
    </row>
    <row r="61" spans="2:7" x14ac:dyDescent="0.25">
      <c r="B61" s="4" t="s">
        <v>75</v>
      </c>
      <c r="C61" s="4">
        <v>40</v>
      </c>
      <c r="D61" s="71"/>
      <c r="E61" s="93"/>
      <c r="F61" s="86">
        <f t="shared" si="0"/>
        <v>0</v>
      </c>
      <c r="G61" s="78"/>
    </row>
    <row r="62" spans="2:7" x14ac:dyDescent="0.25">
      <c r="B62" s="4" t="s">
        <v>76</v>
      </c>
      <c r="C62" s="4">
        <v>40</v>
      </c>
      <c r="D62" s="71"/>
      <c r="E62" s="93"/>
      <c r="F62" s="86">
        <f t="shared" si="0"/>
        <v>0</v>
      </c>
      <c r="G62" s="78"/>
    </row>
    <row r="63" spans="2:7" x14ac:dyDescent="0.25">
      <c r="B63" s="4" t="s">
        <v>53</v>
      </c>
      <c r="C63" s="4">
        <v>40</v>
      </c>
      <c r="D63" s="71"/>
      <c r="E63" s="93"/>
      <c r="F63" s="86">
        <f t="shared" si="0"/>
        <v>0</v>
      </c>
      <c r="G63" s="78"/>
    </row>
    <row r="64" spans="2:7" x14ac:dyDescent="0.25">
      <c r="B64" s="4" t="s">
        <v>54</v>
      </c>
      <c r="C64" s="4">
        <v>40</v>
      </c>
      <c r="D64" s="71"/>
      <c r="E64" s="93"/>
      <c r="F64" s="86">
        <f t="shared" si="0"/>
        <v>0</v>
      </c>
      <c r="G64" s="78"/>
    </row>
    <row r="65" spans="2:7" x14ac:dyDescent="0.25">
      <c r="B65" s="82" t="s">
        <v>51</v>
      </c>
      <c r="C65" s="4">
        <v>1</v>
      </c>
      <c r="D65" s="71"/>
      <c r="E65" s="93"/>
      <c r="F65" s="86">
        <f t="shared" si="0"/>
        <v>0</v>
      </c>
      <c r="G65" s="78"/>
    </row>
    <row r="66" spans="2:7" x14ac:dyDescent="0.25">
      <c r="B66" s="82" t="s">
        <v>50</v>
      </c>
      <c r="C66" s="4">
        <v>45</v>
      </c>
      <c r="D66" s="71"/>
      <c r="E66" s="93"/>
      <c r="F66" s="86">
        <f t="shared" si="0"/>
        <v>0</v>
      </c>
      <c r="G66" s="78"/>
    </row>
    <row r="67" spans="2:7" x14ac:dyDescent="0.25">
      <c r="B67" s="4"/>
      <c r="C67" s="4"/>
      <c r="D67" s="72"/>
      <c r="E67" s="93"/>
      <c r="F67" s="86">
        <f t="shared" si="0"/>
        <v>0</v>
      </c>
      <c r="G67" s="78"/>
    </row>
    <row r="68" spans="2:7" x14ac:dyDescent="0.25">
      <c r="B68" s="5" t="s">
        <v>12</v>
      </c>
      <c r="C68" s="4"/>
      <c r="D68" s="72"/>
      <c r="E68" s="93"/>
      <c r="F68" s="86">
        <f t="shared" si="0"/>
        <v>0</v>
      </c>
      <c r="G68" s="78"/>
    </row>
    <row r="69" spans="2:7" x14ac:dyDescent="0.25">
      <c r="B69" s="4" t="s">
        <v>77</v>
      </c>
      <c r="C69" s="4">
        <v>10</v>
      </c>
      <c r="D69" s="71"/>
      <c r="E69" s="93"/>
      <c r="F69" s="86">
        <f t="shared" si="0"/>
        <v>0</v>
      </c>
      <c r="G69" s="78"/>
    </row>
    <row r="70" spans="2:7" x14ac:dyDescent="0.25">
      <c r="B70" s="4" t="s">
        <v>78</v>
      </c>
      <c r="C70" s="4">
        <v>2</v>
      </c>
      <c r="D70" s="71"/>
      <c r="E70" s="93"/>
      <c r="F70" s="86">
        <f t="shared" ref="F70:F132" si="1">D70*C70</f>
        <v>0</v>
      </c>
      <c r="G70" s="78"/>
    </row>
    <row r="71" spans="2:7" x14ac:dyDescent="0.25">
      <c r="B71" s="4" t="s">
        <v>79</v>
      </c>
      <c r="C71" s="4">
        <v>4</v>
      </c>
      <c r="D71" s="71"/>
      <c r="E71" s="93"/>
      <c r="F71" s="86">
        <f t="shared" si="1"/>
        <v>0</v>
      </c>
      <c r="G71" s="78"/>
    </row>
    <row r="72" spans="2:7" x14ac:dyDescent="0.25">
      <c r="B72" s="4" t="s">
        <v>80</v>
      </c>
      <c r="C72" s="4">
        <v>4</v>
      </c>
      <c r="D72" s="71"/>
      <c r="E72" s="93"/>
      <c r="F72" s="86">
        <f t="shared" si="1"/>
        <v>0</v>
      </c>
      <c r="G72" s="78"/>
    </row>
    <row r="73" spans="2:7" x14ac:dyDescent="0.25">
      <c r="B73" s="4" t="s">
        <v>53</v>
      </c>
      <c r="C73" s="4">
        <v>4</v>
      </c>
      <c r="D73" s="71"/>
      <c r="E73" s="93"/>
      <c r="F73" s="86">
        <f t="shared" si="1"/>
        <v>0</v>
      </c>
      <c r="G73" s="78"/>
    </row>
    <row r="74" spans="2:7" x14ac:dyDescent="0.25">
      <c r="B74" s="4" t="s">
        <v>54</v>
      </c>
      <c r="C74" s="4">
        <v>4</v>
      </c>
      <c r="D74" s="71"/>
      <c r="E74" s="93"/>
      <c r="F74" s="86">
        <f t="shared" si="1"/>
        <v>0</v>
      </c>
      <c r="G74" s="78"/>
    </row>
    <row r="75" spans="2:7" x14ac:dyDescent="0.25">
      <c r="B75" s="82" t="s">
        <v>51</v>
      </c>
      <c r="C75" s="4">
        <v>1</v>
      </c>
      <c r="D75" s="71"/>
      <c r="E75" s="93"/>
      <c r="F75" s="86">
        <f t="shared" si="1"/>
        <v>0</v>
      </c>
      <c r="G75" s="78"/>
    </row>
    <row r="76" spans="2:7" x14ac:dyDescent="0.25">
      <c r="B76" s="82" t="s">
        <v>50</v>
      </c>
      <c r="C76" s="4">
        <v>10</v>
      </c>
      <c r="D76" s="71"/>
      <c r="E76" s="93"/>
      <c r="F76" s="86">
        <f t="shared" si="1"/>
        <v>0</v>
      </c>
      <c r="G76" s="78"/>
    </row>
    <row r="77" spans="2:7" x14ac:dyDescent="0.25">
      <c r="B77" s="4"/>
      <c r="C77" s="4"/>
      <c r="D77" s="72"/>
      <c r="E77" s="93"/>
      <c r="F77" s="86">
        <f t="shared" si="1"/>
        <v>0</v>
      </c>
      <c r="G77" s="78"/>
    </row>
    <row r="78" spans="2:7" x14ac:dyDescent="0.25">
      <c r="B78" s="5" t="s">
        <v>13</v>
      </c>
      <c r="C78" s="4"/>
      <c r="D78" s="72"/>
      <c r="E78" s="93"/>
      <c r="F78" s="86">
        <f t="shared" si="1"/>
        <v>0</v>
      </c>
      <c r="G78" s="78"/>
    </row>
    <row r="79" spans="2:7" x14ac:dyDescent="0.25">
      <c r="B79" s="4" t="s">
        <v>81</v>
      </c>
      <c r="C79" s="4">
        <v>40</v>
      </c>
      <c r="D79" s="71"/>
      <c r="E79" s="93"/>
      <c r="F79" s="86">
        <f t="shared" si="1"/>
        <v>0</v>
      </c>
      <c r="G79" s="78"/>
    </row>
    <row r="80" spans="2:7" x14ac:dyDescent="0.25">
      <c r="B80" s="4" t="s">
        <v>82</v>
      </c>
      <c r="C80" s="4">
        <v>10</v>
      </c>
      <c r="D80" s="71"/>
      <c r="E80" s="93"/>
      <c r="F80" s="86">
        <f t="shared" si="1"/>
        <v>0</v>
      </c>
      <c r="G80" s="78"/>
    </row>
    <row r="81" spans="2:7" x14ac:dyDescent="0.25">
      <c r="B81" s="4" t="s">
        <v>83</v>
      </c>
      <c r="C81" s="4">
        <v>40</v>
      </c>
      <c r="D81" s="71"/>
      <c r="E81" s="93"/>
      <c r="F81" s="86">
        <f t="shared" si="1"/>
        <v>0</v>
      </c>
      <c r="G81" s="78"/>
    </row>
    <row r="82" spans="2:7" x14ac:dyDescent="0.25">
      <c r="B82" s="4" t="s">
        <v>84</v>
      </c>
      <c r="C82" s="4">
        <v>40</v>
      </c>
      <c r="D82" s="71"/>
      <c r="E82" s="93"/>
      <c r="F82" s="86">
        <f t="shared" si="1"/>
        <v>0</v>
      </c>
      <c r="G82" s="78"/>
    </row>
    <row r="83" spans="2:7" x14ac:dyDescent="0.25">
      <c r="B83" s="4" t="s">
        <v>53</v>
      </c>
      <c r="C83" s="4">
        <v>40</v>
      </c>
      <c r="D83" s="71"/>
      <c r="E83" s="93"/>
      <c r="F83" s="86">
        <f t="shared" si="1"/>
        <v>0</v>
      </c>
      <c r="G83" s="78"/>
    </row>
    <row r="84" spans="2:7" x14ac:dyDescent="0.25">
      <c r="B84" s="4" t="s">
        <v>54</v>
      </c>
      <c r="C84" s="4">
        <v>40</v>
      </c>
      <c r="D84" s="71"/>
      <c r="E84" s="93"/>
      <c r="F84" s="86">
        <f t="shared" si="1"/>
        <v>0</v>
      </c>
      <c r="G84" s="78"/>
    </row>
    <row r="85" spans="2:7" x14ac:dyDescent="0.25">
      <c r="B85" s="82" t="s">
        <v>51</v>
      </c>
      <c r="C85" s="4">
        <v>1</v>
      </c>
      <c r="D85" s="71"/>
      <c r="E85" s="93"/>
      <c r="F85" s="86">
        <f t="shared" si="1"/>
        <v>0</v>
      </c>
      <c r="G85" s="78"/>
    </row>
    <row r="86" spans="2:7" x14ac:dyDescent="0.25">
      <c r="B86" s="82" t="s">
        <v>50</v>
      </c>
      <c r="C86" s="4">
        <v>45</v>
      </c>
      <c r="D86" s="71"/>
      <c r="E86" s="93"/>
      <c r="F86" s="86">
        <f t="shared" si="1"/>
        <v>0</v>
      </c>
      <c r="G86" s="78"/>
    </row>
    <row r="87" spans="2:7" x14ac:dyDescent="0.25">
      <c r="B87" s="4"/>
      <c r="C87" s="4"/>
      <c r="D87" s="72"/>
      <c r="E87" s="93"/>
      <c r="F87" s="86">
        <f t="shared" si="1"/>
        <v>0</v>
      </c>
      <c r="G87" s="78"/>
    </row>
    <row r="88" spans="2:7" x14ac:dyDescent="0.25">
      <c r="B88" s="5" t="s">
        <v>14</v>
      </c>
      <c r="C88" s="4"/>
      <c r="D88" s="72"/>
      <c r="E88" s="93"/>
      <c r="F88" s="86">
        <f t="shared" si="1"/>
        <v>0</v>
      </c>
      <c r="G88" s="78"/>
    </row>
    <row r="89" spans="2:7" x14ac:dyDescent="0.25">
      <c r="B89" s="4" t="s">
        <v>85</v>
      </c>
      <c r="C89" s="4">
        <v>30</v>
      </c>
      <c r="D89" s="71"/>
      <c r="E89" s="93"/>
      <c r="F89" s="86">
        <f t="shared" si="1"/>
        <v>0</v>
      </c>
      <c r="G89" s="78"/>
    </row>
    <row r="90" spans="2:7" x14ac:dyDescent="0.25">
      <c r="B90" s="4" t="s">
        <v>86</v>
      </c>
      <c r="C90" s="4">
        <v>5</v>
      </c>
      <c r="D90" s="71"/>
      <c r="E90" s="93"/>
      <c r="F90" s="86">
        <f t="shared" si="1"/>
        <v>0</v>
      </c>
      <c r="G90" s="78"/>
    </row>
    <row r="91" spans="2:7" x14ac:dyDescent="0.25">
      <c r="B91" s="4" t="s">
        <v>87</v>
      </c>
      <c r="C91" s="4">
        <v>30</v>
      </c>
      <c r="D91" s="71"/>
      <c r="E91" s="93"/>
      <c r="F91" s="86">
        <f t="shared" si="1"/>
        <v>0</v>
      </c>
      <c r="G91" s="78"/>
    </row>
    <row r="92" spans="2:7" x14ac:dyDescent="0.25">
      <c r="B92" s="4" t="s">
        <v>88</v>
      </c>
      <c r="C92" s="4">
        <v>30</v>
      </c>
      <c r="D92" s="71"/>
      <c r="E92" s="93"/>
      <c r="F92" s="86">
        <f t="shared" si="1"/>
        <v>0</v>
      </c>
      <c r="G92" s="78"/>
    </row>
    <row r="93" spans="2:7" x14ac:dyDescent="0.25">
      <c r="B93" s="4" t="s">
        <v>53</v>
      </c>
      <c r="C93" s="4">
        <v>30</v>
      </c>
      <c r="D93" s="71"/>
      <c r="E93" s="93"/>
      <c r="F93" s="86">
        <f t="shared" si="1"/>
        <v>0</v>
      </c>
      <c r="G93" s="78"/>
    </row>
    <row r="94" spans="2:7" x14ac:dyDescent="0.25">
      <c r="B94" s="4" t="s">
        <v>54</v>
      </c>
      <c r="C94" s="4">
        <v>30</v>
      </c>
      <c r="D94" s="71"/>
      <c r="E94" s="93"/>
      <c r="F94" s="86">
        <f t="shared" si="1"/>
        <v>0</v>
      </c>
      <c r="G94" s="78"/>
    </row>
    <row r="95" spans="2:7" x14ac:dyDescent="0.25">
      <c r="B95" s="82" t="s">
        <v>51</v>
      </c>
      <c r="C95" s="4">
        <v>1</v>
      </c>
      <c r="D95" s="71"/>
      <c r="E95" s="93"/>
      <c r="F95" s="86">
        <f t="shared" si="1"/>
        <v>0</v>
      </c>
      <c r="G95" s="78"/>
    </row>
    <row r="96" spans="2:7" x14ac:dyDescent="0.25">
      <c r="B96" s="82" t="s">
        <v>50</v>
      </c>
      <c r="C96" s="4">
        <v>35</v>
      </c>
      <c r="D96" s="71"/>
      <c r="E96" s="93"/>
      <c r="F96" s="86">
        <f t="shared" si="1"/>
        <v>0</v>
      </c>
      <c r="G96" s="78"/>
    </row>
    <row r="97" spans="2:7" x14ac:dyDescent="0.25">
      <c r="B97" s="4"/>
      <c r="C97" s="4"/>
      <c r="D97" s="72"/>
      <c r="E97" s="93"/>
      <c r="F97" s="86">
        <f t="shared" si="1"/>
        <v>0</v>
      </c>
      <c r="G97" s="78"/>
    </row>
    <row r="98" spans="2:7" x14ac:dyDescent="0.25">
      <c r="B98" s="87" t="s">
        <v>15</v>
      </c>
      <c r="C98" s="4"/>
      <c r="D98" s="72"/>
      <c r="E98" s="93"/>
      <c r="F98" s="86">
        <f t="shared" si="1"/>
        <v>0</v>
      </c>
      <c r="G98" s="78"/>
    </row>
    <row r="99" spans="2:7" x14ac:dyDescent="0.25">
      <c r="B99" s="83" t="s">
        <v>89</v>
      </c>
      <c r="C99" s="83">
        <v>2</v>
      </c>
      <c r="D99" s="71"/>
      <c r="E99" s="93"/>
      <c r="F99" s="86"/>
      <c r="G99" s="84" t="s">
        <v>201</v>
      </c>
    </row>
    <row r="100" spans="2:7" x14ac:dyDescent="0.25">
      <c r="B100" s="83" t="s">
        <v>90</v>
      </c>
      <c r="C100" s="83">
        <v>1</v>
      </c>
      <c r="D100" s="71"/>
      <c r="E100" s="93"/>
      <c r="F100" s="86"/>
      <c r="G100" s="84" t="s">
        <v>201</v>
      </c>
    </row>
    <row r="101" spans="2:7" x14ac:dyDescent="0.25">
      <c r="B101" s="83" t="s">
        <v>91</v>
      </c>
      <c r="C101" s="83">
        <v>2</v>
      </c>
      <c r="D101" s="71"/>
      <c r="E101" s="93"/>
      <c r="F101" s="86"/>
      <c r="G101" s="84" t="s">
        <v>201</v>
      </c>
    </row>
    <row r="102" spans="2:7" x14ac:dyDescent="0.25">
      <c r="B102" s="83" t="s">
        <v>92</v>
      </c>
      <c r="C102" s="83">
        <v>2</v>
      </c>
      <c r="D102" s="71"/>
      <c r="E102" s="93"/>
      <c r="F102" s="86"/>
      <c r="G102" s="84" t="s">
        <v>201</v>
      </c>
    </row>
    <row r="103" spans="2:7" x14ac:dyDescent="0.25">
      <c r="B103" s="83" t="s">
        <v>53</v>
      </c>
      <c r="C103" s="83">
        <v>2</v>
      </c>
      <c r="D103" s="71"/>
      <c r="E103" s="93"/>
      <c r="F103" s="86"/>
      <c r="G103" s="84" t="s">
        <v>201</v>
      </c>
    </row>
    <row r="104" spans="2:7" x14ac:dyDescent="0.25">
      <c r="B104" s="83" t="s">
        <v>54</v>
      </c>
      <c r="C104" s="83">
        <v>2</v>
      </c>
      <c r="D104" s="71"/>
      <c r="E104" s="93"/>
      <c r="F104" s="86"/>
      <c r="G104" s="84" t="s">
        <v>201</v>
      </c>
    </row>
    <row r="105" spans="2:7" x14ac:dyDescent="0.25">
      <c r="B105" s="88" t="s">
        <v>51</v>
      </c>
      <c r="C105" s="83">
        <v>1</v>
      </c>
      <c r="D105" s="71"/>
      <c r="E105" s="93"/>
      <c r="F105" s="86"/>
      <c r="G105" s="84" t="s">
        <v>201</v>
      </c>
    </row>
    <row r="106" spans="2:7" x14ac:dyDescent="0.25">
      <c r="B106" s="4"/>
      <c r="C106" s="4"/>
      <c r="D106" s="72"/>
      <c r="E106" s="93"/>
      <c r="F106" s="86"/>
      <c r="G106" s="78"/>
    </row>
    <row r="107" spans="2:7" x14ac:dyDescent="0.25">
      <c r="B107" s="5" t="s">
        <v>17</v>
      </c>
      <c r="C107" s="4"/>
      <c r="D107" s="72"/>
      <c r="E107" s="93"/>
      <c r="F107" s="86"/>
      <c r="G107" s="78"/>
    </row>
    <row r="108" spans="2:7" x14ac:dyDescent="0.25">
      <c r="B108" s="4" t="s">
        <v>93</v>
      </c>
      <c r="C108" s="4">
        <v>15</v>
      </c>
      <c r="D108" s="71"/>
      <c r="E108" s="93"/>
      <c r="F108" s="86">
        <f t="shared" si="1"/>
        <v>0</v>
      </c>
      <c r="G108" s="78"/>
    </row>
    <row r="109" spans="2:7" x14ac:dyDescent="0.25">
      <c r="B109" s="4" t="s">
        <v>94</v>
      </c>
      <c r="C109" s="4">
        <v>2</v>
      </c>
      <c r="D109" s="71"/>
      <c r="E109" s="93"/>
      <c r="F109" s="86">
        <f t="shared" si="1"/>
        <v>0</v>
      </c>
      <c r="G109" s="78"/>
    </row>
    <row r="110" spans="2:7" x14ac:dyDescent="0.25">
      <c r="B110" s="4" t="s">
        <v>94</v>
      </c>
      <c r="C110" s="4">
        <v>15</v>
      </c>
      <c r="D110" s="71"/>
      <c r="E110" s="93"/>
      <c r="F110" s="86">
        <f t="shared" si="1"/>
        <v>0</v>
      </c>
      <c r="G110" s="78"/>
    </row>
    <row r="111" spans="2:7" x14ac:dyDescent="0.25">
      <c r="B111" s="4" t="s">
        <v>95</v>
      </c>
      <c r="C111" s="4">
        <v>15</v>
      </c>
      <c r="D111" s="71"/>
      <c r="E111" s="93"/>
      <c r="F111" s="86">
        <f t="shared" si="1"/>
        <v>0</v>
      </c>
      <c r="G111" s="78"/>
    </row>
    <row r="112" spans="2:7" x14ac:dyDescent="0.25">
      <c r="B112" s="4" t="s">
        <v>53</v>
      </c>
      <c r="C112" s="4">
        <v>15</v>
      </c>
      <c r="D112" s="71"/>
      <c r="E112" s="93"/>
      <c r="F112" s="86">
        <f t="shared" si="1"/>
        <v>0</v>
      </c>
      <c r="G112" s="78"/>
    </row>
    <row r="113" spans="2:7" x14ac:dyDescent="0.25">
      <c r="B113" s="4" t="s">
        <v>54</v>
      </c>
      <c r="C113" s="4">
        <v>15</v>
      </c>
      <c r="D113" s="71"/>
      <c r="E113" s="93"/>
      <c r="F113" s="86">
        <f t="shared" si="1"/>
        <v>0</v>
      </c>
      <c r="G113" s="78"/>
    </row>
    <row r="114" spans="2:7" x14ac:dyDescent="0.25">
      <c r="B114" s="82" t="s">
        <v>51</v>
      </c>
      <c r="C114" s="4">
        <v>1</v>
      </c>
      <c r="D114" s="71"/>
      <c r="E114" s="93"/>
      <c r="F114" s="86">
        <f t="shared" si="1"/>
        <v>0</v>
      </c>
      <c r="G114" s="78"/>
    </row>
    <row r="115" spans="2:7" x14ac:dyDescent="0.25">
      <c r="B115" s="82" t="s">
        <v>50</v>
      </c>
      <c r="C115" s="4">
        <v>5</v>
      </c>
      <c r="D115" s="71"/>
      <c r="E115" s="93"/>
      <c r="F115" s="86">
        <f t="shared" si="1"/>
        <v>0</v>
      </c>
      <c r="G115" s="78"/>
    </row>
    <row r="116" spans="2:7" x14ac:dyDescent="0.25">
      <c r="B116" s="4"/>
      <c r="C116" s="4"/>
      <c r="D116" s="72"/>
      <c r="E116" s="93"/>
      <c r="F116" s="86"/>
      <c r="G116" s="78"/>
    </row>
    <row r="117" spans="2:7" x14ac:dyDescent="0.25">
      <c r="B117" s="87" t="s">
        <v>18</v>
      </c>
      <c r="C117" s="4"/>
      <c r="D117" s="72"/>
      <c r="E117" s="93"/>
      <c r="F117" s="86"/>
      <c r="G117" s="84" t="s">
        <v>193</v>
      </c>
    </row>
    <row r="118" spans="2:7" x14ac:dyDescent="0.25">
      <c r="B118" s="83" t="s">
        <v>96</v>
      </c>
      <c r="C118" s="4">
        <v>8</v>
      </c>
      <c r="D118" s="71"/>
      <c r="E118" s="93"/>
      <c r="F118" s="86"/>
      <c r="G118" s="84" t="s">
        <v>193</v>
      </c>
    </row>
    <row r="119" spans="2:7" x14ac:dyDescent="0.25">
      <c r="B119" s="83" t="s">
        <v>97</v>
      </c>
      <c r="C119" s="4">
        <v>2</v>
      </c>
      <c r="D119" s="71"/>
      <c r="E119" s="93"/>
      <c r="F119" s="86"/>
      <c r="G119" s="84" t="s">
        <v>193</v>
      </c>
    </row>
    <row r="120" spans="2:7" x14ac:dyDescent="0.25">
      <c r="B120" s="83" t="s">
        <v>98</v>
      </c>
      <c r="C120" s="4">
        <v>8</v>
      </c>
      <c r="D120" s="71"/>
      <c r="E120" s="93"/>
      <c r="F120" s="86"/>
      <c r="G120" s="84" t="s">
        <v>193</v>
      </c>
    </row>
    <row r="121" spans="2:7" x14ac:dyDescent="0.25">
      <c r="B121" s="83" t="s">
        <v>99</v>
      </c>
      <c r="C121" s="4">
        <v>8</v>
      </c>
      <c r="D121" s="71"/>
      <c r="E121" s="93"/>
      <c r="F121" s="86"/>
      <c r="G121" s="84" t="s">
        <v>193</v>
      </c>
    </row>
    <row r="122" spans="2:7" x14ac:dyDescent="0.25">
      <c r="B122" s="83" t="s">
        <v>53</v>
      </c>
      <c r="C122" s="4">
        <v>8</v>
      </c>
      <c r="D122" s="71"/>
      <c r="E122" s="93"/>
      <c r="F122" s="86"/>
      <c r="G122" s="84" t="s">
        <v>193</v>
      </c>
    </row>
    <row r="123" spans="2:7" x14ac:dyDescent="0.25">
      <c r="B123" s="83" t="s">
        <v>54</v>
      </c>
      <c r="C123" s="4">
        <v>8</v>
      </c>
      <c r="D123" s="71"/>
      <c r="E123" s="93"/>
      <c r="F123" s="86"/>
      <c r="G123" s="84" t="s">
        <v>193</v>
      </c>
    </row>
    <row r="124" spans="2:7" x14ac:dyDescent="0.25">
      <c r="B124" s="88" t="s">
        <v>51</v>
      </c>
      <c r="C124" s="4">
        <v>1</v>
      </c>
      <c r="D124" s="71"/>
      <c r="E124" s="93"/>
      <c r="F124" s="86"/>
      <c r="G124" s="84" t="s">
        <v>193</v>
      </c>
    </row>
    <row r="125" spans="2:7" x14ac:dyDescent="0.25">
      <c r="B125" s="88" t="s">
        <v>50</v>
      </c>
      <c r="C125" s="4">
        <v>2</v>
      </c>
      <c r="D125" s="71"/>
      <c r="E125" s="93"/>
      <c r="F125" s="86"/>
      <c r="G125" s="84" t="s">
        <v>193</v>
      </c>
    </row>
    <row r="126" spans="2:7" x14ac:dyDescent="0.25">
      <c r="B126" s="4"/>
      <c r="C126" s="4"/>
      <c r="D126" s="72"/>
      <c r="E126" s="93"/>
      <c r="F126" s="86"/>
      <c r="G126" s="78"/>
    </row>
    <row r="127" spans="2:7" x14ac:dyDescent="0.25">
      <c r="B127" s="5" t="s">
        <v>19</v>
      </c>
      <c r="C127" s="4"/>
      <c r="D127" s="72"/>
      <c r="E127" s="93"/>
      <c r="F127" s="86">
        <f t="shared" si="1"/>
        <v>0</v>
      </c>
      <c r="G127" s="78"/>
    </row>
    <row r="128" spans="2:7" x14ac:dyDescent="0.25">
      <c r="B128" s="4" t="s">
        <v>100</v>
      </c>
      <c r="C128" s="4">
        <v>10</v>
      </c>
      <c r="D128" s="71"/>
      <c r="E128" s="93"/>
      <c r="F128" s="86">
        <f t="shared" si="1"/>
        <v>0</v>
      </c>
      <c r="G128" s="78"/>
    </row>
    <row r="129" spans="2:7" x14ac:dyDescent="0.25">
      <c r="B129" s="4" t="s">
        <v>101</v>
      </c>
      <c r="C129" s="4">
        <v>4</v>
      </c>
      <c r="D129" s="71"/>
      <c r="E129" s="93"/>
      <c r="F129" s="86">
        <f t="shared" si="1"/>
        <v>0</v>
      </c>
      <c r="G129" s="78"/>
    </row>
    <row r="130" spans="2:7" x14ac:dyDescent="0.25">
      <c r="B130" s="4" t="s">
        <v>102</v>
      </c>
      <c r="C130" s="4">
        <v>20</v>
      </c>
      <c r="D130" s="71"/>
      <c r="E130" s="93"/>
      <c r="F130" s="86">
        <f t="shared" si="1"/>
        <v>0</v>
      </c>
      <c r="G130" s="78"/>
    </row>
    <row r="131" spans="2:7" x14ac:dyDescent="0.25">
      <c r="B131" s="4" t="s">
        <v>103</v>
      </c>
      <c r="C131" s="4">
        <v>10</v>
      </c>
      <c r="D131" s="71"/>
      <c r="E131" s="93"/>
      <c r="F131" s="86">
        <f t="shared" si="1"/>
        <v>0</v>
      </c>
      <c r="G131" s="78"/>
    </row>
    <row r="132" spans="2:7" x14ac:dyDescent="0.25">
      <c r="B132" s="4" t="s">
        <v>53</v>
      </c>
      <c r="C132" s="4">
        <v>40</v>
      </c>
      <c r="D132" s="71"/>
      <c r="E132" s="93"/>
      <c r="F132" s="86">
        <f t="shared" si="1"/>
        <v>0</v>
      </c>
      <c r="G132" s="78"/>
    </row>
    <row r="133" spans="2:7" x14ac:dyDescent="0.25">
      <c r="B133" s="4" t="s">
        <v>54</v>
      </c>
      <c r="C133" s="4">
        <v>2</v>
      </c>
      <c r="D133" s="71"/>
      <c r="E133" s="93"/>
      <c r="F133" s="86">
        <f t="shared" ref="F133:F172" si="2">D133*C133</f>
        <v>0</v>
      </c>
      <c r="G133" s="78"/>
    </row>
    <row r="134" spans="2:7" x14ac:dyDescent="0.25">
      <c r="B134" s="82" t="s">
        <v>51</v>
      </c>
      <c r="C134" s="4">
        <v>1</v>
      </c>
      <c r="D134" s="71"/>
      <c r="E134" s="93"/>
      <c r="F134" s="86">
        <f t="shared" si="2"/>
        <v>0</v>
      </c>
      <c r="G134" s="78"/>
    </row>
    <row r="135" spans="2:7" x14ac:dyDescent="0.25">
      <c r="B135" s="82" t="s">
        <v>50</v>
      </c>
      <c r="C135" s="4">
        <v>10</v>
      </c>
      <c r="D135" s="71"/>
      <c r="E135" s="93"/>
      <c r="F135" s="86">
        <f t="shared" si="2"/>
        <v>0</v>
      </c>
      <c r="G135" s="78"/>
    </row>
    <row r="136" spans="2:7" x14ac:dyDescent="0.25">
      <c r="B136" s="4"/>
      <c r="C136" s="4"/>
      <c r="D136" s="72"/>
      <c r="E136" s="93"/>
      <c r="F136" s="86">
        <f t="shared" si="2"/>
        <v>0</v>
      </c>
      <c r="G136" s="78"/>
    </row>
    <row r="137" spans="2:7" x14ac:dyDescent="0.25">
      <c r="B137" s="85" t="s">
        <v>180</v>
      </c>
      <c r="C137" s="4"/>
      <c r="D137" s="72"/>
      <c r="E137" s="93"/>
      <c r="F137" s="86">
        <f t="shared" si="2"/>
        <v>0</v>
      </c>
      <c r="G137" s="82" t="s">
        <v>195</v>
      </c>
    </row>
    <row r="138" spans="2:7" x14ac:dyDescent="0.25">
      <c r="B138" s="82" t="s">
        <v>181</v>
      </c>
      <c r="C138" s="4">
        <v>50</v>
      </c>
      <c r="D138" s="71"/>
      <c r="E138" s="93"/>
      <c r="F138" s="86">
        <f t="shared" si="2"/>
        <v>0</v>
      </c>
      <c r="G138" s="82" t="s">
        <v>195</v>
      </c>
    </row>
    <row r="139" spans="2:7" x14ac:dyDescent="0.25">
      <c r="B139" s="88" t="s">
        <v>182</v>
      </c>
      <c r="C139" s="83">
        <v>20</v>
      </c>
      <c r="D139" s="91"/>
      <c r="E139" s="95"/>
      <c r="F139" s="86"/>
      <c r="G139" s="92" t="s">
        <v>189</v>
      </c>
    </row>
    <row r="140" spans="2:7" x14ac:dyDescent="0.25">
      <c r="B140" s="4" t="s">
        <v>53</v>
      </c>
      <c r="C140" s="4">
        <v>10</v>
      </c>
      <c r="D140" s="71"/>
      <c r="E140" s="93"/>
      <c r="F140" s="86">
        <f t="shared" si="2"/>
        <v>0</v>
      </c>
      <c r="G140" s="82" t="s">
        <v>195</v>
      </c>
    </row>
    <row r="141" spans="2:7" x14ac:dyDescent="0.25">
      <c r="B141" s="4" t="s">
        <v>54</v>
      </c>
      <c r="C141" s="4">
        <v>10</v>
      </c>
      <c r="D141" s="71"/>
      <c r="E141" s="93"/>
      <c r="F141" s="86">
        <f t="shared" si="2"/>
        <v>0</v>
      </c>
      <c r="G141" s="82" t="s">
        <v>195</v>
      </c>
    </row>
    <row r="142" spans="2:7" x14ac:dyDescent="0.25">
      <c r="B142" s="82" t="s">
        <v>51</v>
      </c>
      <c r="C142" s="4">
        <v>1</v>
      </c>
      <c r="D142" s="71"/>
      <c r="E142" s="93"/>
      <c r="F142" s="86">
        <f t="shared" si="2"/>
        <v>0</v>
      </c>
      <c r="G142" s="82" t="s">
        <v>195</v>
      </c>
    </row>
    <row r="143" spans="2:7" x14ac:dyDescent="0.25">
      <c r="B143" s="82" t="s">
        <v>50</v>
      </c>
      <c r="C143" s="4">
        <v>55</v>
      </c>
      <c r="D143" s="71"/>
      <c r="E143" s="93"/>
      <c r="F143" s="86">
        <f t="shared" si="2"/>
        <v>0</v>
      </c>
      <c r="G143" s="82" t="s">
        <v>195</v>
      </c>
    </row>
    <row r="144" spans="2:7" x14ac:dyDescent="0.25">
      <c r="B144" s="4"/>
      <c r="C144" s="4"/>
      <c r="D144" s="72"/>
      <c r="E144" s="93"/>
      <c r="F144" s="86">
        <f t="shared" si="2"/>
        <v>0</v>
      </c>
      <c r="G144" s="78"/>
    </row>
    <row r="145" spans="2:7" x14ac:dyDescent="0.25">
      <c r="B145" s="85" t="s">
        <v>196</v>
      </c>
      <c r="C145" s="4"/>
      <c r="D145" s="72"/>
      <c r="E145" s="93"/>
      <c r="F145" s="86">
        <f t="shared" si="2"/>
        <v>0</v>
      </c>
      <c r="G145" s="84" t="s">
        <v>210</v>
      </c>
    </row>
    <row r="146" spans="2:7" x14ac:dyDescent="0.25">
      <c r="B146" s="82" t="s">
        <v>197</v>
      </c>
      <c r="C146" s="4">
        <v>4</v>
      </c>
      <c r="D146" s="71"/>
      <c r="E146" s="93"/>
      <c r="F146" s="86">
        <f t="shared" si="2"/>
        <v>0</v>
      </c>
      <c r="G146" s="84" t="s">
        <v>210</v>
      </c>
    </row>
    <row r="147" spans="2:7" x14ac:dyDescent="0.25">
      <c r="B147" s="82" t="s">
        <v>198</v>
      </c>
      <c r="C147" s="4">
        <v>1</v>
      </c>
      <c r="D147" s="71"/>
      <c r="E147" s="93"/>
      <c r="F147" s="86">
        <f t="shared" si="2"/>
        <v>0</v>
      </c>
      <c r="G147" s="84" t="s">
        <v>210</v>
      </c>
    </row>
    <row r="148" spans="2:7" x14ac:dyDescent="0.25">
      <c r="B148" s="82" t="s">
        <v>199</v>
      </c>
      <c r="C148" s="4">
        <v>4</v>
      </c>
      <c r="D148" s="71"/>
      <c r="E148" s="93"/>
      <c r="F148" s="86">
        <f t="shared" si="2"/>
        <v>0</v>
      </c>
      <c r="G148" s="84" t="s">
        <v>210</v>
      </c>
    </row>
    <row r="149" spans="2:7" x14ac:dyDescent="0.25">
      <c r="B149" s="82" t="s">
        <v>200</v>
      </c>
      <c r="C149" s="4">
        <v>4</v>
      </c>
      <c r="D149" s="71"/>
      <c r="E149" s="93"/>
      <c r="F149" s="86">
        <f t="shared" si="2"/>
        <v>0</v>
      </c>
      <c r="G149" s="84" t="s">
        <v>210</v>
      </c>
    </row>
    <row r="150" spans="2:7" x14ac:dyDescent="0.25">
      <c r="B150" s="4" t="s">
        <v>53</v>
      </c>
      <c r="C150" s="4">
        <v>4</v>
      </c>
      <c r="D150" s="71"/>
      <c r="E150" s="93"/>
      <c r="F150" s="86">
        <f t="shared" si="2"/>
        <v>0</v>
      </c>
      <c r="G150" s="84" t="s">
        <v>210</v>
      </c>
    </row>
    <row r="151" spans="2:7" x14ac:dyDescent="0.25">
      <c r="B151" s="4" t="s">
        <v>54</v>
      </c>
      <c r="C151" s="4">
        <v>4</v>
      </c>
      <c r="D151" s="71"/>
      <c r="E151" s="93"/>
      <c r="F151" s="86">
        <f t="shared" si="2"/>
        <v>0</v>
      </c>
      <c r="G151" s="84" t="s">
        <v>210</v>
      </c>
    </row>
    <row r="152" spans="2:7" x14ac:dyDescent="0.25">
      <c r="B152" s="82" t="s">
        <v>51</v>
      </c>
      <c r="C152" s="4">
        <v>1</v>
      </c>
      <c r="D152" s="71"/>
      <c r="E152" s="93"/>
      <c r="F152" s="86">
        <f t="shared" si="2"/>
        <v>0</v>
      </c>
      <c r="G152" s="84" t="s">
        <v>210</v>
      </c>
    </row>
    <row r="153" spans="2:7" x14ac:dyDescent="0.25">
      <c r="B153" s="82" t="s">
        <v>50</v>
      </c>
      <c r="C153" s="4">
        <v>4</v>
      </c>
      <c r="D153" s="71"/>
      <c r="E153" s="93"/>
      <c r="F153" s="86">
        <f t="shared" si="2"/>
        <v>0</v>
      </c>
      <c r="G153" s="84" t="s">
        <v>210</v>
      </c>
    </row>
    <row r="154" spans="2:7" x14ac:dyDescent="0.25">
      <c r="B154" s="4"/>
      <c r="C154" s="4"/>
      <c r="D154" s="72"/>
      <c r="E154" s="93"/>
      <c r="F154" s="86">
        <f t="shared" si="2"/>
        <v>0</v>
      </c>
      <c r="G154" s="78"/>
    </row>
    <row r="155" spans="2:7" x14ac:dyDescent="0.25">
      <c r="B155" s="5" t="s">
        <v>8</v>
      </c>
      <c r="C155" s="4"/>
      <c r="D155" s="72"/>
      <c r="E155" s="93"/>
      <c r="F155" s="86">
        <f t="shared" si="2"/>
        <v>0</v>
      </c>
      <c r="G155" s="78"/>
    </row>
    <row r="156" spans="2:7" x14ac:dyDescent="0.25">
      <c r="B156" s="4" t="s">
        <v>104</v>
      </c>
      <c r="C156" s="4">
        <v>200</v>
      </c>
      <c r="D156" s="71"/>
      <c r="E156" s="93"/>
      <c r="F156" s="86">
        <f t="shared" si="2"/>
        <v>0</v>
      </c>
      <c r="G156" s="78"/>
    </row>
    <row r="157" spans="2:7" x14ac:dyDescent="0.25">
      <c r="B157" s="4" t="s">
        <v>105</v>
      </c>
      <c r="C157" s="4">
        <v>200</v>
      </c>
      <c r="D157" s="71"/>
      <c r="E157" s="93"/>
      <c r="F157" s="86">
        <f t="shared" si="2"/>
        <v>0</v>
      </c>
      <c r="G157" s="78"/>
    </row>
    <row r="158" spans="2:7" x14ac:dyDescent="0.25">
      <c r="B158" s="4" t="s">
        <v>53</v>
      </c>
      <c r="C158" s="4">
        <v>200</v>
      </c>
      <c r="D158" s="71"/>
      <c r="E158" s="93"/>
      <c r="F158" s="86">
        <f t="shared" si="2"/>
        <v>0</v>
      </c>
      <c r="G158" s="78"/>
    </row>
    <row r="159" spans="2:7" x14ac:dyDescent="0.25">
      <c r="B159" s="4" t="s">
        <v>54</v>
      </c>
      <c r="C159" s="4">
        <v>200</v>
      </c>
      <c r="D159" s="71"/>
      <c r="E159" s="93"/>
      <c r="F159" s="86">
        <f t="shared" si="2"/>
        <v>0</v>
      </c>
      <c r="G159" s="78"/>
    </row>
    <row r="160" spans="2:7" x14ac:dyDescent="0.25">
      <c r="B160" s="82" t="s">
        <v>51</v>
      </c>
      <c r="C160" s="4">
        <v>1</v>
      </c>
      <c r="D160" s="71"/>
      <c r="E160" s="93"/>
      <c r="F160" s="86">
        <f t="shared" si="2"/>
        <v>0</v>
      </c>
      <c r="G160" s="78"/>
    </row>
    <row r="161" spans="2:7" x14ac:dyDescent="0.25">
      <c r="B161" s="82" t="s">
        <v>50</v>
      </c>
      <c r="C161" s="4">
        <v>200</v>
      </c>
      <c r="D161" s="71"/>
      <c r="E161" s="93"/>
      <c r="F161" s="86">
        <f t="shared" si="2"/>
        <v>0</v>
      </c>
      <c r="G161" s="78"/>
    </row>
    <row r="162" spans="2:7" x14ac:dyDescent="0.25">
      <c r="B162" s="5"/>
      <c r="C162" s="4"/>
      <c r="D162" s="72"/>
      <c r="E162" s="93"/>
      <c r="F162" s="86">
        <f t="shared" si="2"/>
        <v>0</v>
      </c>
      <c r="G162" s="78"/>
    </row>
    <row r="163" spans="2:7" x14ac:dyDescent="0.25">
      <c r="B163" s="5" t="s">
        <v>9</v>
      </c>
      <c r="C163" s="4"/>
      <c r="D163" s="72"/>
      <c r="E163" s="93"/>
      <c r="F163" s="86">
        <f t="shared" si="2"/>
        <v>0</v>
      </c>
      <c r="G163" s="78"/>
    </row>
    <row r="164" spans="2:7" x14ac:dyDescent="0.25">
      <c r="B164" s="4" t="s">
        <v>106</v>
      </c>
      <c r="C164" s="4">
        <v>50</v>
      </c>
      <c r="D164" s="71"/>
      <c r="E164" s="93"/>
      <c r="F164" s="86">
        <f t="shared" si="2"/>
        <v>0</v>
      </c>
      <c r="G164" s="78"/>
    </row>
    <row r="165" spans="2:7" x14ac:dyDescent="0.25">
      <c r="B165" s="4" t="s">
        <v>107</v>
      </c>
      <c r="C165" s="4">
        <v>20</v>
      </c>
      <c r="D165" s="71"/>
      <c r="E165" s="93"/>
      <c r="F165" s="86">
        <f t="shared" si="2"/>
        <v>0</v>
      </c>
      <c r="G165" s="78"/>
    </row>
    <row r="166" spans="2:7" x14ac:dyDescent="0.25">
      <c r="B166" s="4" t="s">
        <v>108</v>
      </c>
      <c r="C166" s="4">
        <v>50</v>
      </c>
      <c r="D166" s="71"/>
      <c r="E166" s="93"/>
      <c r="F166" s="86">
        <f t="shared" si="2"/>
        <v>0</v>
      </c>
      <c r="G166" s="78"/>
    </row>
    <row r="167" spans="2:7" x14ac:dyDescent="0.25">
      <c r="B167" s="4" t="s">
        <v>109</v>
      </c>
      <c r="C167" s="4">
        <v>50</v>
      </c>
      <c r="D167" s="71"/>
      <c r="E167" s="93"/>
      <c r="F167" s="86">
        <f t="shared" si="2"/>
        <v>0</v>
      </c>
      <c r="G167" s="78"/>
    </row>
    <row r="168" spans="2:7" x14ac:dyDescent="0.25">
      <c r="B168" s="4" t="s">
        <v>110</v>
      </c>
      <c r="C168" s="4">
        <v>50</v>
      </c>
      <c r="D168" s="71"/>
      <c r="E168" s="93"/>
      <c r="F168" s="86">
        <f t="shared" si="2"/>
        <v>0</v>
      </c>
      <c r="G168" s="78"/>
    </row>
    <row r="169" spans="2:7" x14ac:dyDescent="0.25">
      <c r="B169" s="4" t="s">
        <v>111</v>
      </c>
      <c r="C169" s="4">
        <v>50</v>
      </c>
      <c r="D169" s="71"/>
      <c r="E169" s="93"/>
      <c r="F169" s="86">
        <f t="shared" si="2"/>
        <v>0</v>
      </c>
      <c r="G169" s="78"/>
    </row>
    <row r="170" spans="2:7" x14ac:dyDescent="0.25">
      <c r="B170" s="12" t="s">
        <v>146</v>
      </c>
      <c r="C170" s="4">
        <v>100</v>
      </c>
      <c r="D170" s="71"/>
      <c r="E170" s="93"/>
      <c r="F170" s="86">
        <f t="shared" si="2"/>
        <v>0</v>
      </c>
      <c r="G170" s="78"/>
    </row>
    <row r="171" spans="2:7" x14ac:dyDescent="0.25">
      <c r="B171" s="82" t="s">
        <v>51</v>
      </c>
      <c r="C171" s="4">
        <v>1</v>
      </c>
      <c r="D171" s="71"/>
      <c r="E171" s="93"/>
      <c r="F171" s="86">
        <f t="shared" si="2"/>
        <v>0</v>
      </c>
      <c r="G171" s="78"/>
    </row>
    <row r="172" spans="2:7" x14ac:dyDescent="0.25">
      <c r="B172" s="82" t="s">
        <v>50</v>
      </c>
      <c r="C172" s="4">
        <v>55</v>
      </c>
      <c r="D172" s="71"/>
      <c r="E172" s="93"/>
      <c r="F172" s="86">
        <f t="shared" si="2"/>
        <v>0</v>
      </c>
      <c r="G172" s="78"/>
    </row>
    <row r="174" spans="2:7" x14ac:dyDescent="0.25">
      <c r="E174" s="8" t="s">
        <v>130</v>
      </c>
      <c r="F174" s="9">
        <f>SUM(F5:F173)</f>
        <v>0</v>
      </c>
    </row>
  </sheetData>
  <sheetProtection algorithmName="SHA-512" hashValue="jk/5Jpi73VmB+E7xpPqoIU01hz0SOtrhn8f3/JlidqlaTzGszLoz+XszalHAkcemhoPo0F/jfUVfIQWwCa9FdQ==" saltValue="cWoV+zjKsx5ZV6Pwlgh6sA==" spinCount="100000" sheet="1" objects="1" scenarios="1"/>
  <phoneticPr fontId="2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4CE15-F609-46DB-8074-AD4781A852CB}">
  <dimension ref="A2:D19"/>
  <sheetViews>
    <sheetView zoomScale="85" zoomScaleNormal="85" zoomScaleSheetLayoutView="70" workbookViewId="0">
      <selection activeCell="B5" sqref="B5"/>
    </sheetView>
  </sheetViews>
  <sheetFormatPr defaultRowHeight="15" x14ac:dyDescent="0.25"/>
  <cols>
    <col min="1" max="1" width="16" style="31" customWidth="1"/>
    <col min="2" max="2" width="36.85546875" style="31" customWidth="1"/>
    <col min="3" max="3" width="9.140625" style="31"/>
    <col min="4" max="4" width="22" style="31" bestFit="1" customWidth="1"/>
    <col min="5" max="16384" width="9.140625" style="31"/>
  </cols>
  <sheetData>
    <row r="2" spans="1:4" x14ac:dyDescent="0.25">
      <c r="B2" s="65" t="s">
        <v>145</v>
      </c>
    </row>
    <row r="4" spans="1:4" x14ac:dyDescent="0.25">
      <c r="B4" s="98" t="s">
        <v>138</v>
      </c>
      <c r="C4" s="98"/>
    </row>
    <row r="5" spans="1:4" x14ac:dyDescent="0.25">
      <c r="A5" s="31" t="s">
        <v>112</v>
      </c>
      <c r="B5" s="70"/>
    </row>
    <row r="6" spans="1:4" x14ac:dyDescent="0.25">
      <c r="A6" s="31" t="s">
        <v>113</v>
      </c>
      <c r="B6" s="70"/>
    </row>
    <row r="7" spans="1:4" x14ac:dyDescent="0.25">
      <c r="A7" s="31" t="s">
        <v>114</v>
      </c>
      <c r="B7" s="70"/>
      <c r="D7" s="31" t="s">
        <v>137</v>
      </c>
    </row>
    <row r="8" spans="1:4" x14ac:dyDescent="0.25">
      <c r="A8" s="31" t="s">
        <v>115</v>
      </c>
      <c r="B8" s="70"/>
    </row>
    <row r="9" spans="1:4" x14ac:dyDescent="0.25">
      <c r="B9" s="73"/>
    </row>
    <row r="10" spans="1:4" x14ac:dyDescent="0.25">
      <c r="A10" s="39" t="s">
        <v>116</v>
      </c>
      <c r="B10" s="66">
        <f>SUM(B5:B9)</f>
        <v>0</v>
      </c>
    </row>
    <row r="11" spans="1:4" x14ac:dyDescent="0.25">
      <c r="A11" s="63" t="s">
        <v>135</v>
      </c>
      <c r="B11" s="67">
        <f>_xlfn.XLOOKUP(B10, C14:C19, D14:D19, , -1)</f>
        <v>0</v>
      </c>
    </row>
    <row r="13" spans="1:4" x14ac:dyDescent="0.25">
      <c r="A13" s="33"/>
      <c r="B13" s="99" t="s">
        <v>131</v>
      </c>
      <c r="C13" s="100"/>
      <c r="D13" s="33" t="s">
        <v>134</v>
      </c>
    </row>
    <row r="14" spans="1:4" x14ac:dyDescent="0.25">
      <c r="A14" s="33" t="s">
        <v>132</v>
      </c>
      <c r="B14" s="68" t="s">
        <v>136</v>
      </c>
      <c r="C14" s="69">
        <v>2.5</v>
      </c>
      <c r="D14" s="35">
        <v>0.1</v>
      </c>
    </row>
    <row r="15" spans="1:4" x14ac:dyDescent="0.25">
      <c r="A15" s="33" t="s">
        <v>132</v>
      </c>
      <c r="B15" s="35">
        <v>2.5</v>
      </c>
      <c r="C15" s="35">
        <v>2</v>
      </c>
      <c r="D15" s="35">
        <v>0.08</v>
      </c>
    </row>
    <row r="16" spans="1:4" x14ac:dyDescent="0.25">
      <c r="A16" s="33" t="s">
        <v>132</v>
      </c>
      <c r="B16" s="35">
        <v>2</v>
      </c>
      <c r="C16" s="35">
        <v>1.5</v>
      </c>
      <c r="D16" s="35">
        <v>0.06</v>
      </c>
    </row>
    <row r="17" spans="1:4" x14ac:dyDescent="0.25">
      <c r="A17" s="33" t="s">
        <v>132</v>
      </c>
      <c r="B17" s="35">
        <v>1.5</v>
      </c>
      <c r="C17" s="35">
        <v>1</v>
      </c>
      <c r="D17" s="35">
        <v>0.04</v>
      </c>
    </row>
    <row r="18" spans="1:4" x14ac:dyDescent="0.25">
      <c r="A18" s="33" t="s">
        <v>132</v>
      </c>
      <c r="B18" s="35">
        <v>0.99</v>
      </c>
      <c r="C18" s="35">
        <v>0.5</v>
      </c>
      <c r="D18" s="35">
        <v>0.02</v>
      </c>
    </row>
    <row r="19" spans="1:4" x14ac:dyDescent="0.25">
      <c r="A19" s="33" t="s">
        <v>132</v>
      </c>
      <c r="B19" s="35">
        <v>0.5</v>
      </c>
      <c r="C19" s="35">
        <v>0</v>
      </c>
      <c r="D19" s="35">
        <v>0</v>
      </c>
    </row>
  </sheetData>
  <sheetProtection algorithmName="SHA-512" hashValue="ZosBubmymAkHawMQsRZhENyFIvBSO03SzW4A/eBxVlnK9DzpwzW6nEUzvYPgI/ndEru5M1KV/cT6WxpOUL1IGQ==" saltValue="nOzMWpTB4ucAJheWP7YdoA==" spinCount="100000" sheet="1" objects="1" scenarios="1"/>
  <mergeCells count="2">
    <mergeCell ref="B4:C4"/>
    <mergeCell ref="B13:C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3E4E8E28602C40B3949507B909197D" ma:contentTypeVersion="2" ma:contentTypeDescription="Een nieuw document maken." ma:contentTypeScope="" ma:versionID="67e566e9d4645085952b2b49ce01ec9f">
  <xsd:schema xmlns:xsd="http://www.w3.org/2001/XMLSchema" xmlns:xs="http://www.w3.org/2001/XMLSchema" xmlns:p="http://schemas.microsoft.com/office/2006/metadata/properties" xmlns:ns2="940ae46b-017e-4616-8e47-c43d2edeaf18" targetNamespace="http://schemas.microsoft.com/office/2006/metadata/properties" ma:root="true" ma:fieldsID="80e94f3c60a4639dc330498295b48c79" ns2:_="">
    <xsd:import namespace="940ae46b-017e-4616-8e47-c43d2edeaf1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0ae46b-017e-4616-8e47-c43d2edeaf18"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28A2FC-845F-436F-A449-132FE0600AC7}">
  <ds:schemaRefs>
    <ds:schemaRef ds:uri="http://www.w3.org/XML/1998/namespace"/>
    <ds:schemaRef ds:uri="http://schemas.microsoft.com/office/2006/documentManagement/types"/>
    <ds:schemaRef ds:uri="http://purl.org/dc/elements/1.1/"/>
    <ds:schemaRef ds:uri="http://purl.org/dc/dcmitype/"/>
    <ds:schemaRef ds:uri="http://purl.org/dc/terms/"/>
    <ds:schemaRef ds:uri="http://schemas.microsoft.com/office/2006/metadata/properties"/>
    <ds:schemaRef ds:uri="http://schemas.microsoft.com/office/infopath/2007/PartnerControls"/>
    <ds:schemaRef ds:uri="http://schemas.openxmlformats.org/package/2006/metadata/core-properties"/>
    <ds:schemaRef ds:uri="940ae46b-017e-4616-8e47-c43d2edeaf18"/>
  </ds:schemaRefs>
</ds:datastoreItem>
</file>

<file path=customXml/itemProps2.xml><?xml version="1.0" encoding="utf-8"?>
<ds:datastoreItem xmlns:ds="http://schemas.openxmlformats.org/officeDocument/2006/customXml" ds:itemID="{DC1D28A4-9737-4871-B2AE-850F54F75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0ae46b-017e-4616-8e47-c43d2edeaf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61B4E4-255E-46F9-B30C-16C07A7FA0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Instructies</vt:lpstr>
      <vt:lpstr>Prijs component</vt:lpstr>
      <vt:lpstr>Portofonie installatie</vt:lpstr>
      <vt:lpstr>Portofonie Accessoires</vt:lpstr>
      <vt:lpstr>End-of-Life (EOL)</vt:lpstr>
      <vt:lpstr>Instructies!Afdrukbereik</vt:lpstr>
    </vt:vector>
  </TitlesOfParts>
  <Manager/>
  <Company>Ministerie van Justitie en Veiligheid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Blanson Henkemans, Iris</dc:creator>
  <cp:keywords/>
  <dc:description/>
  <cp:lastModifiedBy>Eijk, Petra van</cp:lastModifiedBy>
  <cp:revision/>
  <dcterms:created xsi:type="dcterms:W3CDTF">2025-08-27T07:14:54Z</dcterms:created>
  <dcterms:modified xsi:type="dcterms:W3CDTF">2026-02-02T12:12:37Z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0x0101000D3E4E8E28602C40B3949507B909197D</vt:lpwstr>
  </property>
</Properties>
</file>