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emeentewageningen.sharepoint.com/teams/ORG_BDV_InkoopenContracten/Gedeelde documenten/Inkooptrajecten/Sociale Dienstverlening/02. Jeugd en WMO/Trapliften/2026/5. Definitieve aanbestedingsstukken/"/>
    </mc:Choice>
  </mc:AlternateContent>
  <xr:revisionPtr revIDLastSave="701" documentId="8_{ABC1AC44-011A-4CEE-8B09-A66EFCA602A4}" xr6:coauthVersionLast="47" xr6:coauthVersionMax="47" xr10:uidLastSave="{04526752-CA92-47B2-84ED-CF4EB8D7393E}"/>
  <bookViews>
    <workbookView xWindow="-29010" yWindow="-120" windowWidth="29040" windowHeight="15840" xr2:uid="{09D46291-74D8-4C37-B77E-93CB89A0B82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U19" i="1"/>
  <c r="T22" i="1"/>
  <c r="S22" i="1"/>
  <c r="Q22" i="1"/>
  <c r="R22" i="1"/>
  <c r="P22" i="1"/>
  <c r="U22" i="1"/>
  <c r="L21" i="1"/>
  <c r="Q19" i="1"/>
  <c r="N21" i="1"/>
  <c r="T19" i="1"/>
  <c r="S19" i="1"/>
  <c r="R19" i="1"/>
  <c r="P19" i="1"/>
  <c r="D8" i="1" s="1"/>
  <c r="K17" i="1"/>
  <c r="E8" i="1" l="1"/>
  <c r="I8" i="1" s="1"/>
  <c r="D10" i="1"/>
  <c r="D9" i="1"/>
  <c r="E9" i="1" s="1"/>
  <c r="K8" i="1"/>
  <c r="G8" i="1"/>
  <c r="L8" i="1" s="1"/>
  <c r="E10" i="1"/>
  <c r="I9" i="1" l="1"/>
  <c r="K9" i="1" s="1"/>
  <c r="G9" i="1"/>
  <c r="L9" i="1" s="1"/>
  <c r="I10" i="1"/>
  <c r="K10" i="1" s="1"/>
  <c r="G10" i="1"/>
  <c r="L10" i="1" s="1"/>
  <c r="L11" i="1"/>
  <c r="L18" i="1" s="1"/>
</calcChain>
</file>

<file path=xl/sharedStrings.xml><?xml version="1.0" encoding="utf-8"?>
<sst xmlns="http://schemas.openxmlformats.org/spreadsheetml/2006/main" count="42" uniqueCount="37">
  <si>
    <t>Welk percentage gebruikte trapliften heeft Inschrijver gekozen? 
Zie ook 5.1.2.1 Hergebruik van het Beschrijvend document.</t>
  </si>
  <si>
    <t>61-69% gekozen vanuit criterium</t>
  </si>
  <si>
    <t>Trapliften</t>
  </si>
  <si>
    <t>aantal*</t>
  </si>
  <si>
    <t>% gebruikt</t>
  </si>
  <si>
    <t>aantal</t>
  </si>
  <si>
    <t>prijs gebruikt exclusief btw</t>
  </si>
  <si>
    <t>prijs totaal gebruikt</t>
  </si>
  <si>
    <t>prijs nieuw exclusief btw</t>
  </si>
  <si>
    <t xml:space="preserve">prijs totaal nieuw </t>
  </si>
  <si>
    <t>prijs totaal gebruikt + nieuw</t>
  </si>
  <si>
    <t>maak een keuze</t>
  </si>
  <si>
    <t xml:space="preserve">rechte lift </t>
  </si>
  <si>
    <t>60% eis</t>
  </si>
  <si>
    <t>geen</t>
  </si>
  <si>
    <t xml:space="preserve">1 bocht </t>
  </si>
  <si>
    <t xml:space="preserve">2 bochten </t>
  </si>
  <si>
    <t>70-79% gekozen vanuit criterium</t>
  </si>
  <si>
    <t>Overig</t>
  </si>
  <si>
    <t>prijs exclusief btw</t>
  </si>
  <si>
    <t>80-89% gekozen vanuit criterium</t>
  </si>
  <si>
    <t>90-94% gekozen vanuit criterium</t>
  </si>
  <si>
    <t>Traphek *</t>
  </si>
  <si>
    <t>95-100% gekozen vanuit criterium</t>
  </si>
  <si>
    <t>Onderhoudscontract na 5 jaar (per jaar) *</t>
  </si>
  <si>
    <t>Demontage kosten (merkvreemd)</t>
  </si>
  <si>
    <t>nvt</t>
  </si>
  <si>
    <t>Demontage kosten (eigen merk)</t>
  </si>
  <si>
    <t>Inschrijfsom</t>
  </si>
  <si>
    <t>dit zijn de formules voor de koppeling keuzemenu en invulling in de tabel</t>
  </si>
  <si>
    <t>Toelichting</t>
  </si>
  <si>
    <t>De Inschrijver heeft zijn prijs gebaseerd op de inhoud van het aanbestedingsdocument, de eventuele nota(‘s) van inlichtingen en bijbehorende bijlagen.</t>
  </si>
  <si>
    <t>Fictieve korting</t>
  </si>
  <si>
    <t>dit zijn de formules voor de koppeling keuzemenu en invulling fictieve korting</t>
  </si>
  <si>
    <t xml:space="preserve">                        Groene cellen dienen te worden ingevuld door Inschrijver.</t>
  </si>
  <si>
    <t xml:space="preserve">                        Dit betreft demontage- en verwijderkosten voor  trapliften. Hier kan alleen 0 of een negatief bedrag ingevuld worden.</t>
  </si>
  <si>
    <t>*Inschrijver kan aan de genoemde aantallen geen rechten ontlenen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</si>
</sst>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theme="0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sz val="11"/>
      <name val="Aptos Narrow"/>
      <family val="2"/>
      <scheme val="minor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2"/>
      <color rgb="FFFFFFFF"/>
      <name val="Arial"/>
      <family val="2"/>
    </font>
    <font>
      <sz val="10"/>
      <color rgb="FFFFFFFF"/>
      <name val="Arial"/>
      <family val="2"/>
    </font>
    <font>
      <sz val="9"/>
      <color rgb="FFFFFFFF"/>
      <name val="Arial"/>
      <family val="2"/>
    </font>
    <font>
      <sz val="11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5" fillId="2" borderId="9" xfId="0" applyFont="1" applyFill="1" applyBorder="1"/>
    <xf numFmtId="0" fontId="6" fillId="0" borderId="0" xfId="0" applyFont="1"/>
    <xf numFmtId="0" fontId="5" fillId="2" borderId="10" xfId="0" applyFont="1" applyFill="1" applyBorder="1"/>
    <xf numFmtId="0" fontId="4" fillId="0" borderId="11" xfId="0" applyFont="1" applyBorder="1"/>
    <xf numFmtId="1" fontId="4" fillId="0" borderId="11" xfId="0" applyNumberFormat="1" applyFont="1" applyBorder="1"/>
    <xf numFmtId="1" fontId="4" fillId="0" borderId="11" xfId="2" applyNumberFormat="1" applyFont="1" applyFill="1" applyBorder="1" applyProtection="1"/>
    <xf numFmtId="164" fontId="4" fillId="3" borderId="11" xfId="2" applyFont="1" applyFill="1" applyBorder="1" applyProtection="1">
      <protection locked="0"/>
    </xf>
    <xf numFmtId="164" fontId="4" fillId="0" borderId="11" xfId="2" applyFont="1" applyFill="1" applyBorder="1" applyProtection="1"/>
    <xf numFmtId="165" fontId="4" fillId="0" borderId="11" xfId="2" applyNumberFormat="1" applyFont="1" applyBorder="1" applyProtection="1"/>
    <xf numFmtId="1" fontId="4" fillId="0" borderId="12" xfId="2" applyNumberFormat="1" applyFont="1" applyFill="1" applyBorder="1" applyProtection="1"/>
    <xf numFmtId="164" fontId="4" fillId="0" borderId="11" xfId="2" applyFont="1" applyBorder="1" applyProtection="1"/>
    <xf numFmtId="164" fontId="4" fillId="0" borderId="9" xfId="2" applyFont="1" applyBorder="1" applyProtection="1"/>
    <xf numFmtId="1" fontId="4" fillId="0" borderId="0" xfId="0" applyNumberFormat="1" applyFont="1"/>
    <xf numFmtId="9" fontId="4" fillId="0" borderId="0" xfId="2" applyNumberFormat="1" applyFont="1" applyBorder="1" applyProtection="1"/>
    <xf numFmtId="164" fontId="4" fillId="0" borderId="0" xfId="2" applyFont="1" applyFill="1" applyBorder="1" applyProtection="1"/>
    <xf numFmtId="165" fontId="4" fillId="0" borderId="0" xfId="2" applyNumberFormat="1" applyFont="1" applyFill="1" applyBorder="1" applyProtection="1"/>
    <xf numFmtId="164" fontId="4" fillId="0" borderId="0" xfId="2" applyFont="1" applyBorder="1" applyProtection="1"/>
    <xf numFmtId="1" fontId="4" fillId="0" borderId="14" xfId="0" applyNumberFormat="1" applyFont="1" applyBorder="1"/>
    <xf numFmtId="0" fontId="4" fillId="0" borderId="12" xfId="0" applyFont="1" applyBorder="1"/>
    <xf numFmtId="1" fontId="4" fillId="0" borderId="10" xfId="0" applyNumberFormat="1" applyFont="1" applyBorder="1"/>
    <xf numFmtId="0" fontId="4" fillId="4" borderId="15" xfId="0" applyFont="1" applyFill="1" applyBorder="1"/>
    <xf numFmtId="0" fontId="4" fillId="0" borderId="16" xfId="0" applyFont="1" applyBorder="1"/>
    <xf numFmtId="0" fontId="4" fillId="0" borderId="0" xfId="0" applyFont="1"/>
    <xf numFmtId="164" fontId="8" fillId="0" borderId="0" xfId="2" applyFont="1" applyBorder="1" applyProtection="1"/>
    <xf numFmtId="164" fontId="9" fillId="0" borderId="16" xfId="2" applyFont="1" applyBorder="1" applyAlignment="1" applyProtection="1">
      <alignment vertical="center"/>
    </xf>
    <xf numFmtId="44" fontId="9" fillId="0" borderId="17" xfId="2" applyNumberFormat="1" applyFont="1" applyBorder="1" applyProtection="1"/>
    <xf numFmtId="0" fontId="9" fillId="0" borderId="0" xfId="0" applyFont="1"/>
    <xf numFmtId="164" fontId="9" fillId="5" borderId="16" xfId="2" applyFont="1" applyFill="1" applyBorder="1" applyAlignment="1" applyProtection="1">
      <alignment vertical="center"/>
    </xf>
    <xf numFmtId="44" fontId="9" fillId="5" borderId="17" xfId="2" applyNumberFormat="1" applyFont="1" applyFill="1" applyBorder="1" applyProtection="1"/>
    <xf numFmtId="9" fontId="10" fillId="0" borderId="0" xfId="0" applyNumberFormat="1" applyFont="1"/>
    <xf numFmtId="9" fontId="6" fillId="0" borderId="0" xfId="0" applyNumberFormat="1" applyFont="1"/>
    <xf numFmtId="0" fontId="2" fillId="0" borderId="0" xfId="0" applyFont="1"/>
    <xf numFmtId="0" fontId="11" fillId="0" borderId="0" xfId="0" applyFont="1"/>
    <xf numFmtId="9" fontId="4" fillId="0" borderId="0" xfId="2" applyNumberFormat="1" applyFont="1"/>
    <xf numFmtId="164" fontId="4" fillId="0" borderId="10" xfId="2" applyFont="1" applyBorder="1" applyProtection="1"/>
    <xf numFmtId="0" fontId="12" fillId="0" borderId="0" xfId="0" applyFont="1"/>
    <xf numFmtId="0" fontId="13" fillId="0" borderId="0" xfId="0" applyFont="1"/>
    <xf numFmtId="0" fontId="14" fillId="0" borderId="0" xfId="0" applyFont="1"/>
    <xf numFmtId="1" fontId="4" fillId="6" borderId="11" xfId="0" applyNumberFormat="1" applyFont="1" applyFill="1" applyBorder="1"/>
    <xf numFmtId="0" fontId="4" fillId="6" borderId="11" xfId="2" applyNumberFormat="1" applyFont="1" applyFill="1" applyBorder="1" applyProtection="1"/>
    <xf numFmtId="9" fontId="4" fillId="0" borderId="13" xfId="2" applyNumberFormat="1" applyFont="1" applyBorder="1" applyProtection="1"/>
    <xf numFmtId="9" fontId="4" fillId="0" borderId="18" xfId="2" applyNumberFormat="1" applyFont="1" applyBorder="1" applyProtection="1"/>
    <xf numFmtId="9" fontId="4" fillId="0" borderId="19" xfId="2" applyNumberFormat="1" applyFont="1" applyBorder="1" applyProtection="1"/>
    <xf numFmtId="9" fontId="4" fillId="0" borderId="20" xfId="2" applyNumberFormat="1" applyFont="1" applyBorder="1" applyProtection="1"/>
    <xf numFmtId="9" fontId="4" fillId="0" borderId="21" xfId="2" applyNumberFormat="1" applyFont="1" applyBorder="1" applyProtection="1"/>
    <xf numFmtId="9" fontId="4" fillId="0" borderId="20" xfId="2" applyNumberFormat="1" applyFont="1" applyBorder="1"/>
    <xf numFmtId="9" fontId="4" fillId="0" borderId="0" xfId="2" applyNumberFormat="1" applyFont="1" applyBorder="1"/>
    <xf numFmtId="9" fontId="4" fillId="0" borderId="21" xfId="2" applyNumberFormat="1" applyFont="1" applyBorder="1"/>
    <xf numFmtId="9" fontId="4" fillId="0" borderId="14" xfId="2" applyNumberFormat="1" applyFont="1" applyBorder="1"/>
    <xf numFmtId="9" fontId="4" fillId="0" borderId="22" xfId="2" applyNumberFormat="1" applyFont="1" applyBorder="1"/>
    <xf numFmtId="9" fontId="4" fillId="0" borderId="23" xfId="2" applyNumberFormat="1" applyFont="1" applyBorder="1"/>
    <xf numFmtId="0" fontId="9" fillId="0" borderId="11" xfId="0" applyFont="1" applyBorder="1"/>
    <xf numFmtId="164" fontId="4" fillId="0" borderId="11" xfId="2" applyFont="1" applyFill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44" fontId="17" fillId="0" borderId="0" xfId="1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44" fontId="16" fillId="0" borderId="0" xfId="1" applyFont="1" applyFill="1"/>
    <xf numFmtId="0" fontId="18" fillId="0" borderId="0" xfId="0" applyFont="1"/>
    <xf numFmtId="0" fontId="4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3">
    <cellStyle name="Euro" xfId="2" xr:uid="{DE9F7106-0721-4C18-BB11-6B1A113E7962}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17463</xdr:colOff>
      <xdr:row>23</xdr:row>
      <xdr:rowOff>0</xdr:rowOff>
    </xdr:from>
    <xdr:to>
      <xdr:col>1</xdr:col>
      <xdr:colOff>552604</xdr:colOff>
      <xdr:row>23</xdr:row>
      <xdr:rowOff>145098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4A77A8BC-10AC-450C-AED9-161F2FE7A183}"/>
            </a:ext>
          </a:extLst>
        </xdr:cNvPr>
        <xdr:cNvSpPr/>
      </xdr:nvSpPr>
      <xdr:spPr>
        <a:xfrm>
          <a:off x="623599" y="4502727"/>
          <a:ext cx="535141" cy="14509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  <xdr:twoCellAnchor>
    <xdr:from>
      <xdr:col>1</xdr:col>
      <xdr:colOff>19048</xdr:colOff>
      <xdr:row>25</xdr:row>
      <xdr:rowOff>31750</xdr:rowOff>
    </xdr:from>
    <xdr:to>
      <xdr:col>1</xdr:col>
      <xdr:colOff>543041</xdr:colOff>
      <xdr:row>25</xdr:row>
      <xdr:rowOff>159317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B286B7BF-C713-4EA6-84B3-C1E77C158B5C}"/>
            </a:ext>
          </a:extLst>
        </xdr:cNvPr>
        <xdr:cNvSpPr/>
      </xdr:nvSpPr>
      <xdr:spPr>
        <a:xfrm>
          <a:off x="114298" y="5184775"/>
          <a:ext cx="523993" cy="127567"/>
        </a:xfrm>
        <a:prstGeom prst="rect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D45C-5E29-402C-82DD-E5BFEB649F9F}">
  <dimension ref="A1:AB36"/>
  <sheetViews>
    <sheetView tabSelected="1" zoomScale="130" zoomScaleNormal="130" workbookViewId="0">
      <selection activeCell="D2" sqref="D2:F4"/>
    </sheetView>
  </sheetViews>
  <sheetFormatPr defaultRowHeight="15" x14ac:dyDescent="0.25"/>
  <cols>
    <col min="2" max="2" width="54.42578125" customWidth="1"/>
    <col min="6" max="6" width="19.85546875" customWidth="1"/>
    <col min="7" max="7" width="14.5703125" bestFit="1" customWidth="1"/>
    <col min="10" max="10" width="18.7109375" bestFit="1" customWidth="1"/>
    <col min="11" max="11" width="14.85546875" bestFit="1" customWidth="1"/>
    <col min="12" max="12" width="20.7109375" bestFit="1" customWidth="1"/>
    <col min="13" max="14" width="9.140625" style="35" customWidth="1"/>
    <col min="15" max="15" width="9.140625" style="63" customWidth="1"/>
    <col min="16" max="18" width="9.28515625" style="63" customWidth="1"/>
    <col min="19" max="19" width="6" style="63" bestFit="1" customWidth="1"/>
    <col min="20" max="20" width="11.85546875" style="63" bestFit="1" customWidth="1"/>
    <col min="21" max="21" width="9.28515625" style="63" customWidth="1"/>
    <col min="22" max="22" width="9.140625" style="34"/>
    <col min="23" max="26" width="9.140625" style="35"/>
  </cols>
  <sheetData>
    <row r="1" spans="1:28" ht="16.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6"/>
      <c r="P1" s="56"/>
      <c r="Q1" s="56"/>
      <c r="R1" s="56"/>
      <c r="S1" s="56"/>
      <c r="T1" s="56"/>
      <c r="U1" s="56"/>
      <c r="V1" s="39"/>
      <c r="W1" s="1"/>
    </row>
    <row r="2" spans="1:28" ht="15.75" x14ac:dyDescent="0.25">
      <c r="A2" s="1"/>
      <c r="B2" s="64" t="s">
        <v>0</v>
      </c>
      <c r="C2" s="1"/>
      <c r="D2" s="65" t="s">
        <v>17</v>
      </c>
      <c r="E2" s="66"/>
      <c r="F2" s="67"/>
      <c r="G2" s="1"/>
      <c r="H2" s="1"/>
      <c r="I2" s="1"/>
      <c r="J2" s="1"/>
      <c r="K2" s="1"/>
      <c r="L2" s="1"/>
      <c r="M2" s="1"/>
      <c r="N2" s="1"/>
      <c r="O2" s="56"/>
      <c r="P2" s="56"/>
      <c r="Q2" s="56"/>
      <c r="R2" s="56"/>
      <c r="S2" s="56"/>
      <c r="T2" s="56"/>
      <c r="U2" s="56"/>
      <c r="V2" s="39"/>
      <c r="W2" s="1"/>
    </row>
    <row r="3" spans="1:28" ht="15.75" x14ac:dyDescent="0.25">
      <c r="A3" s="1"/>
      <c r="B3" s="64"/>
      <c r="C3" s="1"/>
      <c r="D3" s="68"/>
      <c r="E3" s="69"/>
      <c r="F3" s="70"/>
      <c r="G3" s="1"/>
      <c r="H3" s="1"/>
      <c r="I3" s="1"/>
      <c r="J3" s="1"/>
      <c r="K3" s="1"/>
      <c r="L3" s="1"/>
      <c r="M3" s="1"/>
      <c r="N3" s="1"/>
      <c r="O3" s="56"/>
      <c r="P3" s="56"/>
      <c r="Q3" s="56"/>
      <c r="R3" s="56"/>
      <c r="S3" s="56"/>
      <c r="T3" s="56"/>
      <c r="U3" s="56"/>
      <c r="V3" s="39"/>
      <c r="W3" s="1"/>
      <c r="AA3" s="34"/>
      <c r="AB3" s="34"/>
    </row>
    <row r="4" spans="1:28" ht="16.5" thickBot="1" x14ac:dyDescent="0.3">
      <c r="A4" s="1"/>
      <c r="B4" s="64"/>
      <c r="C4" s="1"/>
      <c r="D4" s="71"/>
      <c r="E4" s="72"/>
      <c r="F4" s="73"/>
      <c r="G4" s="1"/>
      <c r="H4" s="1"/>
      <c r="I4" s="1"/>
      <c r="J4" s="1"/>
      <c r="K4" s="1"/>
      <c r="L4" s="1"/>
      <c r="M4" s="1"/>
      <c r="N4" s="1"/>
      <c r="O4" s="56"/>
      <c r="P4" s="56"/>
      <c r="Q4" s="56"/>
      <c r="R4" s="56"/>
      <c r="S4" s="56"/>
      <c r="T4" s="56"/>
      <c r="U4" s="56"/>
      <c r="V4" s="39"/>
      <c r="W4" s="1"/>
      <c r="AA4" s="34"/>
      <c r="AB4" s="34"/>
    </row>
    <row r="5" spans="1:28" ht="15.75" x14ac:dyDescent="0.25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56"/>
      <c r="P5" s="56"/>
      <c r="Q5" s="56"/>
      <c r="R5" s="56"/>
      <c r="S5" s="56"/>
      <c r="T5" s="56"/>
      <c r="U5" s="56"/>
      <c r="V5" s="39"/>
      <c r="W5" s="1"/>
      <c r="AA5" s="34"/>
      <c r="AB5" s="34"/>
    </row>
    <row r="6" spans="1:28" ht="15.75" x14ac:dyDescent="0.25">
      <c r="B6" s="74" t="s">
        <v>2</v>
      </c>
      <c r="C6" s="74" t="s">
        <v>3</v>
      </c>
      <c r="D6" s="74" t="s">
        <v>4</v>
      </c>
      <c r="E6" s="74" t="s">
        <v>5</v>
      </c>
      <c r="F6" s="76" t="s">
        <v>6</v>
      </c>
      <c r="G6" s="74" t="s">
        <v>7</v>
      </c>
      <c r="H6" s="3"/>
      <c r="I6" s="74" t="s">
        <v>5</v>
      </c>
      <c r="J6" s="76" t="s">
        <v>8</v>
      </c>
      <c r="K6" s="76" t="s">
        <v>9</v>
      </c>
      <c r="L6" s="76" t="s">
        <v>10</v>
      </c>
      <c r="M6" s="4"/>
      <c r="N6" s="4"/>
      <c r="O6" s="57"/>
      <c r="P6" s="56"/>
      <c r="Q6" s="57"/>
      <c r="R6" s="57"/>
      <c r="S6" s="57"/>
      <c r="T6" s="57"/>
      <c r="U6" s="57"/>
      <c r="V6" s="40"/>
      <c r="W6" s="4"/>
      <c r="AA6" s="34"/>
      <c r="AB6" s="34"/>
    </row>
    <row r="7" spans="1:28" x14ac:dyDescent="0.25">
      <c r="B7" s="75"/>
      <c r="C7" s="75"/>
      <c r="D7" s="75"/>
      <c r="E7" s="75"/>
      <c r="F7" s="77"/>
      <c r="G7" s="75"/>
      <c r="H7" s="5"/>
      <c r="I7" s="75"/>
      <c r="J7" s="77"/>
      <c r="K7" s="77"/>
      <c r="L7" s="77"/>
      <c r="M7" s="4"/>
      <c r="N7" s="4"/>
      <c r="O7" s="57"/>
      <c r="P7" s="57"/>
      <c r="Q7" s="57"/>
      <c r="R7" s="57" t="s">
        <v>11</v>
      </c>
      <c r="S7" s="57"/>
      <c r="T7" s="57"/>
      <c r="U7" s="57"/>
      <c r="V7" s="40"/>
      <c r="W7" s="4"/>
      <c r="AA7" s="34"/>
      <c r="AB7" s="34"/>
    </row>
    <row r="8" spans="1:28" x14ac:dyDescent="0.25">
      <c r="B8" s="6" t="s">
        <v>12</v>
      </c>
      <c r="C8" s="7">
        <v>25</v>
      </c>
      <c r="D8" s="42">
        <f>P19+Q19+R19+S19+T19+U19</f>
        <v>70</v>
      </c>
      <c r="E8" s="8">
        <f>ROUND(C8*D8/100,0)</f>
        <v>18</v>
      </c>
      <c r="F8" s="9"/>
      <c r="G8" s="10">
        <f>E8*F8</f>
        <v>0</v>
      </c>
      <c r="H8" s="11"/>
      <c r="I8" s="12">
        <f>C8-E8</f>
        <v>7</v>
      </c>
      <c r="J8" s="9"/>
      <c r="K8" s="13">
        <f>I8*J8</f>
        <v>0</v>
      </c>
      <c r="L8" s="13">
        <f>G8+K8</f>
        <v>0</v>
      </c>
      <c r="M8" s="4"/>
      <c r="N8" s="4"/>
      <c r="O8" s="57"/>
      <c r="P8" s="58"/>
      <c r="Q8" s="57"/>
      <c r="R8" s="59" t="s">
        <v>13</v>
      </c>
      <c r="S8" s="57"/>
      <c r="T8" s="60" t="s">
        <v>14</v>
      </c>
      <c r="U8" s="57"/>
      <c r="V8" s="40"/>
      <c r="W8" s="4"/>
      <c r="AA8" s="34"/>
      <c r="AB8" s="34"/>
    </row>
    <row r="9" spans="1:28" x14ac:dyDescent="0.25">
      <c r="B9" s="6" t="s">
        <v>15</v>
      </c>
      <c r="C9" s="7">
        <v>67</v>
      </c>
      <c r="D9" s="42">
        <f>D8</f>
        <v>70</v>
      </c>
      <c r="E9" s="8">
        <f>ROUND(C9*D9/100,0)</f>
        <v>47</v>
      </c>
      <c r="F9" s="9"/>
      <c r="G9" s="10">
        <f>E9*F9</f>
        <v>0</v>
      </c>
      <c r="H9" s="11"/>
      <c r="I9" s="12">
        <f>C9-E9</f>
        <v>20</v>
      </c>
      <c r="J9" s="9"/>
      <c r="K9" s="13">
        <f>I9*J9</f>
        <v>0</v>
      </c>
      <c r="L9" s="13">
        <f>G9+K9</f>
        <v>0</v>
      </c>
      <c r="M9" s="4"/>
      <c r="N9" s="4"/>
      <c r="O9" s="57"/>
      <c r="P9" s="61"/>
      <c r="Q9" s="57"/>
      <c r="R9" s="57" t="s">
        <v>1</v>
      </c>
      <c r="S9" s="57"/>
      <c r="T9" s="62">
        <v>10000</v>
      </c>
      <c r="U9" s="57"/>
      <c r="V9" s="40"/>
      <c r="W9" s="4"/>
      <c r="AA9" s="34"/>
      <c r="AB9" s="34"/>
    </row>
    <row r="10" spans="1:28" x14ac:dyDescent="0.25">
      <c r="B10" s="6" t="s">
        <v>16</v>
      </c>
      <c r="C10" s="7">
        <v>75</v>
      </c>
      <c r="D10" s="42">
        <f>D8</f>
        <v>70</v>
      </c>
      <c r="E10" s="8">
        <f>ROUND(C10*D10/100,0)</f>
        <v>53</v>
      </c>
      <c r="F10" s="9"/>
      <c r="G10" s="10">
        <f>E10*F10</f>
        <v>0</v>
      </c>
      <c r="H10" s="11"/>
      <c r="I10" s="12">
        <f>C10-E10</f>
        <v>22</v>
      </c>
      <c r="J10" s="9"/>
      <c r="K10" s="14">
        <f>I10*J10</f>
        <v>0</v>
      </c>
      <c r="L10" s="13">
        <f>G10+K10</f>
        <v>0</v>
      </c>
      <c r="M10" s="4"/>
      <c r="N10" s="4"/>
      <c r="O10" s="57"/>
      <c r="P10" s="61"/>
      <c r="Q10" s="57"/>
      <c r="R10" s="57" t="s">
        <v>17</v>
      </c>
      <c r="S10" s="57"/>
      <c r="T10" s="62">
        <v>20000</v>
      </c>
      <c r="U10" s="57"/>
      <c r="V10" s="40"/>
      <c r="W10" s="4"/>
      <c r="AA10" s="34"/>
      <c r="AB10" s="34"/>
    </row>
    <row r="11" spans="1:28" x14ac:dyDescent="0.25">
      <c r="B11" s="74" t="s">
        <v>18</v>
      </c>
      <c r="C11" s="15"/>
      <c r="D11" s="36"/>
      <c r="E11" s="16"/>
      <c r="F11" s="16"/>
      <c r="G11" s="17"/>
      <c r="H11" s="16"/>
      <c r="I11" s="18"/>
      <c r="J11" s="80" t="s">
        <v>19</v>
      </c>
      <c r="K11" s="14"/>
      <c r="L11" s="19">
        <f>SUM(L8:L10)</f>
        <v>0</v>
      </c>
      <c r="M11" s="4"/>
      <c r="N11" s="4"/>
      <c r="O11" s="57"/>
      <c r="P11" s="61"/>
      <c r="Q11" s="57"/>
      <c r="R11" s="57" t="s">
        <v>20</v>
      </c>
      <c r="S11" s="57"/>
      <c r="T11" s="62">
        <v>30000</v>
      </c>
      <c r="U11" s="57"/>
      <c r="V11" s="40"/>
      <c r="W11" s="4"/>
      <c r="AA11" s="34"/>
      <c r="AB11" s="34"/>
    </row>
    <row r="12" spans="1:28" x14ac:dyDescent="0.25">
      <c r="B12" s="75" t="s">
        <v>18</v>
      </c>
      <c r="C12" s="20"/>
      <c r="D12" s="36"/>
      <c r="E12" s="16"/>
      <c r="F12" s="16"/>
      <c r="G12" s="17"/>
      <c r="H12" s="16"/>
      <c r="I12" s="18"/>
      <c r="J12" s="81"/>
      <c r="K12" s="37"/>
      <c r="L12" s="19"/>
      <c r="M12" s="4"/>
      <c r="N12" s="4"/>
      <c r="O12" s="57"/>
      <c r="P12" s="61"/>
      <c r="Q12" s="57"/>
      <c r="R12" s="57" t="s">
        <v>21</v>
      </c>
      <c r="S12" s="57"/>
      <c r="T12" s="62">
        <v>40000</v>
      </c>
      <c r="U12" s="57"/>
      <c r="V12" s="40"/>
      <c r="W12" s="4"/>
      <c r="AA12" s="34"/>
      <c r="AB12" s="34"/>
    </row>
    <row r="13" spans="1:28" x14ac:dyDescent="0.25">
      <c r="B13" s="21" t="s">
        <v>22</v>
      </c>
      <c r="C13" s="22">
        <v>26</v>
      </c>
      <c r="D13" s="43"/>
      <c r="E13" s="44"/>
      <c r="F13" s="44"/>
      <c r="G13" s="44"/>
      <c r="H13" s="44"/>
      <c r="I13" s="45"/>
      <c r="J13" s="9">
        <v>0</v>
      </c>
      <c r="K13" s="13">
        <f>J13*C13</f>
        <v>0</v>
      </c>
      <c r="L13" s="19"/>
      <c r="M13" s="4"/>
      <c r="N13" s="4"/>
      <c r="O13" s="57"/>
      <c r="P13" s="61"/>
      <c r="Q13" s="57"/>
      <c r="R13" s="59" t="s">
        <v>23</v>
      </c>
      <c r="S13" s="57"/>
      <c r="T13" s="62">
        <v>50000</v>
      </c>
      <c r="U13" s="57"/>
      <c r="V13" s="40"/>
      <c r="W13" s="4"/>
      <c r="AA13" s="34"/>
      <c r="AB13" s="34"/>
    </row>
    <row r="14" spans="1:28" ht="15.75" thickBot="1" x14ac:dyDescent="0.3">
      <c r="B14" s="54" t="s">
        <v>24</v>
      </c>
      <c r="C14" s="41"/>
      <c r="D14" s="46"/>
      <c r="E14" s="16"/>
      <c r="F14" s="16"/>
      <c r="G14" s="16"/>
      <c r="H14" s="16"/>
      <c r="I14" s="47"/>
      <c r="J14" s="10">
        <v>199</v>
      </c>
      <c r="K14" s="10"/>
      <c r="L14" s="19"/>
      <c r="M14" s="4"/>
      <c r="N14" s="4"/>
      <c r="O14" s="57"/>
      <c r="P14" s="61"/>
      <c r="Q14" s="57"/>
      <c r="R14" s="57"/>
      <c r="S14" s="57"/>
      <c r="T14" s="57"/>
      <c r="U14" s="57"/>
      <c r="V14" s="40"/>
      <c r="W14" s="4"/>
      <c r="AA14" s="34"/>
      <c r="AB14" s="34"/>
    </row>
    <row r="15" spans="1:28" x14ac:dyDescent="0.25">
      <c r="B15" s="23" t="s">
        <v>25</v>
      </c>
      <c r="C15" s="7" t="s">
        <v>26</v>
      </c>
      <c r="D15" s="48"/>
      <c r="E15" s="49"/>
      <c r="F15" s="49"/>
      <c r="G15" s="49"/>
      <c r="H15" s="49"/>
      <c r="I15" s="50"/>
      <c r="J15" s="9"/>
      <c r="K15" s="55"/>
      <c r="L15" s="19"/>
      <c r="M15" s="4"/>
      <c r="N15" s="4"/>
      <c r="O15" s="57"/>
      <c r="P15" s="61"/>
      <c r="Q15" s="57"/>
      <c r="R15" s="57"/>
      <c r="S15" s="57"/>
      <c r="T15" s="57"/>
      <c r="U15" s="57"/>
      <c r="V15" s="40"/>
      <c r="W15" s="4"/>
      <c r="AA15" s="34"/>
      <c r="AB15" s="34"/>
    </row>
    <row r="16" spans="1:28" ht="15.75" thickBot="1" x14ac:dyDescent="0.3">
      <c r="B16" s="23" t="s">
        <v>27</v>
      </c>
      <c r="C16" s="7" t="s">
        <v>26</v>
      </c>
      <c r="D16" s="51"/>
      <c r="E16" s="52"/>
      <c r="F16" s="52"/>
      <c r="G16" s="52"/>
      <c r="H16" s="52"/>
      <c r="I16" s="53"/>
      <c r="J16" s="9"/>
      <c r="K16" s="55"/>
      <c r="L16" s="19"/>
      <c r="M16" s="4"/>
      <c r="N16" s="4"/>
      <c r="O16" s="57"/>
      <c r="P16" s="57"/>
      <c r="Q16" s="57"/>
      <c r="R16" s="57"/>
      <c r="S16" s="57"/>
      <c r="T16" s="57"/>
      <c r="U16" s="57"/>
      <c r="V16" s="40"/>
      <c r="W16" s="4"/>
      <c r="AA16" s="34"/>
      <c r="AB16" s="34"/>
    </row>
    <row r="17" spans="2:28" ht="15.75" thickBot="1" x14ac:dyDescent="0.3">
      <c r="B17" s="24" t="s">
        <v>28</v>
      </c>
      <c r="C17" s="25"/>
      <c r="D17" s="25"/>
      <c r="E17" s="25"/>
      <c r="F17" s="25"/>
      <c r="G17" s="25"/>
      <c r="H17" s="25"/>
      <c r="I17" s="25"/>
      <c r="J17" s="19"/>
      <c r="K17" s="26">
        <f>SUM(K13:K16)</f>
        <v>0</v>
      </c>
      <c r="L17" s="4"/>
      <c r="M17" s="4"/>
      <c r="N17" s="4"/>
      <c r="O17" s="57"/>
      <c r="P17" s="57"/>
      <c r="Q17" s="57"/>
      <c r="R17" s="57"/>
      <c r="S17" s="57"/>
      <c r="T17" s="57"/>
      <c r="U17" s="57"/>
      <c r="V17" s="40"/>
      <c r="W17" s="4"/>
      <c r="AA17" s="34"/>
      <c r="AB17" s="34"/>
    </row>
    <row r="18" spans="2:28" ht="15.75" thickBot="1" x14ac:dyDescent="0.3">
      <c r="K18" s="27" t="s">
        <v>28</v>
      </c>
      <c r="L18" s="28">
        <f>L11+K17</f>
        <v>0</v>
      </c>
      <c r="M18" s="4"/>
      <c r="N18" s="4"/>
      <c r="O18" s="57"/>
      <c r="P18" s="61" t="s">
        <v>29</v>
      </c>
      <c r="Q18" s="58"/>
      <c r="R18" s="58"/>
      <c r="S18" s="58"/>
      <c r="T18" s="58"/>
      <c r="U18" s="58"/>
      <c r="V18" s="40"/>
      <c r="W18" s="4"/>
      <c r="AA18" s="34"/>
      <c r="AB18" s="34"/>
    </row>
    <row r="19" spans="2:28" x14ac:dyDescent="0.25">
      <c r="B19" s="29" t="s">
        <v>30</v>
      </c>
      <c r="C19" s="25"/>
      <c r="D19" s="25"/>
      <c r="E19" s="25"/>
      <c r="F19" s="25"/>
      <c r="L19" s="4"/>
      <c r="M19" s="4"/>
      <c r="N19" s="4"/>
      <c r="O19" s="57"/>
      <c r="P19" s="58">
        <f>IF(D2=R8,60,)</f>
        <v>0</v>
      </c>
      <c r="Q19" s="58">
        <f>IF(D2=R9,61,)</f>
        <v>0</v>
      </c>
      <c r="R19" s="58">
        <f>IF(D2=R10,70,)</f>
        <v>70</v>
      </c>
      <c r="S19" s="58">
        <f>IF(D2=R11,80,)</f>
        <v>0</v>
      </c>
      <c r="T19" s="58">
        <f>IF(D2=R12,90,)</f>
        <v>0</v>
      </c>
      <c r="U19" s="58">
        <f>IF(D2=R13,95,)</f>
        <v>0</v>
      </c>
      <c r="V19" s="40"/>
      <c r="W19" s="4"/>
      <c r="AA19" s="34"/>
      <c r="AB19" s="34"/>
    </row>
    <row r="20" spans="2:28" ht="15.75" thickBot="1" x14ac:dyDescent="0.3">
      <c r="B20" s="25"/>
      <c r="C20" s="25"/>
      <c r="D20" s="25"/>
      <c r="E20" s="25"/>
      <c r="F20" s="25"/>
      <c r="L20" s="4"/>
      <c r="M20" s="4"/>
      <c r="N20" s="4"/>
      <c r="O20" s="57"/>
      <c r="P20" s="58"/>
      <c r="Q20" s="58"/>
      <c r="R20" s="58"/>
      <c r="S20" s="58"/>
      <c r="T20" s="58"/>
      <c r="U20" s="58"/>
      <c r="V20" s="40"/>
      <c r="W20" s="4"/>
      <c r="AA20" s="34"/>
      <c r="AB20" s="34"/>
    </row>
    <row r="21" spans="2:28" ht="15.75" thickBot="1" x14ac:dyDescent="0.3">
      <c r="B21" s="78" t="s">
        <v>31</v>
      </c>
      <c r="C21" s="78"/>
      <c r="D21" s="78"/>
      <c r="E21" s="78"/>
      <c r="F21" s="78"/>
      <c r="K21" s="30" t="s">
        <v>32</v>
      </c>
      <c r="L21" s="31">
        <f>P22+Q22+R22+S22+T22+U22</f>
        <v>20000</v>
      </c>
      <c r="M21" s="4"/>
      <c r="N21" s="79" t="str">
        <f>IF(D2="60% eis","60% is een eis, hierop is geen fictieve korting van toepassing.","")</f>
        <v/>
      </c>
      <c r="O21" s="57"/>
      <c r="P21" s="61" t="s">
        <v>33</v>
      </c>
      <c r="Q21" s="58"/>
      <c r="R21" s="58"/>
      <c r="S21" s="58"/>
      <c r="T21" s="58"/>
      <c r="U21" s="58"/>
      <c r="V21" s="40"/>
      <c r="W21" s="4"/>
      <c r="AA21" s="34"/>
      <c r="AB21" s="34"/>
    </row>
    <row r="22" spans="2:28" x14ac:dyDescent="0.25">
      <c r="B22" s="78"/>
      <c r="C22" s="78"/>
      <c r="D22" s="78"/>
      <c r="E22" s="78"/>
      <c r="F22" s="78"/>
      <c r="L22" s="4"/>
      <c r="M22" s="4"/>
      <c r="N22" s="79"/>
      <c r="O22" s="57"/>
      <c r="P22" s="58">
        <f>IF(D2=R8,0,)</f>
        <v>0</v>
      </c>
      <c r="Q22" s="58">
        <f>IF(D2=R9,10000,)</f>
        <v>0</v>
      </c>
      <c r="R22" s="58">
        <f>IF(D2=R10,20000,)</f>
        <v>20000</v>
      </c>
      <c r="S22" s="58">
        <f>IF(D2=R11,30000,)</f>
        <v>0</v>
      </c>
      <c r="T22" s="58">
        <f>IF(D2=R12,40000,)</f>
        <v>0</v>
      </c>
      <c r="U22" s="58">
        <f>IF(D2=R13,50000,)</f>
        <v>0</v>
      </c>
      <c r="V22" s="40"/>
      <c r="W22" s="4"/>
      <c r="AA22" s="34"/>
      <c r="AB22" s="34"/>
    </row>
    <row r="23" spans="2:28" x14ac:dyDescent="0.25">
      <c r="B23" s="25"/>
      <c r="C23" s="25"/>
      <c r="D23" s="25"/>
      <c r="E23" s="25"/>
      <c r="F23" s="25"/>
      <c r="L23" s="4"/>
      <c r="M23" s="4"/>
      <c r="N23" s="79"/>
      <c r="O23" s="57"/>
      <c r="P23" s="57"/>
      <c r="Q23" s="57"/>
      <c r="R23" s="57"/>
      <c r="S23" s="57"/>
      <c r="T23" s="57"/>
      <c r="U23" s="57"/>
      <c r="V23" s="40"/>
      <c r="W23" s="4"/>
      <c r="AA23" s="34"/>
      <c r="AB23" s="34"/>
    </row>
    <row r="24" spans="2:28" x14ac:dyDescent="0.25">
      <c r="B24" s="25" t="s">
        <v>34</v>
      </c>
      <c r="C24" s="25"/>
      <c r="D24" s="25"/>
      <c r="E24" s="25"/>
      <c r="F24" s="25"/>
      <c r="L24" s="4"/>
      <c r="M24" s="4"/>
      <c r="N24" s="79"/>
      <c r="O24" s="57"/>
      <c r="P24" s="57"/>
      <c r="Q24" s="57"/>
      <c r="R24" s="57"/>
      <c r="S24" s="57"/>
      <c r="T24" s="57"/>
      <c r="U24" s="57"/>
      <c r="V24" s="40"/>
      <c r="W24" s="4"/>
      <c r="AA24" s="34"/>
      <c r="AB24" s="34"/>
    </row>
    <row r="25" spans="2:28" x14ac:dyDescent="0.25">
      <c r="B25" s="25"/>
      <c r="C25" s="25"/>
      <c r="D25" s="25"/>
      <c r="E25" s="25"/>
      <c r="F25" s="25"/>
      <c r="L25" s="4"/>
      <c r="M25" s="4"/>
      <c r="N25" s="4"/>
      <c r="O25" s="57"/>
      <c r="P25" s="57"/>
      <c r="Q25" s="57"/>
      <c r="R25" s="57"/>
      <c r="S25" s="57"/>
      <c r="T25" s="57"/>
      <c r="U25" s="57"/>
      <c r="V25" s="40"/>
      <c r="W25" s="4"/>
      <c r="AA25" s="34"/>
      <c r="AB25" s="34"/>
    </row>
    <row r="26" spans="2:28" x14ac:dyDescent="0.25">
      <c r="B26" s="25" t="s">
        <v>35</v>
      </c>
      <c r="C26" s="25"/>
      <c r="D26" s="25"/>
      <c r="E26" s="25"/>
      <c r="F26" s="25"/>
      <c r="K26" s="32"/>
      <c r="L26" s="33"/>
      <c r="M26" s="4"/>
      <c r="N26" s="4"/>
      <c r="O26" s="57"/>
      <c r="P26" s="57"/>
      <c r="Q26" s="57"/>
      <c r="R26" s="57"/>
      <c r="S26" s="57"/>
      <c r="T26" s="57"/>
      <c r="U26" s="57"/>
      <c r="V26" s="40"/>
      <c r="W26" s="4"/>
      <c r="AA26" s="34"/>
      <c r="AB26" s="34"/>
    </row>
    <row r="27" spans="2:28" x14ac:dyDescent="0.25">
      <c r="L27" s="4"/>
      <c r="M27" s="4"/>
      <c r="N27" s="4"/>
      <c r="O27" s="57"/>
      <c r="P27" s="57"/>
      <c r="Q27" s="57"/>
      <c r="R27" s="57"/>
      <c r="S27" s="57"/>
      <c r="T27" s="57"/>
      <c r="U27" s="57"/>
      <c r="V27" s="40"/>
      <c r="W27" s="4"/>
      <c r="AA27" s="34"/>
      <c r="AB27" s="34"/>
    </row>
    <row r="28" spans="2:28" x14ac:dyDescent="0.25">
      <c r="B28" s="25" t="s">
        <v>36</v>
      </c>
      <c r="L28" s="4"/>
      <c r="M28" s="4"/>
      <c r="N28" s="4"/>
      <c r="O28" s="57"/>
      <c r="P28" s="57"/>
      <c r="Q28" s="57"/>
      <c r="R28" s="57"/>
      <c r="S28" s="57"/>
      <c r="T28" s="57"/>
      <c r="U28" s="57"/>
      <c r="V28" s="40"/>
      <c r="W28" s="4"/>
      <c r="AA28" s="34"/>
      <c r="AB28" s="34"/>
    </row>
    <row r="29" spans="2:28" x14ac:dyDescent="0.25">
      <c r="B29" s="38"/>
      <c r="L29" s="4"/>
      <c r="M29" s="4"/>
      <c r="N29" s="4"/>
      <c r="O29" s="57"/>
      <c r="P29" s="57"/>
      <c r="Q29" s="57"/>
      <c r="R29" s="57"/>
      <c r="S29" s="57"/>
      <c r="T29" s="57"/>
      <c r="U29" s="57"/>
      <c r="V29" s="40"/>
      <c r="W29" s="4"/>
      <c r="AA29" s="34"/>
      <c r="AB29" s="34"/>
    </row>
    <row r="30" spans="2:28" x14ac:dyDescent="0.25">
      <c r="L30" s="4"/>
      <c r="M30" s="4"/>
      <c r="N30" s="4"/>
      <c r="O30" s="57"/>
      <c r="P30" s="57"/>
      <c r="Q30" s="57"/>
      <c r="R30" s="57"/>
      <c r="S30" s="57"/>
      <c r="T30" s="57"/>
      <c r="U30" s="57"/>
      <c r="V30" s="40"/>
      <c r="W30" s="4"/>
      <c r="AA30" s="34"/>
      <c r="AB30" s="34"/>
    </row>
    <row r="31" spans="2:28" x14ac:dyDescent="0.25">
      <c r="L31" s="4"/>
      <c r="M31" s="4"/>
      <c r="N31" s="4"/>
      <c r="O31" s="57"/>
      <c r="P31" s="57"/>
      <c r="Q31" s="57"/>
      <c r="R31" s="57"/>
      <c r="S31" s="57"/>
      <c r="T31" s="57"/>
      <c r="U31" s="57"/>
      <c r="V31" s="40"/>
      <c r="W31" s="4"/>
      <c r="AA31" s="34"/>
      <c r="AB31" s="34"/>
    </row>
    <row r="32" spans="2:28" x14ac:dyDescent="0.25">
      <c r="L32" s="4"/>
      <c r="M32" s="4"/>
      <c r="N32" s="4"/>
      <c r="O32" s="57"/>
      <c r="P32" s="57"/>
      <c r="Q32" s="57"/>
      <c r="R32" s="57"/>
      <c r="S32" s="57"/>
      <c r="T32" s="57"/>
      <c r="U32" s="57"/>
      <c r="V32" s="40"/>
      <c r="W32" s="4"/>
      <c r="AA32" s="34"/>
      <c r="AB32" s="34"/>
    </row>
    <row r="33" spans="12:28" x14ac:dyDescent="0.25">
      <c r="L33" s="4"/>
      <c r="M33" s="4"/>
      <c r="N33" s="4"/>
      <c r="O33" s="57"/>
      <c r="P33" s="57"/>
      <c r="Q33" s="57"/>
      <c r="R33" s="57"/>
      <c r="S33" s="57"/>
      <c r="T33" s="57"/>
      <c r="U33" s="57"/>
      <c r="V33" s="40"/>
      <c r="W33" s="4"/>
      <c r="AA33" s="34"/>
      <c r="AB33" s="34"/>
    </row>
    <row r="34" spans="12:28" x14ac:dyDescent="0.25">
      <c r="L34" s="4"/>
      <c r="M34" s="4"/>
      <c r="N34" s="4"/>
      <c r="O34" s="57"/>
      <c r="P34" s="57"/>
      <c r="Q34" s="57"/>
      <c r="R34" s="57"/>
      <c r="S34" s="57"/>
      <c r="T34" s="57"/>
      <c r="U34" s="57"/>
      <c r="V34" s="40"/>
      <c r="W34" s="4"/>
      <c r="AA34" s="34"/>
      <c r="AB34" s="34"/>
    </row>
    <row r="35" spans="12:28" x14ac:dyDescent="0.25">
      <c r="L35" s="4"/>
      <c r="M35" s="4"/>
      <c r="N35" s="4"/>
      <c r="O35" s="57"/>
      <c r="P35" s="57"/>
      <c r="Q35" s="57"/>
      <c r="R35" s="57"/>
      <c r="S35" s="57"/>
      <c r="T35" s="57"/>
      <c r="U35" s="57"/>
      <c r="V35" s="40"/>
      <c r="W35" s="4"/>
    </row>
    <row r="36" spans="12:28" x14ac:dyDescent="0.25">
      <c r="L36" s="4"/>
      <c r="M36" s="4"/>
      <c r="N36" s="4"/>
      <c r="O36" s="57"/>
      <c r="P36" s="57"/>
      <c r="Q36" s="57"/>
      <c r="R36" s="57"/>
      <c r="S36" s="57"/>
      <c r="T36" s="57"/>
      <c r="U36" s="57"/>
      <c r="V36" s="40"/>
      <c r="W36" s="4"/>
    </row>
  </sheetData>
  <mergeCells count="16">
    <mergeCell ref="B21:F22"/>
    <mergeCell ref="N21:N24"/>
    <mergeCell ref="G6:G7"/>
    <mergeCell ref="I6:I7"/>
    <mergeCell ref="J6:J7"/>
    <mergeCell ref="K6:K7"/>
    <mergeCell ref="L6:L7"/>
    <mergeCell ref="B11:B12"/>
    <mergeCell ref="J11:J12"/>
    <mergeCell ref="B2:B4"/>
    <mergeCell ref="D2:F4"/>
    <mergeCell ref="B6:B7"/>
    <mergeCell ref="C6:C7"/>
    <mergeCell ref="D6:D7"/>
    <mergeCell ref="E6:E7"/>
    <mergeCell ref="F6:F7"/>
  </mergeCells>
  <dataValidations count="2">
    <dataValidation type="list" allowBlank="1" showInputMessage="1" showErrorMessage="1" sqref="D2:F4" xr:uid="{A5E36B05-9A20-47A8-9AD7-FE3E7B3A1D23}">
      <formula1>$R$8:$R$13</formula1>
    </dataValidation>
    <dataValidation type="decimal" operator="lessThanOrEqual" allowBlank="1" showInputMessage="1" showErrorMessage="1" errorTitle="Invoer ongeldig" error="Hier kan alleen 0 of een negatief bedrag ingevuld worden." promptTitle="Invoerbericht" prompt="Hier kan alleen 0 of een negatief bedrag ingevuld worden." sqref="J15:J16" xr:uid="{3009958D-1035-4308-AFFB-6F4E47641341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2bfd001-7323-4924-876e-2b1a70493c58" xsi:nil="true"/>
    <TaxCatchAll xmlns="cbeb60cb-f994-4822-b865-f77c6b1b75e2" xsi:nil="true"/>
    <lcf76f155ced4ddcb4097134ff3c332f xmlns="02bfd001-7323-4924-876e-2b1a70493c5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3D226F816A09489A03239D367323B5" ma:contentTypeVersion="15" ma:contentTypeDescription="Een nieuw document maken." ma:contentTypeScope="" ma:versionID="0338a65de02538d2e7b86b0fd81a5903">
  <xsd:schema xmlns:xsd="http://www.w3.org/2001/XMLSchema" xmlns:xs="http://www.w3.org/2001/XMLSchema" xmlns:p="http://schemas.microsoft.com/office/2006/metadata/properties" xmlns:ns2="02bfd001-7323-4924-876e-2b1a70493c58" xmlns:ns3="cbeb60cb-f994-4822-b865-f77c6b1b75e2" targetNamespace="http://schemas.microsoft.com/office/2006/metadata/properties" ma:root="true" ma:fieldsID="96457aea34a43bb1e5325d99608d1abc" ns2:_="" ns3:_="">
    <xsd:import namespace="02bfd001-7323-4924-876e-2b1a70493c58"/>
    <xsd:import namespace="cbeb60cb-f994-4822-b865-f77c6b1b75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Title0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d001-7323-4924-876e-2b1a70493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itle0" ma:index="12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b60cb-f994-4822-b865-f77c6b1b75e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5d02f4d-eca3-4ec4-ac31-5d2c177ca79f}" ma:internalName="TaxCatchAll" ma:showField="CatchAllData" ma:web="cbeb60cb-f994-4822-b865-f77c6b1b75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32BA49-3DCC-4F95-AF39-9A8F68490532}">
  <ds:schemaRefs>
    <ds:schemaRef ds:uri="02bfd001-7323-4924-876e-2b1a70493c58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beb60cb-f994-4822-b865-f77c6b1b75e2"/>
  </ds:schemaRefs>
</ds:datastoreItem>
</file>

<file path=customXml/itemProps2.xml><?xml version="1.0" encoding="utf-8"?>
<ds:datastoreItem xmlns:ds="http://schemas.openxmlformats.org/officeDocument/2006/customXml" ds:itemID="{BE09EDD9-980B-454E-AEEE-19EBEF685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fd001-7323-4924-876e-2b1a70493c58"/>
    <ds:schemaRef ds:uri="cbeb60cb-f994-4822-b865-f77c6b1b75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226BEA-2FBB-4184-928B-8E4E31CD91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Wageningen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Lier, Luuk van</dc:creator>
  <cp:keywords/>
  <dc:description/>
  <cp:lastModifiedBy>Lam, Mariska</cp:lastModifiedBy>
  <cp:revision/>
  <dcterms:created xsi:type="dcterms:W3CDTF">2025-11-20T14:11:51Z</dcterms:created>
  <dcterms:modified xsi:type="dcterms:W3CDTF">2026-02-10T08:35:48Z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0x0101000E3D226F816A09489A03239D367323B5</vt:lpwstr>
  </property>
  <property fmtid="{D5CDD505-2E9C-101B-9397-08002B2CF9AE}" pid="3" name="MediaServiceImageTags">
    <vt:lpwstr/>
  </property>
</Properties>
</file>