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edamvolendamnl.sharepoint.com/sites/PRJ-Aanbestedingen2025-25.380-OWOnderhoudrioolgemalen/Gedeelde documenten/3 Nota van Inlichtingen/"/>
    </mc:Choice>
  </mc:AlternateContent>
  <xr:revisionPtr revIDLastSave="0" documentId="8_{AF1A436D-EA9F-4CDA-ACBB-50AD981EE309}" xr6:coauthVersionLast="47" xr6:coauthVersionMax="47" xr10:uidLastSave="{00000000-0000-0000-0000-000000000000}"/>
  <bookViews>
    <workbookView xWindow="-120" yWindow="-120" windowWidth="51840" windowHeight="21120" xr2:uid="{4F521467-EE4D-EE4D-89EF-077EA9895349}"/>
  </bookViews>
  <sheets>
    <sheet name="Blad1" sheetId="1" r:id="rId1"/>
  </sheets>
  <definedNames>
    <definedName name="_xlnm.Print_Area" localSheetId="0">Blad1!$A$1:$F$216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8" i="1" l="1"/>
  <c r="F177" i="1"/>
  <c r="F176" i="1"/>
  <c r="F175" i="1"/>
  <c r="F179" i="1" s="1"/>
  <c r="F181" i="1" s="1"/>
  <c r="E189" i="1" s="1"/>
  <c r="E191" i="1" s="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39" i="1"/>
  <c r="F138" i="1"/>
  <c r="F137" i="1"/>
  <c r="F136" i="1"/>
  <c r="F135" i="1"/>
  <c r="F134" i="1"/>
  <c r="F133" i="1"/>
  <c r="F132" i="1"/>
  <c r="F140" i="1" s="1"/>
  <c r="F128" i="1"/>
  <c r="F129" i="1" s="1"/>
  <c r="F124" i="1"/>
  <c r="F123"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117" i="1" s="1"/>
  <c r="F75" i="1"/>
  <c r="F74" i="1"/>
  <c r="F73" i="1"/>
  <c r="F72" i="1"/>
  <c r="F71" i="1"/>
  <c r="F70" i="1"/>
  <c r="F69" i="1"/>
  <c r="F68" i="1"/>
  <c r="F76" i="1" s="1"/>
  <c r="F64" i="1"/>
  <c r="F65" i="1" s="1"/>
  <c r="F60" i="1"/>
  <c r="F59" i="1"/>
  <c r="F61" i="1" s="1"/>
  <c r="F119" i="1" s="1"/>
  <c r="E188" i="1" s="1"/>
  <c r="F52" i="1"/>
  <c r="F51" i="1"/>
  <c r="F50" i="1"/>
  <c r="F49" i="1"/>
  <c r="F48" i="1"/>
  <c r="F47" i="1"/>
  <c r="F46" i="1"/>
  <c r="F45" i="1"/>
  <c r="F44" i="1"/>
  <c r="F43" i="1"/>
  <c r="F42" i="1"/>
  <c r="F41" i="1"/>
  <c r="F40" i="1"/>
  <c r="F39" i="1"/>
  <c r="F38" i="1"/>
  <c r="F37" i="1"/>
  <c r="F36" i="1"/>
  <c r="F35" i="1"/>
  <c r="F34" i="1"/>
  <c r="F33" i="1"/>
  <c r="F32" i="1"/>
  <c r="F31" i="1"/>
  <c r="F30" i="1"/>
  <c r="F29" i="1"/>
  <c r="F28" i="1"/>
  <c r="F53" i="1" s="1"/>
  <c r="F24" i="1"/>
  <c r="F23" i="1"/>
  <c r="F22" i="1"/>
  <c r="F21" i="1"/>
  <c r="F20" i="1"/>
  <c r="F19" i="1"/>
  <c r="F18" i="1"/>
  <c r="F17" i="1"/>
  <c r="F25" i="1" s="1"/>
  <c r="F13" i="1"/>
  <c r="F12" i="1"/>
  <c r="F14" i="1" s="1"/>
  <c r="F6" i="1"/>
  <c r="F7" i="1"/>
  <c r="F8" i="1"/>
  <c r="F5" i="1"/>
  <c r="F9" i="1" s="1"/>
  <c r="F55" i="1" s="1"/>
  <c r="E187" i="1" s="1"/>
  <c r="E194" i="1" l="1"/>
  <c r="E195" i="1"/>
  <c r="E193" i="1"/>
  <c r="F125" i="1"/>
  <c r="E197" i="1" l="1"/>
  <c r="E199" i="1" s="1"/>
</calcChain>
</file>

<file path=xl/sharedStrings.xml><?xml version="1.0" encoding="utf-8"?>
<sst xmlns="http://schemas.openxmlformats.org/spreadsheetml/2006/main" count="328" uniqueCount="154">
  <si>
    <t>Post nr.</t>
  </si>
  <si>
    <t>Omschrijving</t>
  </si>
  <si>
    <t>Eenheid</t>
  </si>
  <si>
    <t>Prijs per eenheid</t>
  </si>
  <si>
    <t>Prijs totaal (per jaar)</t>
  </si>
  <si>
    <t>Stuk</t>
  </si>
  <si>
    <t>Preventief onderhoud bergbezinkbassin (BBB) (1 stuks, 1x per jaar)</t>
  </si>
  <si>
    <t>Hoeveelheid (per jaar)</t>
  </si>
  <si>
    <t>Reinigen bergbezinkbassin (BBB) (1 stuks, 1x per jaar)</t>
  </si>
  <si>
    <r>
      <t xml:space="preserve">Verhelpen van </t>
    </r>
    <r>
      <rPr>
        <b/>
        <sz val="11"/>
        <color theme="1"/>
        <rFont val="Times New Roman"/>
        <family val="1"/>
      </rPr>
      <t>urgente</t>
    </r>
    <r>
      <rPr>
        <sz val="11"/>
        <color theme="1"/>
        <rFont val="Times New Roman"/>
        <family val="1"/>
      </rPr>
      <t xml:space="preserve"> storingen aan rioolgemalen en het bergbezinkbassin (BBB).</t>
    </r>
  </si>
  <si>
    <t>Storing</t>
  </si>
  <si>
    <r>
      <t xml:space="preserve">Verhelpen van </t>
    </r>
    <r>
      <rPr>
        <b/>
        <sz val="11"/>
        <color theme="1"/>
        <rFont val="Times New Roman"/>
        <family val="1"/>
      </rPr>
      <t>niet-urgente</t>
    </r>
    <r>
      <rPr>
        <sz val="11"/>
        <color theme="1"/>
        <rFont val="Times New Roman"/>
        <family val="1"/>
      </rPr>
      <t xml:space="preserve"> storingen aan rioolgemalen en het bergbezinkbassin (BBB).</t>
    </r>
  </si>
  <si>
    <r>
      <t xml:space="preserve">Uurtarief monteur voor uitvoeren van aanvullende werkzaamheden </t>
    </r>
    <r>
      <rPr>
        <b/>
        <sz val="11"/>
        <color theme="1"/>
        <rFont val="Times New Roman"/>
        <family val="1"/>
      </rPr>
      <t>binnen</t>
    </r>
    <r>
      <rPr>
        <sz val="11"/>
        <color theme="1"/>
        <rFont val="Times New Roman"/>
        <family val="1"/>
      </rPr>
      <t xml:space="preserve"> kantoortijden</t>
    </r>
  </si>
  <si>
    <t>Uur</t>
  </si>
  <si>
    <r>
      <t xml:space="preserve">Uurtarief monteur voor uitvoeren van aanvullende werkzaamheden </t>
    </r>
    <r>
      <rPr>
        <b/>
        <sz val="11"/>
        <color theme="1"/>
        <rFont val="Times New Roman"/>
        <family val="1"/>
      </rPr>
      <t xml:space="preserve">buiten </t>
    </r>
    <r>
      <rPr>
        <sz val="11"/>
        <color theme="1"/>
        <rFont val="Times New Roman"/>
        <family val="1"/>
      </rPr>
      <t>kantoortijden</t>
    </r>
  </si>
  <si>
    <r>
      <t xml:space="preserve">Uurtarief combiwagen tot 2 m3 voor uitvoeren van aanvullende reinigingswerkzaamheden </t>
    </r>
    <r>
      <rPr>
        <b/>
        <sz val="11"/>
        <color theme="1"/>
        <rFont val="Times New Roman"/>
        <family val="1"/>
      </rPr>
      <t xml:space="preserve">binnen </t>
    </r>
    <r>
      <rPr>
        <sz val="11"/>
        <color theme="1"/>
        <rFont val="Times New Roman"/>
        <family val="1"/>
      </rPr>
      <t>kantoortijden</t>
    </r>
  </si>
  <si>
    <r>
      <t xml:space="preserve">Uurtarief combiwagen tot 2 m3 voor uitvoeren van aanvullende reinigingswerkzaamheden </t>
    </r>
    <r>
      <rPr>
        <b/>
        <sz val="11"/>
        <color theme="1"/>
        <rFont val="Times New Roman"/>
        <family val="1"/>
      </rPr>
      <t xml:space="preserve">buiten </t>
    </r>
    <r>
      <rPr>
        <sz val="11"/>
        <color theme="1"/>
        <rFont val="Times New Roman"/>
        <family val="1"/>
      </rPr>
      <t>kantoortijden</t>
    </r>
  </si>
  <si>
    <r>
      <t xml:space="preserve">Uurtarief combiwagen tot 10 m3 voor uitvoeren van aanvullende reinigingswerkzaamheden </t>
    </r>
    <r>
      <rPr>
        <b/>
        <sz val="11"/>
        <color theme="1"/>
        <rFont val="Times New Roman"/>
        <family val="1"/>
      </rPr>
      <t xml:space="preserve">binnen </t>
    </r>
    <r>
      <rPr>
        <sz val="11"/>
        <color theme="1"/>
        <rFont val="Times New Roman"/>
        <family val="1"/>
      </rPr>
      <t>kantoortijden</t>
    </r>
  </si>
  <si>
    <r>
      <t xml:space="preserve">Uurtarief combiwagen tot 10 m3 voor uitvoeren van aanvullende reinigingswerkzaamheden </t>
    </r>
    <r>
      <rPr>
        <b/>
        <sz val="11"/>
        <color theme="1"/>
        <rFont val="Times New Roman"/>
        <family val="1"/>
      </rPr>
      <t xml:space="preserve">buiten </t>
    </r>
    <r>
      <rPr>
        <sz val="11"/>
        <color theme="1"/>
        <rFont val="Times New Roman"/>
        <family val="1"/>
      </rPr>
      <t>kantoortijden</t>
    </r>
  </si>
  <si>
    <r>
      <t xml:space="preserve">Verhelpen van </t>
    </r>
    <r>
      <rPr>
        <b/>
        <sz val="11"/>
        <color theme="1"/>
        <rFont val="Times New Roman"/>
        <family val="1"/>
      </rPr>
      <t>urgente</t>
    </r>
    <r>
      <rPr>
        <sz val="11"/>
        <color theme="1"/>
        <rFont val="Times New Roman"/>
        <family val="1"/>
      </rPr>
      <t xml:space="preserve"> storingen aan minigemalen.</t>
    </r>
  </si>
  <si>
    <r>
      <t xml:space="preserve">Verhelpen van </t>
    </r>
    <r>
      <rPr>
        <b/>
        <sz val="11"/>
        <color theme="1"/>
        <rFont val="Times New Roman"/>
        <family val="1"/>
      </rPr>
      <t>niet-urgente</t>
    </r>
    <r>
      <rPr>
        <sz val="11"/>
        <color theme="1"/>
        <rFont val="Times New Roman"/>
        <family val="1"/>
      </rPr>
      <t xml:space="preserve"> storingen aan minigemalen.</t>
    </r>
  </si>
  <si>
    <r>
      <t xml:space="preserve">Verhelpen van </t>
    </r>
    <r>
      <rPr>
        <b/>
        <sz val="11"/>
        <color theme="1"/>
        <rFont val="Times New Roman"/>
        <family val="1"/>
      </rPr>
      <t>urgente</t>
    </r>
    <r>
      <rPr>
        <sz val="11"/>
        <color theme="1"/>
        <rFont val="Times New Roman"/>
        <family val="1"/>
      </rPr>
      <t xml:space="preserve"> storingen aan watergemalen.</t>
    </r>
  </si>
  <si>
    <r>
      <t xml:space="preserve">Verhelpen van </t>
    </r>
    <r>
      <rPr>
        <b/>
        <sz val="11"/>
        <color theme="1"/>
        <rFont val="Times New Roman"/>
        <family val="1"/>
      </rPr>
      <t>niet-urgente</t>
    </r>
    <r>
      <rPr>
        <sz val="11"/>
        <color theme="1"/>
        <rFont val="Times New Roman"/>
        <family val="1"/>
      </rPr>
      <t xml:space="preserve"> storingen aan watergemalen.</t>
    </r>
  </si>
  <si>
    <t>Pomp rioolgemaal 1,7-2.5 kW</t>
  </si>
  <si>
    <t>Pomp rioolgemaal 2,6-4 kW</t>
  </si>
  <si>
    <t>pomp rioolgemaal 4,5-6 kW</t>
  </si>
  <si>
    <t>Pomp rioolgemaal 6,5- 9 kW</t>
  </si>
  <si>
    <t>Hijsketting  rioolgemaal RVS 316, L=2m, incl. harpsluiting en veiligheidscertificaat</t>
  </si>
  <si>
    <t>Hijsketting minigemaal RVS 316, L=4m, incl. harpsluiting en veiligheidscertificaat</t>
  </si>
  <si>
    <t>Hijskabel Ø 6 mm. rioolgemaal RVS 316, L=2m, incl. harpsluiting en veiligheidscertificaat</t>
  </si>
  <si>
    <t>Hijskabel Ø 6 mm. rioolgemaal RVS 316, L=4m, incl. harpsluiting en veiligheidscertificaat</t>
  </si>
  <si>
    <t>Hijskabel Ø 6 mm. rioolgemaal RVS 316, L=6m, incl. harpsluiting en veiligheidscertificaat</t>
  </si>
  <si>
    <t>Geleidestangen gemaal RVS 316 (2 stuks) voor gemaal</t>
  </si>
  <si>
    <t>Set</t>
  </si>
  <si>
    <t>Geleidestang bevestigingsbeugel RVS 316 voor gemaal</t>
  </si>
  <si>
    <t>Pompkabel vervangen. L= 10m 4x1,5 mm2</t>
  </si>
  <si>
    <t>Pompkabel vervangen L= 10m 7x1,5 mm2</t>
  </si>
  <si>
    <t>Vervangen balkeerklep 50mm</t>
  </si>
  <si>
    <t>Vervangen balkeerklep 65mm</t>
  </si>
  <si>
    <t>Vervangen balkeerklep 80mm</t>
  </si>
  <si>
    <t>Pompbesturing minigemaal type FGC313 compleet met radius module</t>
  </si>
  <si>
    <t>Drukopnemer Vegawel 52</t>
  </si>
  <si>
    <t>Vlotter niveauregeling</t>
  </si>
  <si>
    <t>Open bel niveauregeling</t>
  </si>
  <si>
    <t>Luchtpompje niveauregeling type borrelbuis</t>
  </si>
  <si>
    <t>Drukschakelaar niveauregeling type borrelbuis</t>
  </si>
  <si>
    <t>Luchtslang niveauregeling type borrelbuis</t>
  </si>
  <si>
    <t>Luchtslang niveauregeling type open bel</t>
  </si>
  <si>
    <t>Magneetschakelaar direct start tot 3 kW</t>
  </si>
  <si>
    <t>Thermisch blok 2 - 4,5 A</t>
  </si>
  <si>
    <t>Thermisch blok 4 - 7 A</t>
  </si>
  <si>
    <t>Thermisch blok 6 – 10 A</t>
  </si>
  <si>
    <t>Olie pomp</t>
  </si>
  <si>
    <t>liter</t>
  </si>
  <si>
    <t>Vervoeren drijfvet, vuil en slib</t>
  </si>
  <si>
    <t>ton</t>
  </si>
  <si>
    <t>Acceptatiekosten drijfvet, vuil en slib</t>
  </si>
  <si>
    <t>Verrekenprijs halve baan afzetting</t>
  </si>
  <si>
    <t>Pomp type kanaalwaaier, vortex minigemaal tot 1,7 kW</t>
  </si>
  <si>
    <t>Hijsketting gemaal RVS 316, L=4m, incl. harpsluiting en veiligheidscertificaat</t>
  </si>
  <si>
    <t>Hijsketting gemaal RVS 316, L=2m, incl. harpsluiting en veiligheidscertificaat</t>
  </si>
  <si>
    <t>Hijskabel Ø 6 mm. gemaal RVS 316, L=2m, incl. harpsluiting en veiligheidscertificaat</t>
  </si>
  <si>
    <t>Hijskabel Ø 6 mm. gemaal RVS 316, L=4m, incl. harpsluiting en veiligheidscertificaat</t>
  </si>
  <si>
    <t>Geleidestangen gemaal RVS 316 (2 stuks) voor minigemaal</t>
  </si>
  <si>
    <t>Vervangen balkeerklep 100mm</t>
  </si>
  <si>
    <t>Printplaat besturing FGC313</t>
  </si>
  <si>
    <t>Pomp type VOPO o.g. gemaal tot 3,0 kW</t>
  </si>
  <si>
    <t>Pomp type Xylem o.g. gemaal tot 3,0 kW</t>
  </si>
  <si>
    <t>Pomp type Landustrie o.g. gemaal tot 3,0 kW</t>
  </si>
  <si>
    <t>Pomp type versnijder minigemaal 0,9 – 1,7 kW</t>
  </si>
  <si>
    <t>Pomp type versnijder minigemaal 1,8 – 2,4 kW</t>
  </si>
  <si>
    <t>HOOFDGEMALEN</t>
  </si>
  <si>
    <t>Preventief onderhoud</t>
  </si>
  <si>
    <t>Totaalprijs hoofdgemalen preventief onderhoud excl. BTW</t>
  </si>
  <si>
    <t>Reinigen</t>
  </si>
  <si>
    <t>Totaalprijs hoofdgemalen reinigen excl. BTW</t>
  </si>
  <si>
    <t>Storingen</t>
  </si>
  <si>
    <t>Totaalprijs hoofdgemalen storingen excl. BTW</t>
  </si>
  <si>
    <t>Verrekenprijzen</t>
  </si>
  <si>
    <t>Totaalprijs hoofdgemalen verrekenprijzen excl. BTW</t>
  </si>
  <si>
    <t>Totaalprijs hoofdgemalen excl. BTW</t>
  </si>
  <si>
    <t>MINIGEMALEN</t>
  </si>
  <si>
    <t>Totaalprijs minigemalen preventief onderhoud excl. BTW</t>
  </si>
  <si>
    <t>Totaalprijs minigemalen reinigen excl. BTW</t>
  </si>
  <si>
    <t>Totaalprijs minigemalen storingen excl. BTW</t>
  </si>
  <si>
    <t>Totaalprijs minigemalen verrekenprijzen excl. BTW</t>
  </si>
  <si>
    <t>Totaalprijs minigemalen excl. BTW</t>
  </si>
  <si>
    <t>WATERGEMALEN</t>
  </si>
  <si>
    <t>Totaalprijs watergemalen preventief onderhoud excl. BTW</t>
  </si>
  <si>
    <t>Totaalprijs watergemalen reinigen excl. BTW</t>
  </si>
  <si>
    <t>Totaalprijs watergemalen storingen excl. BTW</t>
  </si>
  <si>
    <t>Totaalprijs watergemalen verrekenprijzen excl. BTW</t>
  </si>
  <si>
    <t>PRIJSOVERZICHT TOTAAL</t>
  </si>
  <si>
    <t>Totaalprijs excl. BTW</t>
  </si>
  <si>
    <t>Totaalprijs hoofdgemalen</t>
  </si>
  <si>
    <t>Totaalprijs minigemalen</t>
  </si>
  <si>
    <t>Totaalprijs watergemalen</t>
  </si>
  <si>
    <t>Totaal</t>
  </si>
  <si>
    <t>Inschrijvingssom excl. BTW</t>
  </si>
  <si>
    <t>Waaier pomp post nr. 15</t>
  </si>
  <si>
    <t>Waaier pomp post nr. 16</t>
  </si>
  <si>
    <t>Waaier pomp post nr. 17</t>
  </si>
  <si>
    <t>Waaier pomp post nr. 18</t>
  </si>
  <si>
    <t>Mechanical seal post nr. 15</t>
  </si>
  <si>
    <t>Mechanical seal post nr. 16</t>
  </si>
  <si>
    <t>Mechanical seal post nr. 17</t>
  </si>
  <si>
    <t>Mechanical seal post nr. 18</t>
  </si>
  <si>
    <t>Waaier pomp post nr. 112</t>
  </si>
  <si>
    <t>Waaier pomp post nr. 113</t>
  </si>
  <si>
    <t>Waaier pomp post nr. 114</t>
  </si>
  <si>
    <t>Mechanical seal post nr. 112</t>
  </si>
  <si>
    <t>Mechanical seal post nr. 113</t>
  </si>
  <si>
    <t>Mechanical seal post nr. 114</t>
  </si>
  <si>
    <t>Zuigdeksel pomp post nr. 113 en 114.</t>
  </si>
  <si>
    <t>Versnijder compleet pomp post nr. 113 en 114.</t>
  </si>
  <si>
    <t>Rooster pomp post nr. 212</t>
  </si>
  <si>
    <t>Waaier pomp post nr. 213</t>
  </si>
  <si>
    <t>Waaier pomp post nr. 214</t>
  </si>
  <si>
    <t>Mechanical seal post nr. 212</t>
  </si>
  <si>
    <t>Mechanical seal post nr. 213</t>
  </si>
  <si>
    <t>Mechanical seal post nr. 214</t>
  </si>
  <si>
    <t>Zuigdeksel pomp post nr. 213</t>
  </si>
  <si>
    <t>Zuigdeksel pomp post nr. 214</t>
  </si>
  <si>
    <t>Versnijder compleet pomp post nr. 213 en 214.</t>
  </si>
  <si>
    <t>Vlotter niveauregeling post 212.</t>
  </si>
  <si>
    <t>Vlotter niveauregeling post 213 en 214.</t>
  </si>
  <si>
    <t>Open bel niveauregeling post 213 en 214.</t>
  </si>
  <si>
    <t>Luchtpompje niveauregeling type borrelbuis post 213 en 214.</t>
  </si>
  <si>
    <t>Drukschakelaar niveauregeling type borrelbuis post 213 en 214.</t>
  </si>
  <si>
    <t>Luchtslang niveauregeling type borrelbuis L=10 m. post 213 en 214.</t>
  </si>
  <si>
    <t>Luchtslang niveauregeling type open bel L=10 m. post 213 en 214.</t>
  </si>
  <si>
    <t>Toelichting op inschrijfstaat</t>
  </si>
  <si>
    <t>In afwijking van de UAV 2012 blijven de verrekenprijzen gehandhaafd bij afwijking van meer dan 10%. Daarnaast geeft een lagere hoeveelheid ook geen recht op een vergoeding.</t>
  </si>
  <si>
    <r>
      <t xml:space="preserve">Kosten </t>
    </r>
    <r>
      <rPr>
        <b/>
        <sz val="11"/>
        <color theme="1"/>
        <rFont val="Times New Roman"/>
        <family val="1"/>
      </rPr>
      <t>preventief onderhoud:</t>
    </r>
    <r>
      <rPr>
        <sz val="11"/>
        <color theme="1"/>
        <rFont val="Times New Roman"/>
        <family val="1"/>
      </rPr>
      <t xml:space="preserve"> dit zijn de kosten voor de preventieve onderhoudswerkzaamheden aan de installaties als omschreven in het PvE. De prijzen worden gegeven per jaar.</t>
    </r>
  </si>
  <si>
    <r>
      <t xml:space="preserve">Kosten </t>
    </r>
    <r>
      <rPr>
        <b/>
        <sz val="11"/>
        <color theme="1"/>
        <rFont val="Times New Roman"/>
        <family val="1"/>
      </rPr>
      <t>reinigen</t>
    </r>
    <r>
      <rPr>
        <sz val="11"/>
        <color theme="1"/>
        <rFont val="Times New Roman"/>
        <family val="1"/>
      </rPr>
      <t>: dit zijn de kosten zijn voor het reinigen van de installaties als omschreven in het PvE. De prijzen worden gegeven per jaar.</t>
    </r>
  </si>
  <si>
    <r>
      <rPr>
        <b/>
        <sz val="11"/>
        <color theme="1"/>
        <rFont val="Times New Roman"/>
        <family val="1"/>
      </rPr>
      <t>Storingskosten:</t>
    </r>
    <r>
      <rPr>
        <sz val="11"/>
        <color theme="1"/>
        <rFont val="Times New Roman"/>
        <family val="1"/>
      </rPr>
      <t xml:space="preserve"> hierbij wordt een opgave gevraagd van de vaste kosten die gemaakt worden voor het oplossen van alle gemelde storingen conform de uitgangspunten genoemd in het PvE. Het betreft één prijs per eenheid voor elke installatie in de gemeente met hierin onderscheid tussen binnen als buiten kantoortijden.</t>
    </r>
  </si>
  <si>
    <t>Verschuldigde BTW Inschrijfsom</t>
  </si>
  <si>
    <r>
      <rPr>
        <b/>
        <sz val="11"/>
        <color theme="1"/>
        <rFont val="Times New Roman"/>
        <family val="1"/>
      </rPr>
      <t xml:space="preserve">Verrekenprijzen leveren en te vervangen onderdelen gemalen:
</t>
    </r>
    <r>
      <rPr>
        <sz val="11"/>
        <color theme="1"/>
        <rFont val="Times New Roman"/>
        <family val="1"/>
      </rPr>
      <t>Hierbij wordt aangegeven wat de vaste verrekenprijzen zijn voor de te vervangen onderdelen welke tijdens de inspectie, storings- en onderhoudswerkzaamheden aangegeven worden om vervangen c.q. vernieuwd te worden. De op te geven bedragen dienen inclusief de benodigde arbeid en voorrijkosten te zijn voor het vervangen, vernieuwen van dit onderdeel.</t>
    </r>
  </si>
  <si>
    <r>
      <t>Controle en aanpassen stamgegevens op locatie in SAM tijdens 1</t>
    </r>
    <r>
      <rPr>
        <vertAlign val="superscript"/>
        <sz val="11"/>
        <color theme="1"/>
        <rFont val="Times New Roman"/>
        <family val="1"/>
      </rPr>
      <t>e</t>
    </r>
    <r>
      <rPr>
        <sz val="11"/>
        <color theme="1"/>
        <rFont val="Times New Roman"/>
        <family val="1"/>
      </rPr>
      <t xml:space="preserve"> preventieve onderhoudsronde, zie §3.4</t>
    </r>
  </si>
  <si>
    <t>Preventief onderhoud hoofdgemalen (27 stuks, 2x per jaar)</t>
  </si>
  <si>
    <t>Servicecontract telemetriesysteem Aquaweb van Mous o.g. (28 objecten)</t>
  </si>
  <si>
    <t>Reinigen hoofdgemalen (27 stuks, 2x per jaar)</t>
  </si>
  <si>
    <t>Preventief onderhoud minigemalen (264 stuks, 1x per 2 jaar)</t>
  </si>
  <si>
    <t>Reinigen minigemalen (264 stuks, 1x per 2 jaar)</t>
  </si>
  <si>
    <t>Preventief onderhoud watergemalen (33 stuks, 1x per jaar)</t>
  </si>
  <si>
    <t>Reinigen watergemalen (33 stuks, 1x per jaar)</t>
  </si>
  <si>
    <t>Gedaan te (plaats)</t>
  </si>
  <si>
    <t>De (datum)</t>
  </si>
  <si>
    <t>De inschrijver (s) (bedrijfsnaam + naam ondertekenaar)</t>
  </si>
  <si>
    <t>25.380-OW Bijlage 3 Inschrijfstaat onderhoud gemalen gemeente Edam-Volendam</t>
  </si>
  <si>
    <t>Totaalprijs watergemalen excl. BTW</t>
  </si>
  <si>
    <t>Uitvoeringskosten (%)</t>
  </si>
  <si>
    <t>Algemene kosten (%)</t>
  </si>
  <si>
    <t>Winst &amp; Risico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</si>
</sst>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2"/>
      <color theme="1"/>
      <name val="Aptos Narrow"/>
      <family val="2"/>
      <scheme val="minor"/>
    </font>
    <font>
      <sz val="11"/>
      <color theme="1"/>
      <name val="Times New Roman"/>
      <family val="1"/>
    </font>
    <font>
      <b/>
      <sz val="11"/>
      <color theme="1"/>
      <name val="Times New Roman"/>
      <family val="1"/>
    </font>
    <font>
      <vertAlign val="superscript"/>
      <sz val="11"/>
      <color theme="1"/>
      <name val="Times New Roman"/>
      <family val="1"/>
    </font>
    <font>
      <b/>
      <sz val="14"/>
      <color theme="1"/>
      <name val="Times New Roman"/>
      <family val="1"/>
    </font>
    <font>
      <b/>
      <sz val="11"/>
      <color rgb="FF000000"/>
      <name val="Times New Roman"/>
      <family val="1"/>
    </font>
    <font>
      <sz val="12"/>
      <color theme="1"/>
      <name val="Times New Roman"/>
      <family val="1"/>
    </font>
    <font>
      <b/>
      <sz val="12"/>
      <color theme="1"/>
      <name val="Times New Roman"/>
      <family val="1"/>
    </font>
  </fonts>
  <fills count="6">
    <fill>
      <patternFill patternType="none"/>
    </fill>
    <fill>
      <patternFill patternType="gray125"/>
    </fill>
    <fill>
      <patternFill patternType="solid">
        <fgColor theme="7" tint="0.59999389629810485"/>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rgb="FFFF9300"/>
        <bgColor indexed="64"/>
      </patternFill>
    </fill>
  </fills>
  <borders count="10">
    <border>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6">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64" fontId="1" fillId="0" borderId="1" xfId="0" applyNumberFormat="1" applyFont="1" applyBorder="1" applyAlignment="1">
      <alignment vertical="center" wrapText="1"/>
    </xf>
    <xf numFmtId="0" fontId="6" fillId="0" borderId="0" xfId="0" applyFont="1"/>
    <xf numFmtId="164" fontId="7" fillId="0" borderId="2" xfId="0" applyNumberFormat="1" applyFont="1" applyBorder="1" applyAlignment="1">
      <alignment horizontal="center" vertical="center"/>
    </xf>
    <xf numFmtId="164" fontId="7" fillId="0" borderId="4" xfId="0" applyNumberFormat="1" applyFont="1" applyBorder="1" applyAlignment="1">
      <alignment horizontal="center"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top"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4" fillId="3" borderId="1"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4" fillId="4" borderId="1" xfId="0" applyFont="1" applyFill="1" applyBorder="1" applyAlignment="1">
      <alignment horizontal="center" vertical="center" wrapText="1"/>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4" fillId="2"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0" borderId="1" xfId="0" applyFont="1" applyBorder="1" applyAlignment="1">
      <alignment horizontal="center" vertical="center"/>
    </xf>
    <xf numFmtId="0" fontId="2" fillId="2" borderId="1" xfId="0" applyFont="1" applyFill="1" applyBorder="1" applyAlignment="1">
      <alignment horizontal="left" vertical="center" wrapText="1"/>
    </xf>
    <xf numFmtId="164" fontId="7" fillId="0" borderId="1" xfId="0" applyNumberFormat="1" applyFont="1" applyBorder="1" applyAlignment="1">
      <alignment horizontal="center" vertical="center"/>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0" borderId="1" xfId="0" applyFont="1" applyBorder="1" applyAlignment="1">
      <alignment horizontal="left" vertical="center" wrapText="1"/>
    </xf>
    <xf numFmtId="10" fontId="7" fillId="0" borderId="1" xfId="0" applyNumberFormat="1" applyFont="1" applyBorder="1" applyAlignment="1">
      <alignment horizontal="center" vertical="center"/>
    </xf>
    <xf numFmtId="0" fontId="1" fillId="0" borderId="0" xfId="0" applyFont="1" applyAlignment="1">
      <alignment horizontal="left" vertical="center" wrapText="1"/>
    </xf>
    <xf numFmtId="0" fontId="2" fillId="0" borderId="6" xfId="0" applyFont="1" applyBorder="1" applyAlignment="1">
      <alignment horizontal="left" vertical="center" wrapText="1"/>
    </xf>
    <xf numFmtId="164" fontId="7" fillId="0" borderId="6" xfId="0" applyNumberFormat="1" applyFont="1" applyBorder="1" applyAlignment="1">
      <alignment horizontal="center"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164" fontId="7" fillId="0" borderId="2" xfId="0" applyNumberFormat="1" applyFont="1" applyBorder="1" applyAlignment="1">
      <alignment horizontal="center" vertical="center"/>
    </xf>
    <xf numFmtId="164" fontId="7" fillId="0" borderId="4" xfId="0" applyNumberFormat="1" applyFont="1" applyBorder="1" applyAlignment="1">
      <alignment horizontal="center" vertical="center"/>
    </xf>
    <xf numFmtId="0" fontId="7" fillId="0" borderId="0" xfId="0" applyFont="1" applyAlignment="1">
      <alignment horizontal="center"/>
    </xf>
    <xf numFmtId="0" fontId="1" fillId="0" borderId="0" xfId="0" applyFont="1" applyAlignment="1">
      <alignment horizontal="left" vertical="center"/>
    </xf>
    <xf numFmtId="164" fontId="7" fillId="0" borderId="7" xfId="0" applyNumberFormat="1" applyFont="1" applyBorder="1" applyAlignment="1">
      <alignment horizontal="center" vertical="center"/>
    </xf>
    <xf numFmtId="164" fontId="7" fillId="0" borderId="8" xfId="0" applyNumberFormat="1" applyFont="1" applyBorder="1" applyAlignment="1">
      <alignment horizontal="center" vertical="center"/>
    </xf>
    <xf numFmtId="164" fontId="7" fillId="0" borderId="9" xfId="0" applyNumberFormat="1" applyFont="1" applyBorder="1" applyAlignment="1">
      <alignment horizontal="center" vertical="center"/>
    </xf>
  </cellXfs>
  <cellStyles count="1">
    <cellStyle name="Standaard" xfId="0" builtinId="0"/>
  </cellStyles>
  <dxfs count="0"/>
  <tableStyles count="0" defaultTableStyle="TableStyleMedium2" defaultPivotStyle="PivotStyleLight16"/>
  <colors>
    <mruColors>
      <color rgb="FFFF9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Kantoorthema">
  <a:themeElements>
    <a:clrScheme name="Blauw">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7F6E2-4703-4E40-890D-6ECD203C243D}">
  <dimension ref="A1:I255"/>
  <sheetViews>
    <sheetView tabSelected="1" zoomScale="160" zoomScaleNormal="160" zoomScaleSheetLayoutView="100" workbookViewId="0">
      <selection activeCell="A205" sqref="A205:F205"/>
    </sheetView>
  </sheetViews>
  <sheetFormatPr defaultColWidth="11" defaultRowHeight="15.75" x14ac:dyDescent="0.25"/>
  <cols>
    <col min="2" max="2" width="35.125" customWidth="1"/>
    <col min="6" max="6" width="10.875" customWidth="1"/>
  </cols>
  <sheetData>
    <row r="1" spans="1:6" ht="20.25" thickTop="1" thickBot="1" x14ac:dyDescent="0.3">
      <c r="A1" s="18" t="s">
        <v>149</v>
      </c>
      <c r="B1" s="18"/>
      <c r="C1" s="18"/>
      <c r="D1" s="18"/>
      <c r="E1" s="18"/>
      <c r="F1" s="18"/>
    </row>
    <row r="2" spans="1:6" ht="30" thickTop="1" thickBot="1" x14ac:dyDescent="0.3">
      <c r="A2" s="3" t="s">
        <v>0</v>
      </c>
      <c r="B2" s="3" t="s">
        <v>1</v>
      </c>
      <c r="C2" s="3" t="s">
        <v>2</v>
      </c>
      <c r="D2" s="3" t="s">
        <v>7</v>
      </c>
      <c r="E2" s="3" t="s">
        <v>3</v>
      </c>
      <c r="F2" s="3" t="s">
        <v>4</v>
      </c>
    </row>
    <row r="3" spans="1:6" ht="20.25" thickTop="1" thickBot="1" x14ac:dyDescent="0.3">
      <c r="A3" s="35" t="s">
        <v>71</v>
      </c>
      <c r="B3" s="35"/>
      <c r="C3" s="35"/>
      <c r="D3" s="35"/>
      <c r="E3" s="35"/>
      <c r="F3" s="35"/>
    </row>
    <row r="4" spans="1:6" x14ac:dyDescent="0.25">
      <c r="A4" s="20" t="s">
        <v>72</v>
      </c>
      <c r="B4" s="20"/>
      <c r="C4" s="20"/>
      <c r="D4" s="20"/>
      <c r="E4" s="20"/>
      <c r="F4" s="20"/>
    </row>
    <row r="5" spans="1:6" ht="31.5" thickTop="1" thickBot="1" x14ac:dyDescent="0.3">
      <c r="A5" s="5">
        <v>1</v>
      </c>
      <c r="B5" s="6" t="s">
        <v>139</v>
      </c>
      <c r="C5" s="6" t="s">
        <v>5</v>
      </c>
      <c r="D5" s="6">
        <v>54</v>
      </c>
      <c r="E5" s="8"/>
      <c r="F5" s="8">
        <f>D5*E5</f>
        <v>0</v>
      </c>
    </row>
    <row r="6" spans="1:6" ht="31.5" thickTop="1" thickBot="1" x14ac:dyDescent="0.3">
      <c r="A6" s="5">
        <v>2</v>
      </c>
      <c r="B6" s="6" t="s">
        <v>6</v>
      </c>
      <c r="C6" s="6" t="s">
        <v>5</v>
      </c>
      <c r="D6" s="6">
        <v>1</v>
      </c>
      <c r="E6" s="8"/>
      <c r="F6" s="8">
        <f t="shared" ref="F6:F8" si="0">D6*E6</f>
        <v>0</v>
      </c>
    </row>
    <row r="7" spans="1:6" ht="31.5" thickTop="1" thickBot="1" x14ac:dyDescent="0.3">
      <c r="A7" s="5">
        <v>3</v>
      </c>
      <c r="B7" s="6" t="s">
        <v>140</v>
      </c>
      <c r="C7" s="6" t="s">
        <v>5</v>
      </c>
      <c r="D7" s="6">
        <v>1</v>
      </c>
      <c r="E7" s="8"/>
      <c r="F7" s="8">
        <f t="shared" si="0"/>
        <v>0</v>
      </c>
    </row>
    <row r="8" spans="1:6" ht="49.5" thickTop="1" thickBot="1" x14ac:dyDescent="0.3">
      <c r="A8" s="5">
        <v>4</v>
      </c>
      <c r="B8" s="6" t="s">
        <v>138</v>
      </c>
      <c r="C8" s="6" t="s">
        <v>5</v>
      </c>
      <c r="D8" s="6">
        <v>28</v>
      </c>
      <c r="E8" s="8"/>
      <c r="F8" s="8">
        <f t="shared" si="0"/>
        <v>0</v>
      </c>
    </row>
    <row r="9" spans="1:6" ht="17.25" thickTop="1" thickBot="1" x14ac:dyDescent="0.3">
      <c r="A9" s="24" t="s">
        <v>73</v>
      </c>
      <c r="B9" s="25"/>
      <c r="C9" s="25"/>
      <c r="D9" s="25"/>
      <c r="E9" s="26"/>
      <c r="F9" s="8">
        <f>SUM(F5:F8)</f>
        <v>0</v>
      </c>
    </row>
    <row r="10" spans="1:6" ht="17.25" thickTop="1" thickBot="1" x14ac:dyDescent="0.3">
      <c r="A10" s="21"/>
      <c r="B10" s="22"/>
      <c r="C10" s="22"/>
      <c r="D10" s="22"/>
      <c r="E10" s="22"/>
      <c r="F10" s="23"/>
    </row>
    <row r="11" spans="1:6" ht="17.25" thickTop="1" thickBot="1" x14ac:dyDescent="0.3">
      <c r="A11" s="20" t="s">
        <v>74</v>
      </c>
      <c r="B11" s="20"/>
      <c r="C11" s="20"/>
      <c r="D11" s="20"/>
      <c r="E11" s="20"/>
      <c r="F11" s="20"/>
    </row>
    <row r="12" spans="1:6" ht="17.25" thickTop="1" thickBot="1" x14ac:dyDescent="0.3">
      <c r="A12" s="5">
        <v>5</v>
      </c>
      <c r="B12" s="6" t="s">
        <v>141</v>
      </c>
      <c r="C12" s="6" t="s">
        <v>5</v>
      </c>
      <c r="D12" s="6">
        <v>54</v>
      </c>
      <c r="E12" s="8"/>
      <c r="F12" s="8">
        <f t="shared" ref="F12:F13" si="1">D12*E12</f>
        <v>0</v>
      </c>
    </row>
    <row r="13" spans="1:6" ht="31.5" thickTop="1" thickBot="1" x14ac:dyDescent="0.3">
      <c r="A13" s="5">
        <v>6</v>
      </c>
      <c r="B13" s="6" t="s">
        <v>8</v>
      </c>
      <c r="C13" s="6" t="s">
        <v>5</v>
      </c>
      <c r="D13" s="6">
        <v>1</v>
      </c>
      <c r="E13" s="8"/>
      <c r="F13" s="8">
        <f t="shared" si="1"/>
        <v>0</v>
      </c>
    </row>
    <row r="14" spans="1:6" ht="17.25" thickTop="1" thickBot="1" x14ac:dyDescent="0.3">
      <c r="A14" s="24" t="s">
        <v>75</v>
      </c>
      <c r="B14" s="25"/>
      <c r="C14" s="25"/>
      <c r="D14" s="25"/>
      <c r="E14" s="26"/>
      <c r="F14" s="8">
        <f>SUM(F12:F13)</f>
        <v>0</v>
      </c>
    </row>
    <row r="15" spans="1:6" ht="17.25" thickTop="1" thickBot="1" x14ac:dyDescent="0.3">
      <c r="A15" s="21"/>
      <c r="B15" s="22"/>
      <c r="C15" s="22"/>
      <c r="D15" s="22"/>
      <c r="E15" s="22"/>
      <c r="F15" s="23"/>
    </row>
    <row r="16" spans="1:6" ht="17.25" thickTop="1" thickBot="1" x14ac:dyDescent="0.3">
      <c r="A16" s="20" t="s">
        <v>76</v>
      </c>
      <c r="B16" s="20"/>
      <c r="C16" s="20"/>
      <c r="D16" s="20"/>
      <c r="E16" s="20"/>
      <c r="F16" s="20"/>
    </row>
    <row r="17" spans="1:9" ht="31.5" thickTop="1" thickBot="1" x14ac:dyDescent="0.3">
      <c r="A17" s="5">
        <v>7</v>
      </c>
      <c r="B17" s="6" t="s">
        <v>9</v>
      </c>
      <c r="C17" s="6" t="s">
        <v>10</v>
      </c>
      <c r="D17" s="6">
        <v>10</v>
      </c>
      <c r="E17" s="8"/>
      <c r="F17" s="8">
        <f t="shared" ref="F17:F24" si="2">D17*E17</f>
        <v>0</v>
      </c>
    </row>
    <row r="18" spans="1:9" ht="31.5" thickTop="1" thickBot="1" x14ac:dyDescent="0.3">
      <c r="A18" s="5">
        <v>8</v>
      </c>
      <c r="B18" s="6" t="s">
        <v>11</v>
      </c>
      <c r="C18" s="6" t="s">
        <v>10</v>
      </c>
      <c r="D18" s="6">
        <v>15</v>
      </c>
      <c r="E18" s="8"/>
      <c r="F18" s="8">
        <f t="shared" si="2"/>
        <v>0</v>
      </c>
    </row>
    <row r="19" spans="1:9" ht="46.5" thickTop="1" thickBot="1" x14ac:dyDescent="0.3">
      <c r="A19" s="5">
        <v>9</v>
      </c>
      <c r="B19" s="6" t="s">
        <v>12</v>
      </c>
      <c r="C19" s="6" t="s">
        <v>13</v>
      </c>
      <c r="D19" s="6">
        <v>8</v>
      </c>
      <c r="E19" s="8"/>
      <c r="F19" s="8">
        <f t="shared" si="2"/>
        <v>0</v>
      </c>
    </row>
    <row r="20" spans="1:9" ht="46.5" thickTop="1" thickBot="1" x14ac:dyDescent="0.3">
      <c r="A20" s="5">
        <v>10</v>
      </c>
      <c r="B20" s="6" t="s">
        <v>14</v>
      </c>
      <c r="C20" s="6" t="s">
        <v>13</v>
      </c>
      <c r="D20" s="6">
        <v>8</v>
      </c>
      <c r="E20" s="8"/>
      <c r="F20" s="8">
        <f t="shared" si="2"/>
        <v>0</v>
      </c>
    </row>
    <row r="21" spans="1:9" ht="61.5" thickTop="1" thickBot="1" x14ac:dyDescent="0.3">
      <c r="A21" s="5">
        <v>11</v>
      </c>
      <c r="B21" s="6" t="s">
        <v>15</v>
      </c>
      <c r="C21" s="6" t="s">
        <v>13</v>
      </c>
      <c r="D21" s="6">
        <v>8</v>
      </c>
      <c r="E21" s="8"/>
      <c r="F21" s="8">
        <f t="shared" si="2"/>
        <v>0</v>
      </c>
    </row>
    <row r="22" spans="1:9" ht="61.5" thickTop="1" thickBot="1" x14ac:dyDescent="0.3">
      <c r="A22" s="5">
        <v>12</v>
      </c>
      <c r="B22" s="6" t="s">
        <v>16</v>
      </c>
      <c r="C22" s="6" t="s">
        <v>13</v>
      </c>
      <c r="D22" s="6">
        <v>8</v>
      </c>
      <c r="E22" s="8"/>
      <c r="F22" s="8">
        <f t="shared" si="2"/>
        <v>0</v>
      </c>
    </row>
    <row r="23" spans="1:9" ht="61.5" thickTop="1" thickBot="1" x14ac:dyDescent="0.3">
      <c r="A23" s="5">
        <v>13</v>
      </c>
      <c r="B23" s="6" t="s">
        <v>17</v>
      </c>
      <c r="C23" s="6" t="s">
        <v>13</v>
      </c>
      <c r="D23" s="6">
        <v>8</v>
      </c>
      <c r="E23" s="8"/>
      <c r="F23" s="8">
        <f t="shared" si="2"/>
        <v>0</v>
      </c>
    </row>
    <row r="24" spans="1:9" ht="61.5" thickTop="1" thickBot="1" x14ac:dyDescent="0.3">
      <c r="A24" s="5">
        <v>14</v>
      </c>
      <c r="B24" s="6" t="s">
        <v>18</v>
      </c>
      <c r="C24" s="6" t="s">
        <v>13</v>
      </c>
      <c r="D24" s="6">
        <v>8</v>
      </c>
      <c r="E24" s="8"/>
      <c r="F24" s="8">
        <f t="shared" si="2"/>
        <v>0</v>
      </c>
    </row>
    <row r="25" spans="1:9" ht="17.25" thickTop="1" thickBot="1" x14ac:dyDescent="0.3">
      <c r="A25" s="24" t="s">
        <v>77</v>
      </c>
      <c r="B25" s="25"/>
      <c r="C25" s="25"/>
      <c r="D25" s="25"/>
      <c r="E25" s="26"/>
      <c r="F25" s="8">
        <f>SUM(F17:F24)</f>
        <v>0</v>
      </c>
    </row>
    <row r="26" spans="1:9" ht="17.25" thickTop="1" thickBot="1" x14ac:dyDescent="0.3">
      <c r="A26" s="21"/>
      <c r="B26" s="22"/>
      <c r="C26" s="22"/>
      <c r="D26" s="22"/>
      <c r="E26" s="22"/>
      <c r="F26" s="23"/>
    </row>
    <row r="27" spans="1:9" ht="17.25" thickTop="1" thickBot="1" x14ac:dyDescent="0.3">
      <c r="A27" s="20" t="s">
        <v>78</v>
      </c>
      <c r="B27" s="20"/>
      <c r="C27" s="20"/>
      <c r="D27" s="20"/>
      <c r="E27" s="20"/>
      <c r="F27" s="20"/>
    </row>
    <row r="28" spans="1:9" ht="17.25" thickTop="1" thickBot="1" x14ac:dyDescent="0.3">
      <c r="A28" s="5">
        <v>15</v>
      </c>
      <c r="B28" s="6" t="s">
        <v>23</v>
      </c>
      <c r="C28" s="6" t="s">
        <v>5</v>
      </c>
      <c r="D28" s="6">
        <v>1</v>
      </c>
      <c r="E28" s="8"/>
      <c r="F28" s="8">
        <f t="shared" ref="F28:F52" si="3">D28*E28</f>
        <v>0</v>
      </c>
      <c r="G28" s="1"/>
      <c r="H28" s="2"/>
      <c r="I28" s="2"/>
    </row>
    <row r="29" spans="1:9" ht="17.25" thickTop="1" thickBot="1" x14ac:dyDescent="0.3">
      <c r="A29" s="5">
        <v>16</v>
      </c>
      <c r="B29" s="6" t="s">
        <v>24</v>
      </c>
      <c r="C29" s="6" t="s">
        <v>5</v>
      </c>
      <c r="D29" s="6">
        <v>1</v>
      </c>
      <c r="E29" s="8"/>
      <c r="F29" s="8">
        <f t="shared" si="3"/>
        <v>0</v>
      </c>
      <c r="G29" s="1"/>
      <c r="H29" s="2"/>
      <c r="I29" s="2"/>
    </row>
    <row r="30" spans="1:9" ht="17.25" thickTop="1" thickBot="1" x14ac:dyDescent="0.3">
      <c r="A30" s="5">
        <v>17</v>
      </c>
      <c r="B30" s="6" t="s">
        <v>25</v>
      </c>
      <c r="C30" s="6" t="s">
        <v>5</v>
      </c>
      <c r="D30" s="6">
        <v>1</v>
      </c>
      <c r="E30" s="8"/>
      <c r="F30" s="8">
        <f t="shared" si="3"/>
        <v>0</v>
      </c>
      <c r="G30" s="1"/>
      <c r="H30" s="2"/>
      <c r="I30" s="2"/>
    </row>
    <row r="31" spans="1:9" ht="17.25" thickTop="1" thickBot="1" x14ac:dyDescent="0.3">
      <c r="A31" s="5">
        <v>18</v>
      </c>
      <c r="B31" s="6" t="s">
        <v>26</v>
      </c>
      <c r="C31" s="6" t="s">
        <v>5</v>
      </c>
      <c r="D31" s="6">
        <v>1</v>
      </c>
      <c r="E31" s="8"/>
      <c r="F31" s="8">
        <f t="shared" si="3"/>
        <v>0</v>
      </c>
      <c r="G31" s="1"/>
      <c r="H31" s="2"/>
      <c r="I31" s="2"/>
    </row>
    <row r="32" spans="1:9" ht="17.25" thickTop="1" thickBot="1" x14ac:dyDescent="0.3">
      <c r="A32" s="5">
        <v>19</v>
      </c>
      <c r="B32" s="6" t="s">
        <v>99</v>
      </c>
      <c r="C32" s="6" t="s">
        <v>5</v>
      </c>
      <c r="D32" s="6">
        <v>1</v>
      </c>
      <c r="E32" s="8"/>
      <c r="F32" s="8">
        <f t="shared" si="3"/>
        <v>0</v>
      </c>
      <c r="G32" s="2"/>
      <c r="H32" s="2"/>
      <c r="I32" s="1"/>
    </row>
    <row r="33" spans="1:9" ht="17.25" thickTop="1" thickBot="1" x14ac:dyDescent="0.3">
      <c r="A33" s="5">
        <v>20</v>
      </c>
      <c r="B33" s="6" t="s">
        <v>100</v>
      </c>
      <c r="C33" s="6" t="s">
        <v>5</v>
      </c>
      <c r="D33" s="6">
        <v>1</v>
      </c>
      <c r="E33" s="8"/>
      <c r="F33" s="8">
        <f t="shared" si="3"/>
        <v>0</v>
      </c>
      <c r="G33" s="2"/>
      <c r="H33" s="2"/>
      <c r="I33" s="1"/>
    </row>
    <row r="34" spans="1:9" ht="17.25" thickTop="1" thickBot="1" x14ac:dyDescent="0.3">
      <c r="A34" s="5">
        <v>21</v>
      </c>
      <c r="B34" s="6" t="s">
        <v>101</v>
      </c>
      <c r="C34" s="6" t="s">
        <v>5</v>
      </c>
      <c r="D34" s="6">
        <v>1</v>
      </c>
      <c r="E34" s="8"/>
      <c r="F34" s="8">
        <f t="shared" si="3"/>
        <v>0</v>
      </c>
      <c r="G34" s="2"/>
      <c r="H34" s="2"/>
      <c r="I34" s="1"/>
    </row>
    <row r="35" spans="1:9" ht="17.25" thickTop="1" thickBot="1" x14ac:dyDescent="0.3">
      <c r="A35" s="5">
        <v>22</v>
      </c>
      <c r="B35" s="6" t="s">
        <v>102</v>
      </c>
      <c r="C35" s="6" t="s">
        <v>5</v>
      </c>
      <c r="D35" s="6">
        <v>1</v>
      </c>
      <c r="E35" s="8"/>
      <c r="F35" s="8">
        <f t="shared" si="3"/>
        <v>0</v>
      </c>
      <c r="G35" s="2"/>
      <c r="H35" s="2"/>
      <c r="I35" s="1"/>
    </row>
    <row r="36" spans="1:9" ht="17.25" thickTop="1" thickBot="1" x14ac:dyDescent="0.3">
      <c r="A36" s="5">
        <v>23</v>
      </c>
      <c r="B36" s="6" t="s">
        <v>103</v>
      </c>
      <c r="C36" s="6" t="s">
        <v>5</v>
      </c>
      <c r="D36" s="6">
        <v>1</v>
      </c>
      <c r="E36" s="8"/>
      <c r="F36" s="8">
        <f t="shared" si="3"/>
        <v>0</v>
      </c>
      <c r="G36" s="2"/>
      <c r="H36" s="2"/>
      <c r="I36" s="1"/>
    </row>
    <row r="37" spans="1:9" ht="17.25" thickTop="1" thickBot="1" x14ac:dyDescent="0.3">
      <c r="A37" s="5">
        <v>24</v>
      </c>
      <c r="B37" s="6" t="s">
        <v>104</v>
      </c>
      <c r="C37" s="6" t="s">
        <v>5</v>
      </c>
      <c r="D37" s="6">
        <v>1</v>
      </c>
      <c r="E37" s="8"/>
      <c r="F37" s="8">
        <f t="shared" si="3"/>
        <v>0</v>
      </c>
      <c r="G37" s="2"/>
      <c r="H37" s="2"/>
      <c r="I37" s="1"/>
    </row>
    <row r="38" spans="1:9" ht="17.25" thickTop="1" thickBot="1" x14ac:dyDescent="0.3">
      <c r="A38" s="5">
        <v>25</v>
      </c>
      <c r="B38" s="6" t="s">
        <v>105</v>
      </c>
      <c r="C38" s="6" t="s">
        <v>5</v>
      </c>
      <c r="D38" s="6">
        <v>1</v>
      </c>
      <c r="E38" s="8"/>
      <c r="F38" s="8">
        <f t="shared" si="3"/>
        <v>0</v>
      </c>
      <c r="G38" s="2"/>
      <c r="H38" s="2"/>
      <c r="I38" s="1"/>
    </row>
    <row r="39" spans="1:9" ht="17.25" thickTop="1" thickBot="1" x14ac:dyDescent="0.3">
      <c r="A39" s="5">
        <v>26</v>
      </c>
      <c r="B39" s="6" t="s">
        <v>106</v>
      </c>
      <c r="C39" s="6" t="s">
        <v>5</v>
      </c>
      <c r="D39" s="6">
        <v>1</v>
      </c>
      <c r="E39" s="8"/>
      <c r="F39" s="8">
        <f t="shared" si="3"/>
        <v>0</v>
      </c>
      <c r="G39" s="2"/>
      <c r="H39" s="2"/>
      <c r="I39" s="1"/>
    </row>
    <row r="40" spans="1:9" ht="31.5" thickTop="1" thickBot="1" x14ac:dyDescent="0.3">
      <c r="A40" s="5">
        <v>27</v>
      </c>
      <c r="B40" s="6" t="s">
        <v>27</v>
      </c>
      <c r="C40" s="6" t="s">
        <v>5</v>
      </c>
      <c r="D40" s="6">
        <v>1</v>
      </c>
      <c r="E40" s="8"/>
      <c r="F40" s="8">
        <f t="shared" si="3"/>
        <v>0</v>
      </c>
      <c r="G40" s="2"/>
      <c r="H40" s="2"/>
      <c r="I40" s="1"/>
    </row>
    <row r="41" spans="1:9" ht="31.5" thickTop="1" thickBot="1" x14ac:dyDescent="0.3">
      <c r="A41" s="5">
        <v>28</v>
      </c>
      <c r="B41" s="6" t="s">
        <v>28</v>
      </c>
      <c r="C41" s="6" t="s">
        <v>5</v>
      </c>
      <c r="D41" s="6">
        <v>1</v>
      </c>
      <c r="E41" s="8"/>
      <c r="F41" s="8">
        <f t="shared" si="3"/>
        <v>0</v>
      </c>
      <c r="G41" s="2"/>
      <c r="H41" s="2"/>
      <c r="I41" s="1"/>
    </row>
    <row r="42" spans="1:9" ht="46.5" thickTop="1" thickBot="1" x14ac:dyDescent="0.3">
      <c r="A42" s="5">
        <v>29</v>
      </c>
      <c r="B42" s="6" t="s">
        <v>29</v>
      </c>
      <c r="C42" s="6" t="s">
        <v>5</v>
      </c>
      <c r="D42" s="6">
        <v>1</v>
      </c>
      <c r="E42" s="8"/>
      <c r="F42" s="8">
        <f t="shared" si="3"/>
        <v>0</v>
      </c>
      <c r="G42" s="2"/>
      <c r="H42" s="2"/>
      <c r="I42" s="1"/>
    </row>
    <row r="43" spans="1:9" ht="46.5" thickTop="1" thickBot="1" x14ac:dyDescent="0.3">
      <c r="A43" s="5">
        <v>30</v>
      </c>
      <c r="B43" s="6" t="s">
        <v>30</v>
      </c>
      <c r="C43" s="6" t="s">
        <v>5</v>
      </c>
      <c r="D43" s="6">
        <v>1</v>
      </c>
      <c r="E43" s="8"/>
      <c r="F43" s="8">
        <f t="shared" si="3"/>
        <v>0</v>
      </c>
      <c r="G43" s="2"/>
      <c r="H43" s="2"/>
      <c r="I43" s="1"/>
    </row>
    <row r="44" spans="1:9" ht="46.5" thickTop="1" thickBot="1" x14ac:dyDescent="0.3">
      <c r="A44" s="5">
        <v>31</v>
      </c>
      <c r="B44" s="6" t="s">
        <v>31</v>
      </c>
      <c r="C44" s="6" t="s">
        <v>5</v>
      </c>
      <c r="D44" s="6">
        <v>1</v>
      </c>
      <c r="E44" s="8"/>
      <c r="F44" s="8">
        <f t="shared" si="3"/>
        <v>0</v>
      </c>
      <c r="G44" s="2"/>
      <c r="H44" s="2"/>
      <c r="I44" s="1"/>
    </row>
    <row r="45" spans="1:9" ht="31.5" thickTop="1" thickBot="1" x14ac:dyDescent="0.3">
      <c r="A45" s="5">
        <v>32</v>
      </c>
      <c r="B45" s="6" t="s">
        <v>32</v>
      </c>
      <c r="C45" s="6" t="s">
        <v>33</v>
      </c>
      <c r="D45" s="6">
        <v>1</v>
      </c>
      <c r="E45" s="8"/>
      <c r="F45" s="8">
        <f t="shared" si="3"/>
        <v>0</v>
      </c>
      <c r="G45" s="2"/>
      <c r="H45" s="2"/>
      <c r="I45" s="1"/>
    </row>
    <row r="46" spans="1:9" ht="31.5" thickTop="1" thickBot="1" x14ac:dyDescent="0.3">
      <c r="A46" s="5">
        <v>33</v>
      </c>
      <c r="B46" s="6" t="s">
        <v>34</v>
      </c>
      <c r="C46" s="6" t="s">
        <v>5</v>
      </c>
      <c r="D46" s="6">
        <v>1</v>
      </c>
      <c r="E46" s="8"/>
      <c r="F46" s="8">
        <f t="shared" si="3"/>
        <v>0</v>
      </c>
      <c r="G46" s="2"/>
      <c r="H46" s="2"/>
      <c r="I46" s="1"/>
    </row>
    <row r="47" spans="1:9" ht="17.25" thickTop="1" thickBot="1" x14ac:dyDescent="0.3">
      <c r="A47" s="5">
        <v>34</v>
      </c>
      <c r="B47" s="6" t="s">
        <v>35</v>
      </c>
      <c r="C47" s="6" t="s">
        <v>5</v>
      </c>
      <c r="D47" s="6">
        <v>1</v>
      </c>
      <c r="E47" s="8"/>
      <c r="F47" s="8">
        <f t="shared" si="3"/>
        <v>0</v>
      </c>
      <c r="G47" s="2"/>
      <c r="H47" s="2"/>
      <c r="I47" s="1"/>
    </row>
    <row r="48" spans="1:9" ht="17.25" thickTop="1" thickBot="1" x14ac:dyDescent="0.3">
      <c r="A48" s="5">
        <v>35</v>
      </c>
      <c r="B48" s="6" t="s">
        <v>36</v>
      </c>
      <c r="C48" s="6" t="s">
        <v>5</v>
      </c>
      <c r="D48" s="6">
        <v>1</v>
      </c>
      <c r="E48" s="8"/>
      <c r="F48" s="8">
        <f t="shared" si="3"/>
        <v>0</v>
      </c>
      <c r="G48" s="2"/>
      <c r="H48" s="2"/>
      <c r="I48" s="1"/>
    </row>
    <row r="49" spans="1:9" ht="17.25" thickTop="1" thickBot="1" x14ac:dyDescent="0.3">
      <c r="A49" s="5">
        <v>36</v>
      </c>
      <c r="B49" s="6" t="s">
        <v>37</v>
      </c>
      <c r="C49" s="6" t="s">
        <v>5</v>
      </c>
      <c r="D49" s="6">
        <v>1</v>
      </c>
      <c r="E49" s="8"/>
      <c r="F49" s="8">
        <f t="shared" si="3"/>
        <v>0</v>
      </c>
      <c r="G49" s="2"/>
      <c r="H49" s="2"/>
      <c r="I49" s="1"/>
    </row>
    <row r="50" spans="1:9" ht="17.25" thickTop="1" thickBot="1" x14ac:dyDescent="0.3">
      <c r="A50" s="5">
        <v>37</v>
      </c>
      <c r="B50" s="6" t="s">
        <v>38</v>
      </c>
      <c r="C50" s="6" t="s">
        <v>5</v>
      </c>
      <c r="D50" s="6">
        <v>1</v>
      </c>
      <c r="E50" s="8"/>
      <c r="F50" s="8">
        <f t="shared" si="3"/>
        <v>0</v>
      </c>
      <c r="G50" s="2"/>
      <c r="H50" s="2"/>
      <c r="I50" s="1"/>
    </row>
    <row r="51" spans="1:9" ht="17.25" thickTop="1" thickBot="1" x14ac:dyDescent="0.3">
      <c r="A51" s="5">
        <v>38</v>
      </c>
      <c r="B51" s="6" t="s">
        <v>39</v>
      </c>
      <c r="C51" s="6" t="s">
        <v>5</v>
      </c>
      <c r="D51" s="6">
        <v>1</v>
      </c>
      <c r="E51" s="8"/>
      <c r="F51" s="8">
        <f t="shared" si="3"/>
        <v>0</v>
      </c>
      <c r="G51" s="2"/>
      <c r="H51" s="2"/>
      <c r="I51" s="1"/>
    </row>
    <row r="52" spans="1:9" ht="31.5" thickTop="1" thickBot="1" x14ac:dyDescent="0.3">
      <c r="A52" s="5">
        <v>39</v>
      </c>
      <c r="B52" s="6" t="s">
        <v>40</v>
      </c>
      <c r="C52" s="6" t="s">
        <v>5</v>
      </c>
      <c r="D52" s="6">
        <v>1</v>
      </c>
      <c r="E52" s="8"/>
      <c r="F52" s="8">
        <f t="shared" si="3"/>
        <v>0</v>
      </c>
      <c r="G52" s="2"/>
      <c r="H52" s="2"/>
      <c r="I52" s="1"/>
    </row>
    <row r="53" spans="1:9" ht="17.25" thickTop="1" thickBot="1" x14ac:dyDescent="0.3">
      <c r="A53" s="24" t="s">
        <v>79</v>
      </c>
      <c r="B53" s="25"/>
      <c r="C53" s="25"/>
      <c r="D53" s="25"/>
      <c r="E53" s="26"/>
      <c r="F53" s="8">
        <f>SUM(F28:F52)</f>
        <v>0</v>
      </c>
    </row>
    <row r="54" spans="1:9" ht="17.25" thickTop="1" thickBot="1" x14ac:dyDescent="0.3">
      <c r="A54" s="21"/>
      <c r="B54" s="22"/>
      <c r="C54" s="22"/>
      <c r="D54" s="22"/>
      <c r="E54" s="22"/>
      <c r="F54" s="23"/>
    </row>
    <row r="55" spans="1:9" ht="17.25" thickTop="1" thickBot="1" x14ac:dyDescent="0.3">
      <c r="A55" s="24" t="s">
        <v>80</v>
      </c>
      <c r="B55" s="25"/>
      <c r="C55" s="25"/>
      <c r="D55" s="25"/>
      <c r="E55" s="26"/>
      <c r="F55" s="8">
        <f>F9+F14+F25+F53</f>
        <v>0</v>
      </c>
    </row>
    <row r="56" spans="1:9" ht="17.25" thickTop="1" thickBot="1" x14ac:dyDescent="0.3">
      <c r="A56" s="21"/>
      <c r="B56" s="22"/>
      <c r="C56" s="22"/>
      <c r="D56" s="22"/>
      <c r="E56" s="22"/>
      <c r="F56" s="23"/>
    </row>
    <row r="57" spans="1:9" ht="20.25" thickTop="1" thickBot="1" x14ac:dyDescent="0.3">
      <c r="A57" s="27" t="s">
        <v>81</v>
      </c>
      <c r="B57" s="27"/>
      <c r="C57" s="27"/>
      <c r="D57" s="27"/>
      <c r="E57" s="27"/>
      <c r="F57" s="27"/>
    </row>
    <row r="58" spans="1:9" ht="17.25" thickTop="1" thickBot="1" x14ac:dyDescent="0.3">
      <c r="A58" s="20" t="s">
        <v>72</v>
      </c>
      <c r="B58" s="20"/>
      <c r="C58" s="20"/>
      <c r="D58" s="20"/>
      <c r="E58" s="20"/>
      <c r="F58" s="20"/>
    </row>
    <row r="59" spans="1:9" ht="31.5" thickTop="1" thickBot="1" x14ac:dyDescent="0.3">
      <c r="A59" s="5">
        <v>101</v>
      </c>
      <c r="B59" s="6" t="s">
        <v>142</v>
      </c>
      <c r="C59" s="6" t="s">
        <v>5</v>
      </c>
      <c r="D59" s="6">
        <v>132</v>
      </c>
      <c r="E59" s="8"/>
      <c r="F59" s="8">
        <f t="shared" ref="F59:F60" si="4">D59*E59</f>
        <v>0</v>
      </c>
    </row>
    <row r="60" spans="1:9" ht="49.5" thickTop="1" thickBot="1" x14ac:dyDescent="0.3">
      <c r="A60" s="5">
        <v>102</v>
      </c>
      <c r="B60" s="6" t="s">
        <v>138</v>
      </c>
      <c r="C60" s="6" t="s">
        <v>5</v>
      </c>
      <c r="D60" s="6">
        <v>264</v>
      </c>
      <c r="E60" s="8"/>
      <c r="F60" s="8">
        <f t="shared" si="4"/>
        <v>0</v>
      </c>
    </row>
    <row r="61" spans="1:9" ht="17.25" thickTop="1" thickBot="1" x14ac:dyDescent="0.3">
      <c r="A61" s="28" t="s">
        <v>82</v>
      </c>
      <c r="B61" s="29"/>
      <c r="C61" s="29"/>
      <c r="D61" s="29"/>
      <c r="E61" s="30"/>
      <c r="F61" s="8">
        <f>SUM(F59:F60)</f>
        <v>0</v>
      </c>
    </row>
    <row r="62" spans="1:9" ht="17.25" thickTop="1" thickBot="1" x14ac:dyDescent="0.3">
      <c r="A62" s="21"/>
      <c r="B62" s="22"/>
      <c r="C62" s="22"/>
      <c r="D62" s="22"/>
      <c r="E62" s="22"/>
      <c r="F62" s="23"/>
    </row>
    <row r="63" spans="1:9" ht="17.25" thickTop="1" thickBot="1" x14ac:dyDescent="0.3">
      <c r="A63" s="20" t="s">
        <v>74</v>
      </c>
      <c r="B63" s="20"/>
      <c r="C63" s="20"/>
      <c r="D63" s="20"/>
      <c r="E63" s="20"/>
      <c r="F63" s="20"/>
    </row>
    <row r="64" spans="1:9" ht="31.5" thickTop="1" thickBot="1" x14ac:dyDescent="0.3">
      <c r="A64" s="5">
        <v>103</v>
      </c>
      <c r="B64" s="6" t="s">
        <v>143</v>
      </c>
      <c r="C64" s="6" t="s">
        <v>5</v>
      </c>
      <c r="D64" s="6">
        <v>132</v>
      </c>
      <c r="E64" s="8"/>
      <c r="F64" s="8">
        <f t="shared" ref="F64" si="5">D64*E64</f>
        <v>0</v>
      </c>
    </row>
    <row r="65" spans="1:9" ht="17.25" thickTop="1" thickBot="1" x14ac:dyDescent="0.3">
      <c r="A65" s="28" t="s">
        <v>83</v>
      </c>
      <c r="B65" s="29"/>
      <c r="C65" s="29"/>
      <c r="D65" s="29"/>
      <c r="E65" s="30"/>
      <c r="F65" s="8">
        <f>SUM(F64)</f>
        <v>0</v>
      </c>
    </row>
    <row r="66" spans="1:9" ht="17.25" thickTop="1" thickBot="1" x14ac:dyDescent="0.3">
      <c r="A66" s="21"/>
      <c r="B66" s="22"/>
      <c r="C66" s="22"/>
      <c r="D66" s="22"/>
      <c r="E66" s="22"/>
      <c r="F66" s="23"/>
    </row>
    <row r="67" spans="1:9" ht="17.25" thickTop="1" thickBot="1" x14ac:dyDescent="0.3">
      <c r="A67" s="20" t="s">
        <v>76</v>
      </c>
      <c r="B67" s="20"/>
      <c r="C67" s="20"/>
      <c r="D67" s="20"/>
      <c r="E67" s="20"/>
      <c r="F67" s="20"/>
    </row>
    <row r="68" spans="1:9" ht="31.5" thickTop="1" thickBot="1" x14ac:dyDescent="0.3">
      <c r="A68" s="5">
        <v>104</v>
      </c>
      <c r="B68" s="6" t="s">
        <v>19</v>
      </c>
      <c r="C68" s="6" t="s">
        <v>10</v>
      </c>
      <c r="D68" s="6">
        <v>24</v>
      </c>
      <c r="E68" s="8"/>
      <c r="F68" s="8">
        <f t="shared" ref="F68:F75" si="6">D68*E68</f>
        <v>0</v>
      </c>
    </row>
    <row r="69" spans="1:9" ht="31.5" thickTop="1" thickBot="1" x14ac:dyDescent="0.3">
      <c r="A69" s="5">
        <v>105</v>
      </c>
      <c r="B69" s="6" t="s">
        <v>20</v>
      </c>
      <c r="C69" s="6" t="s">
        <v>10</v>
      </c>
      <c r="D69" s="6">
        <v>36</v>
      </c>
      <c r="E69" s="8"/>
      <c r="F69" s="8">
        <f t="shared" si="6"/>
        <v>0</v>
      </c>
    </row>
    <row r="70" spans="1:9" ht="46.5" thickTop="1" thickBot="1" x14ac:dyDescent="0.3">
      <c r="A70" s="5">
        <v>106</v>
      </c>
      <c r="B70" s="6" t="s">
        <v>12</v>
      </c>
      <c r="C70" s="6" t="s">
        <v>13</v>
      </c>
      <c r="D70" s="6">
        <v>24</v>
      </c>
      <c r="E70" s="8"/>
      <c r="F70" s="8">
        <f t="shared" si="6"/>
        <v>0</v>
      </c>
    </row>
    <row r="71" spans="1:9" ht="46.5" thickTop="1" thickBot="1" x14ac:dyDescent="0.3">
      <c r="A71" s="5">
        <v>107</v>
      </c>
      <c r="B71" s="6" t="s">
        <v>14</v>
      </c>
      <c r="C71" s="6" t="s">
        <v>13</v>
      </c>
      <c r="D71" s="6">
        <v>24</v>
      </c>
      <c r="E71" s="8"/>
      <c r="F71" s="8">
        <f t="shared" si="6"/>
        <v>0</v>
      </c>
    </row>
    <row r="72" spans="1:9" ht="61.5" thickTop="1" thickBot="1" x14ac:dyDescent="0.3">
      <c r="A72" s="5">
        <v>108</v>
      </c>
      <c r="B72" s="6" t="s">
        <v>15</v>
      </c>
      <c r="C72" s="6" t="s">
        <v>13</v>
      </c>
      <c r="D72" s="6">
        <v>16</v>
      </c>
      <c r="E72" s="8"/>
      <c r="F72" s="8">
        <f t="shared" si="6"/>
        <v>0</v>
      </c>
    </row>
    <row r="73" spans="1:9" ht="61.5" thickTop="1" thickBot="1" x14ac:dyDescent="0.3">
      <c r="A73" s="5">
        <v>109</v>
      </c>
      <c r="B73" s="6" t="s">
        <v>16</v>
      </c>
      <c r="C73" s="6" t="s">
        <v>13</v>
      </c>
      <c r="D73" s="6">
        <v>16</v>
      </c>
      <c r="E73" s="8"/>
      <c r="F73" s="8">
        <f t="shared" si="6"/>
        <v>0</v>
      </c>
    </row>
    <row r="74" spans="1:9" ht="61.5" thickTop="1" thickBot="1" x14ac:dyDescent="0.3">
      <c r="A74" s="5">
        <v>110</v>
      </c>
      <c r="B74" s="6" t="s">
        <v>17</v>
      </c>
      <c r="C74" s="6" t="s">
        <v>13</v>
      </c>
      <c r="D74" s="6">
        <v>16</v>
      </c>
      <c r="E74" s="8"/>
      <c r="F74" s="8">
        <f t="shared" si="6"/>
        <v>0</v>
      </c>
    </row>
    <row r="75" spans="1:9" ht="61.5" thickTop="1" thickBot="1" x14ac:dyDescent="0.3">
      <c r="A75" s="5">
        <v>111</v>
      </c>
      <c r="B75" s="6" t="s">
        <v>18</v>
      </c>
      <c r="C75" s="6" t="s">
        <v>13</v>
      </c>
      <c r="D75" s="6">
        <v>16</v>
      </c>
      <c r="E75" s="8"/>
      <c r="F75" s="8">
        <f t="shared" si="6"/>
        <v>0</v>
      </c>
    </row>
    <row r="76" spans="1:9" ht="17.25" thickTop="1" thickBot="1" x14ac:dyDescent="0.3">
      <c r="A76" s="28" t="s">
        <v>84</v>
      </c>
      <c r="B76" s="29"/>
      <c r="C76" s="29"/>
      <c r="D76" s="29"/>
      <c r="E76" s="30"/>
      <c r="F76" s="8">
        <f>SUM(F68:F75)</f>
        <v>0</v>
      </c>
    </row>
    <row r="77" spans="1:9" ht="17.25" thickTop="1" thickBot="1" x14ac:dyDescent="0.3">
      <c r="A77" s="21"/>
      <c r="B77" s="22"/>
      <c r="C77" s="22"/>
      <c r="D77" s="22"/>
      <c r="E77" s="22"/>
      <c r="F77" s="23"/>
    </row>
    <row r="78" spans="1:9" ht="17.25" thickTop="1" thickBot="1" x14ac:dyDescent="0.3">
      <c r="A78" s="20" t="s">
        <v>78</v>
      </c>
      <c r="B78" s="20"/>
      <c r="C78" s="20"/>
      <c r="D78" s="20"/>
      <c r="E78" s="20"/>
      <c r="F78" s="20"/>
    </row>
    <row r="79" spans="1:9" ht="31.5" thickTop="1" thickBot="1" x14ac:dyDescent="0.3">
      <c r="A79" s="5">
        <v>112</v>
      </c>
      <c r="B79" s="6" t="s">
        <v>58</v>
      </c>
      <c r="C79" s="6" t="s">
        <v>5</v>
      </c>
      <c r="D79" s="6">
        <v>1</v>
      </c>
      <c r="E79" s="8"/>
      <c r="F79" s="8">
        <f t="shared" ref="F79:F116" si="7">D79*E79</f>
        <v>0</v>
      </c>
      <c r="G79" s="1"/>
      <c r="H79" s="2"/>
      <c r="I79" s="2"/>
    </row>
    <row r="80" spans="1:9" ht="30" customHeight="1" thickTop="1" thickBot="1" x14ac:dyDescent="0.3">
      <c r="A80" s="5">
        <v>113</v>
      </c>
      <c r="B80" s="6" t="s">
        <v>69</v>
      </c>
      <c r="C80" s="6" t="s">
        <v>5</v>
      </c>
      <c r="D80" s="6">
        <v>1</v>
      </c>
      <c r="E80" s="8"/>
      <c r="F80" s="8">
        <f t="shared" si="7"/>
        <v>0</v>
      </c>
      <c r="G80" s="1"/>
      <c r="H80" s="2"/>
      <c r="I80" s="2"/>
    </row>
    <row r="81" spans="1:9" ht="30" customHeight="1" thickTop="1" thickBot="1" x14ac:dyDescent="0.3">
      <c r="A81" s="5">
        <v>114</v>
      </c>
      <c r="B81" s="6" t="s">
        <v>70</v>
      </c>
      <c r="C81" s="6" t="s">
        <v>5</v>
      </c>
      <c r="D81" s="6">
        <v>1</v>
      </c>
      <c r="E81" s="8"/>
      <c r="F81" s="8">
        <f t="shared" si="7"/>
        <v>0</v>
      </c>
      <c r="G81" s="1"/>
      <c r="H81" s="2"/>
      <c r="I81" s="2"/>
    </row>
    <row r="82" spans="1:9" ht="17.25" thickTop="1" thickBot="1" x14ac:dyDescent="0.3">
      <c r="A82" s="5">
        <v>115</v>
      </c>
      <c r="B82" s="6" t="s">
        <v>107</v>
      </c>
      <c r="C82" s="6" t="s">
        <v>5</v>
      </c>
      <c r="D82" s="6">
        <v>1</v>
      </c>
      <c r="E82" s="8"/>
      <c r="F82" s="8">
        <f t="shared" si="7"/>
        <v>0</v>
      </c>
      <c r="G82" s="2"/>
      <c r="H82" s="2"/>
      <c r="I82" s="1"/>
    </row>
    <row r="83" spans="1:9" ht="17.25" thickTop="1" thickBot="1" x14ac:dyDescent="0.3">
      <c r="A83" s="5">
        <v>116</v>
      </c>
      <c r="B83" s="6" t="s">
        <v>108</v>
      </c>
      <c r="C83" s="6" t="s">
        <v>5</v>
      </c>
      <c r="D83" s="6">
        <v>1</v>
      </c>
      <c r="E83" s="8"/>
      <c r="F83" s="8">
        <f t="shared" si="7"/>
        <v>0</v>
      </c>
      <c r="G83" s="2"/>
      <c r="H83" s="2"/>
      <c r="I83" s="1"/>
    </row>
    <row r="84" spans="1:9" ht="17.25" thickTop="1" thickBot="1" x14ac:dyDescent="0.3">
      <c r="A84" s="5">
        <v>117</v>
      </c>
      <c r="B84" s="6" t="s">
        <v>109</v>
      </c>
      <c r="C84" s="6" t="s">
        <v>5</v>
      </c>
      <c r="D84" s="6">
        <v>1</v>
      </c>
      <c r="E84" s="8"/>
      <c r="F84" s="8">
        <f t="shared" si="7"/>
        <v>0</v>
      </c>
      <c r="G84" s="2"/>
      <c r="H84" s="2"/>
      <c r="I84" s="1"/>
    </row>
    <row r="85" spans="1:9" ht="17.25" thickTop="1" thickBot="1" x14ac:dyDescent="0.3">
      <c r="A85" s="5">
        <v>118</v>
      </c>
      <c r="B85" s="6" t="s">
        <v>110</v>
      </c>
      <c r="C85" s="6" t="s">
        <v>5</v>
      </c>
      <c r="D85" s="6">
        <v>1</v>
      </c>
      <c r="E85" s="8"/>
      <c r="F85" s="8">
        <f t="shared" si="7"/>
        <v>0</v>
      </c>
      <c r="G85" s="2"/>
      <c r="H85" s="2"/>
      <c r="I85" s="1"/>
    </row>
    <row r="86" spans="1:9" ht="17.25" thickTop="1" thickBot="1" x14ac:dyDescent="0.3">
      <c r="A86" s="5">
        <v>119</v>
      </c>
      <c r="B86" s="6" t="s">
        <v>111</v>
      </c>
      <c r="C86" s="6" t="s">
        <v>5</v>
      </c>
      <c r="D86" s="6">
        <v>1</v>
      </c>
      <c r="E86" s="8"/>
      <c r="F86" s="8">
        <f t="shared" si="7"/>
        <v>0</v>
      </c>
      <c r="G86" s="2"/>
      <c r="H86" s="2"/>
      <c r="I86" s="1"/>
    </row>
    <row r="87" spans="1:9" ht="17.25" thickTop="1" thickBot="1" x14ac:dyDescent="0.3">
      <c r="A87" s="5">
        <v>120</v>
      </c>
      <c r="B87" s="6" t="s">
        <v>112</v>
      </c>
      <c r="C87" s="6" t="s">
        <v>5</v>
      </c>
      <c r="D87" s="6">
        <v>1</v>
      </c>
      <c r="E87" s="8"/>
      <c r="F87" s="8">
        <f t="shared" si="7"/>
        <v>0</v>
      </c>
      <c r="G87" s="2"/>
      <c r="H87" s="2"/>
      <c r="I87" s="1"/>
    </row>
    <row r="88" spans="1:9" ht="17.25" thickTop="1" thickBot="1" x14ac:dyDescent="0.3">
      <c r="A88" s="5">
        <v>121</v>
      </c>
      <c r="B88" s="6" t="s">
        <v>113</v>
      </c>
      <c r="C88" s="6" t="s">
        <v>5</v>
      </c>
      <c r="D88" s="6">
        <v>1</v>
      </c>
      <c r="E88" s="8"/>
      <c r="F88" s="8">
        <f t="shared" si="7"/>
        <v>0</v>
      </c>
      <c r="G88" s="2"/>
      <c r="H88" s="2"/>
      <c r="I88" s="1"/>
    </row>
    <row r="89" spans="1:9" ht="31.5" thickTop="1" thickBot="1" x14ac:dyDescent="0.3">
      <c r="A89" s="5">
        <v>122</v>
      </c>
      <c r="B89" s="6" t="s">
        <v>114</v>
      </c>
      <c r="C89" s="6" t="s">
        <v>33</v>
      </c>
      <c r="D89" s="6">
        <v>1</v>
      </c>
      <c r="E89" s="8"/>
      <c r="F89" s="8">
        <f t="shared" si="7"/>
        <v>0</v>
      </c>
      <c r="G89" s="2"/>
      <c r="H89" s="2"/>
      <c r="I89" s="1"/>
    </row>
    <row r="90" spans="1:9" ht="31.5" thickTop="1" thickBot="1" x14ac:dyDescent="0.3">
      <c r="A90" s="5">
        <v>123</v>
      </c>
      <c r="B90" s="6" t="s">
        <v>59</v>
      </c>
      <c r="C90" s="6" t="s">
        <v>5</v>
      </c>
      <c r="D90" s="6">
        <v>1</v>
      </c>
      <c r="E90" s="8"/>
      <c r="F90" s="8">
        <f t="shared" si="7"/>
        <v>0</v>
      </c>
      <c r="G90" s="2"/>
      <c r="H90" s="2"/>
      <c r="I90" s="1"/>
    </row>
    <row r="91" spans="1:9" ht="31.5" thickTop="1" thickBot="1" x14ac:dyDescent="0.3">
      <c r="A91" s="5">
        <v>124</v>
      </c>
      <c r="B91" s="6" t="s">
        <v>60</v>
      </c>
      <c r="C91" s="6" t="s">
        <v>5</v>
      </c>
      <c r="D91" s="6">
        <v>1</v>
      </c>
      <c r="E91" s="8"/>
      <c r="F91" s="8">
        <f t="shared" si="7"/>
        <v>0</v>
      </c>
      <c r="G91" s="2"/>
      <c r="H91" s="2"/>
      <c r="I91" s="1"/>
    </row>
    <row r="92" spans="1:9" ht="31.5" thickTop="1" thickBot="1" x14ac:dyDescent="0.3">
      <c r="A92" s="5">
        <v>125</v>
      </c>
      <c r="B92" s="6" t="s">
        <v>61</v>
      </c>
      <c r="C92" s="6" t="s">
        <v>5</v>
      </c>
      <c r="D92" s="6">
        <v>1</v>
      </c>
      <c r="E92" s="8"/>
      <c r="F92" s="8">
        <f t="shared" si="7"/>
        <v>0</v>
      </c>
      <c r="G92" s="2"/>
      <c r="H92" s="2"/>
      <c r="I92" s="1"/>
    </row>
    <row r="93" spans="1:9" ht="31.5" thickTop="1" thickBot="1" x14ac:dyDescent="0.3">
      <c r="A93" s="5">
        <v>126</v>
      </c>
      <c r="B93" s="6" t="s">
        <v>62</v>
      </c>
      <c r="C93" s="6" t="s">
        <v>5</v>
      </c>
      <c r="D93" s="6">
        <v>1</v>
      </c>
      <c r="E93" s="8"/>
      <c r="F93" s="8">
        <f t="shared" si="7"/>
        <v>0</v>
      </c>
      <c r="G93" s="2"/>
      <c r="H93" s="2"/>
      <c r="I93" s="1"/>
    </row>
    <row r="94" spans="1:9" ht="31.5" thickTop="1" thickBot="1" x14ac:dyDescent="0.3">
      <c r="A94" s="5">
        <v>127</v>
      </c>
      <c r="B94" s="6" t="s">
        <v>63</v>
      </c>
      <c r="C94" s="6" t="s">
        <v>33</v>
      </c>
      <c r="D94" s="6">
        <v>1</v>
      </c>
      <c r="E94" s="8"/>
      <c r="F94" s="8">
        <f t="shared" si="7"/>
        <v>0</v>
      </c>
      <c r="G94" s="2"/>
      <c r="H94" s="2"/>
      <c r="I94" s="1"/>
    </row>
    <row r="95" spans="1:9" ht="31.5" thickTop="1" thickBot="1" x14ac:dyDescent="0.3">
      <c r="A95" s="5">
        <v>128</v>
      </c>
      <c r="B95" s="6" t="s">
        <v>34</v>
      </c>
      <c r="C95" s="6" t="s">
        <v>5</v>
      </c>
      <c r="D95" s="6">
        <v>1</v>
      </c>
      <c r="E95" s="8"/>
      <c r="F95" s="8">
        <f t="shared" si="7"/>
        <v>0</v>
      </c>
      <c r="G95" s="2"/>
      <c r="H95" s="2"/>
      <c r="I95" s="1"/>
    </row>
    <row r="96" spans="1:9" ht="17.25" thickTop="1" thickBot="1" x14ac:dyDescent="0.3">
      <c r="A96" s="5">
        <v>129</v>
      </c>
      <c r="B96" s="6" t="s">
        <v>35</v>
      </c>
      <c r="C96" s="6" t="s">
        <v>5</v>
      </c>
      <c r="D96" s="6">
        <v>1</v>
      </c>
      <c r="E96" s="8"/>
      <c r="F96" s="8">
        <f t="shared" si="7"/>
        <v>0</v>
      </c>
      <c r="G96" s="2"/>
      <c r="H96" s="2"/>
      <c r="I96" s="1"/>
    </row>
    <row r="97" spans="1:9" ht="17.25" thickTop="1" thickBot="1" x14ac:dyDescent="0.3">
      <c r="A97" s="5">
        <v>130</v>
      </c>
      <c r="B97" s="6" t="s">
        <v>36</v>
      </c>
      <c r="C97" s="6" t="s">
        <v>5</v>
      </c>
      <c r="D97" s="6">
        <v>1</v>
      </c>
      <c r="E97" s="8"/>
      <c r="F97" s="8">
        <f t="shared" si="7"/>
        <v>0</v>
      </c>
      <c r="G97" s="2"/>
      <c r="H97" s="2"/>
      <c r="I97" s="1"/>
    </row>
    <row r="98" spans="1:9" ht="17.25" thickTop="1" thickBot="1" x14ac:dyDescent="0.3">
      <c r="A98" s="5">
        <v>131</v>
      </c>
      <c r="B98" s="6" t="s">
        <v>37</v>
      </c>
      <c r="C98" s="6" t="s">
        <v>5</v>
      </c>
      <c r="D98" s="6">
        <v>1</v>
      </c>
      <c r="E98" s="8"/>
      <c r="F98" s="8">
        <f t="shared" si="7"/>
        <v>0</v>
      </c>
      <c r="G98" s="2"/>
      <c r="H98" s="2"/>
      <c r="I98" s="1"/>
    </row>
    <row r="99" spans="1:9" ht="17.25" thickTop="1" thickBot="1" x14ac:dyDescent="0.3">
      <c r="A99" s="5">
        <v>132</v>
      </c>
      <c r="B99" s="6" t="s">
        <v>38</v>
      </c>
      <c r="C99" s="6" t="s">
        <v>5</v>
      </c>
      <c r="D99" s="6">
        <v>1</v>
      </c>
      <c r="E99" s="8"/>
      <c r="F99" s="8">
        <f t="shared" si="7"/>
        <v>0</v>
      </c>
      <c r="G99" s="2"/>
      <c r="H99" s="2"/>
      <c r="I99" s="1"/>
    </row>
    <row r="100" spans="1:9" ht="17.25" thickTop="1" thickBot="1" x14ac:dyDescent="0.3">
      <c r="A100" s="5">
        <v>133</v>
      </c>
      <c r="B100" s="6" t="s">
        <v>39</v>
      </c>
      <c r="C100" s="6" t="s">
        <v>5</v>
      </c>
      <c r="D100" s="6">
        <v>1</v>
      </c>
      <c r="E100" s="8"/>
      <c r="F100" s="8">
        <f t="shared" si="7"/>
        <v>0</v>
      </c>
      <c r="G100" s="2"/>
      <c r="H100" s="2"/>
      <c r="I100" s="1"/>
    </row>
    <row r="101" spans="1:9" ht="17.25" thickTop="1" thickBot="1" x14ac:dyDescent="0.3">
      <c r="A101" s="5">
        <v>134</v>
      </c>
      <c r="B101" s="6" t="s">
        <v>64</v>
      </c>
      <c r="C101" s="6" t="s">
        <v>5</v>
      </c>
      <c r="D101" s="6">
        <v>1</v>
      </c>
      <c r="E101" s="8"/>
      <c r="F101" s="8">
        <f t="shared" si="7"/>
        <v>0</v>
      </c>
      <c r="G101" s="2"/>
      <c r="H101" s="2"/>
      <c r="I101" s="1"/>
    </row>
    <row r="102" spans="1:9" ht="17.25" thickTop="1" thickBot="1" x14ac:dyDescent="0.3">
      <c r="A102" s="5">
        <v>135</v>
      </c>
      <c r="B102" s="6" t="s">
        <v>65</v>
      </c>
      <c r="C102" s="6" t="s">
        <v>5</v>
      </c>
      <c r="D102" s="6">
        <v>1</v>
      </c>
      <c r="E102" s="8"/>
      <c r="F102" s="8">
        <f t="shared" si="7"/>
        <v>0</v>
      </c>
      <c r="G102" s="2"/>
      <c r="H102" s="2"/>
      <c r="I102" s="1"/>
    </row>
    <row r="103" spans="1:9" ht="31.5" thickTop="1" thickBot="1" x14ac:dyDescent="0.3">
      <c r="A103" s="5">
        <v>136</v>
      </c>
      <c r="B103" s="6" t="s">
        <v>40</v>
      </c>
      <c r="C103" s="6" t="s">
        <v>5</v>
      </c>
      <c r="D103" s="6">
        <v>1</v>
      </c>
      <c r="E103" s="8"/>
      <c r="F103" s="8">
        <f t="shared" si="7"/>
        <v>0</v>
      </c>
      <c r="G103" s="2"/>
      <c r="H103" s="2"/>
      <c r="I103" s="1"/>
    </row>
    <row r="104" spans="1:9" ht="17.25" thickTop="1" thickBot="1" x14ac:dyDescent="0.3">
      <c r="A104" s="5">
        <v>137</v>
      </c>
      <c r="B104" s="6" t="s">
        <v>41</v>
      </c>
      <c r="C104" s="6" t="s">
        <v>5</v>
      </c>
      <c r="D104" s="6">
        <v>1</v>
      </c>
      <c r="E104" s="8"/>
      <c r="F104" s="8">
        <f t="shared" si="7"/>
        <v>0</v>
      </c>
      <c r="G104" s="2"/>
      <c r="H104" s="2"/>
      <c r="I104" s="1"/>
    </row>
    <row r="105" spans="1:9" ht="17.25" thickTop="1" thickBot="1" x14ac:dyDescent="0.3">
      <c r="A105" s="5">
        <v>138</v>
      </c>
      <c r="B105" s="6" t="s">
        <v>42</v>
      </c>
      <c r="C105" s="6" t="s">
        <v>5</v>
      </c>
      <c r="D105" s="6">
        <v>1</v>
      </c>
      <c r="E105" s="8"/>
      <c r="F105" s="8">
        <f t="shared" si="7"/>
        <v>0</v>
      </c>
      <c r="G105" s="2"/>
      <c r="H105" s="2"/>
      <c r="I105" s="1"/>
    </row>
    <row r="106" spans="1:9" ht="17.25" thickTop="1" thickBot="1" x14ac:dyDescent="0.3">
      <c r="A106" s="5">
        <v>139</v>
      </c>
      <c r="B106" s="6" t="s">
        <v>43</v>
      </c>
      <c r="C106" s="6" t="s">
        <v>5</v>
      </c>
      <c r="D106" s="6">
        <v>1</v>
      </c>
      <c r="E106" s="8"/>
      <c r="F106" s="8">
        <f t="shared" si="7"/>
        <v>0</v>
      </c>
      <c r="G106" s="2"/>
      <c r="H106" s="2"/>
      <c r="I106" s="1"/>
    </row>
    <row r="107" spans="1:9" ht="17.25" thickTop="1" thickBot="1" x14ac:dyDescent="0.3">
      <c r="A107" s="5">
        <v>140</v>
      </c>
      <c r="B107" s="6" t="s">
        <v>44</v>
      </c>
      <c r="C107" s="6" t="s">
        <v>5</v>
      </c>
      <c r="D107" s="6">
        <v>1</v>
      </c>
      <c r="E107" s="8"/>
      <c r="F107" s="8">
        <f t="shared" si="7"/>
        <v>0</v>
      </c>
      <c r="G107" s="2"/>
      <c r="H107" s="2"/>
      <c r="I107" s="1"/>
    </row>
    <row r="108" spans="1:9" ht="17.25" thickTop="1" thickBot="1" x14ac:dyDescent="0.3">
      <c r="A108" s="5">
        <v>141</v>
      </c>
      <c r="B108" s="6" t="s">
        <v>45</v>
      </c>
      <c r="C108" s="6" t="s">
        <v>5</v>
      </c>
      <c r="D108" s="6">
        <v>1</v>
      </c>
      <c r="E108" s="8"/>
      <c r="F108" s="8">
        <f t="shared" si="7"/>
        <v>0</v>
      </c>
      <c r="G108" s="2"/>
      <c r="H108" s="2"/>
      <c r="I108" s="1"/>
    </row>
    <row r="109" spans="1:9" ht="17.25" thickTop="1" thickBot="1" x14ac:dyDescent="0.3">
      <c r="A109" s="5">
        <v>142</v>
      </c>
      <c r="B109" s="6" t="s">
        <v>46</v>
      </c>
      <c r="C109" s="6" t="s">
        <v>5</v>
      </c>
      <c r="D109" s="6">
        <v>1</v>
      </c>
      <c r="E109" s="8"/>
      <c r="F109" s="8">
        <f t="shared" si="7"/>
        <v>0</v>
      </c>
      <c r="G109" s="2"/>
      <c r="H109" s="2"/>
      <c r="I109" s="1"/>
    </row>
    <row r="110" spans="1:9" ht="17.25" thickTop="1" thickBot="1" x14ac:dyDescent="0.3">
      <c r="A110" s="5">
        <v>143</v>
      </c>
      <c r="B110" s="6" t="s">
        <v>47</v>
      </c>
      <c r="C110" s="6" t="s">
        <v>5</v>
      </c>
      <c r="D110" s="6">
        <v>1</v>
      </c>
      <c r="E110" s="8"/>
      <c r="F110" s="8">
        <f t="shared" si="7"/>
        <v>0</v>
      </c>
      <c r="G110" s="2"/>
      <c r="H110" s="2"/>
      <c r="I110" s="1"/>
    </row>
    <row r="111" spans="1:9" ht="17.25" thickTop="1" thickBot="1" x14ac:dyDescent="0.3">
      <c r="A111" s="5">
        <v>144</v>
      </c>
      <c r="B111" s="6" t="s">
        <v>48</v>
      </c>
      <c r="C111" s="6" t="s">
        <v>5</v>
      </c>
      <c r="D111" s="6">
        <v>1</v>
      </c>
      <c r="E111" s="8"/>
      <c r="F111" s="8">
        <f t="shared" si="7"/>
        <v>0</v>
      </c>
      <c r="G111" s="2"/>
      <c r="H111" s="2"/>
      <c r="I111" s="1"/>
    </row>
    <row r="112" spans="1:9" ht="17.25" thickTop="1" thickBot="1" x14ac:dyDescent="0.3">
      <c r="A112" s="5">
        <v>145</v>
      </c>
      <c r="B112" s="6" t="s">
        <v>49</v>
      </c>
      <c r="C112" s="6" t="s">
        <v>5</v>
      </c>
      <c r="D112" s="6">
        <v>1</v>
      </c>
      <c r="E112" s="8"/>
      <c r="F112" s="8">
        <f t="shared" si="7"/>
        <v>0</v>
      </c>
      <c r="G112" s="2"/>
      <c r="H112" s="2"/>
      <c r="I112" s="1"/>
    </row>
    <row r="113" spans="1:9" ht="17.25" thickTop="1" thickBot="1" x14ac:dyDescent="0.3">
      <c r="A113" s="5">
        <v>146</v>
      </c>
      <c r="B113" s="6" t="s">
        <v>52</v>
      </c>
      <c r="C113" s="6" t="s">
        <v>53</v>
      </c>
      <c r="D113" s="6">
        <v>10</v>
      </c>
      <c r="E113" s="8"/>
      <c r="F113" s="8">
        <f t="shared" si="7"/>
        <v>0</v>
      </c>
      <c r="G113" s="2"/>
      <c r="H113" s="2"/>
      <c r="I113" s="1"/>
    </row>
    <row r="114" spans="1:9" ht="17.25" thickTop="1" thickBot="1" x14ac:dyDescent="0.3">
      <c r="A114" s="5">
        <v>147</v>
      </c>
      <c r="B114" s="6" t="s">
        <v>54</v>
      </c>
      <c r="C114" s="6" t="s">
        <v>55</v>
      </c>
      <c r="D114" s="6">
        <v>5</v>
      </c>
      <c r="E114" s="8"/>
      <c r="F114" s="8">
        <f t="shared" si="7"/>
        <v>0</v>
      </c>
      <c r="G114" s="2"/>
      <c r="H114" s="2"/>
      <c r="I114" s="2"/>
    </row>
    <row r="115" spans="1:9" ht="17.25" thickTop="1" thickBot="1" x14ac:dyDescent="0.3">
      <c r="A115" s="5">
        <v>148</v>
      </c>
      <c r="B115" s="6" t="s">
        <v>56</v>
      </c>
      <c r="C115" s="6" t="s">
        <v>55</v>
      </c>
      <c r="D115" s="6">
        <v>5</v>
      </c>
      <c r="E115" s="8"/>
      <c r="F115" s="8">
        <f t="shared" si="7"/>
        <v>0</v>
      </c>
      <c r="G115" s="2"/>
      <c r="H115" s="2"/>
      <c r="I115" s="2"/>
    </row>
    <row r="116" spans="1:9" ht="17.25" thickTop="1" thickBot="1" x14ac:dyDescent="0.3">
      <c r="A116" s="5">
        <v>149</v>
      </c>
      <c r="B116" s="6" t="s">
        <v>57</v>
      </c>
      <c r="C116" s="6" t="s">
        <v>5</v>
      </c>
      <c r="D116" s="6">
        <v>1</v>
      </c>
      <c r="E116" s="8"/>
      <c r="F116" s="8">
        <f t="shared" si="7"/>
        <v>0</v>
      </c>
      <c r="G116" s="2"/>
      <c r="H116" s="2"/>
      <c r="I116" s="1"/>
    </row>
    <row r="117" spans="1:9" ht="17.25" thickTop="1" thickBot="1" x14ac:dyDescent="0.3">
      <c r="A117" s="28" t="s">
        <v>85</v>
      </c>
      <c r="B117" s="29"/>
      <c r="C117" s="29"/>
      <c r="D117" s="29"/>
      <c r="E117" s="30"/>
      <c r="F117" s="8">
        <f>SUM(F79:F116)</f>
        <v>0</v>
      </c>
    </row>
    <row r="118" spans="1:9" ht="17.25" thickTop="1" thickBot="1" x14ac:dyDescent="0.3">
      <c r="A118" s="21"/>
      <c r="B118" s="22"/>
      <c r="C118" s="22"/>
      <c r="D118" s="22"/>
      <c r="E118" s="22"/>
      <c r="F118" s="23"/>
    </row>
    <row r="119" spans="1:9" ht="17.25" thickTop="1" thickBot="1" x14ac:dyDescent="0.3">
      <c r="A119" s="28" t="s">
        <v>86</v>
      </c>
      <c r="B119" s="29"/>
      <c r="C119" s="29"/>
      <c r="D119" s="29"/>
      <c r="E119" s="30"/>
      <c r="F119" s="8">
        <f>F61+F65+F76+F117</f>
        <v>0</v>
      </c>
    </row>
    <row r="120" spans="1:9" ht="17.25" thickTop="1" thickBot="1" x14ac:dyDescent="0.3">
      <c r="A120" s="21"/>
      <c r="B120" s="22"/>
      <c r="C120" s="22"/>
      <c r="D120" s="22"/>
      <c r="E120" s="22"/>
      <c r="F120" s="23"/>
    </row>
    <row r="121" spans="1:9" ht="20.25" thickTop="1" thickBot="1" x14ac:dyDescent="0.3">
      <c r="A121" s="31" t="s">
        <v>87</v>
      </c>
      <c r="B121" s="31"/>
      <c r="C121" s="31"/>
      <c r="D121" s="31"/>
      <c r="E121" s="31"/>
      <c r="F121" s="31"/>
    </row>
    <row r="122" spans="1:9" ht="17.25" thickTop="1" thickBot="1" x14ac:dyDescent="0.3">
      <c r="A122" s="20" t="s">
        <v>72</v>
      </c>
      <c r="B122" s="20"/>
      <c r="C122" s="20"/>
      <c r="D122" s="20"/>
      <c r="E122" s="20"/>
      <c r="F122" s="20"/>
    </row>
    <row r="123" spans="1:9" ht="31.5" thickTop="1" thickBot="1" x14ac:dyDescent="0.3">
      <c r="A123" s="5">
        <v>201</v>
      </c>
      <c r="B123" s="7" t="s">
        <v>144</v>
      </c>
      <c r="C123" s="6" t="s">
        <v>5</v>
      </c>
      <c r="D123" s="6">
        <v>33</v>
      </c>
      <c r="E123" s="8"/>
      <c r="F123" s="8">
        <f t="shared" ref="F123:F124" si="8">D123*E123</f>
        <v>0</v>
      </c>
    </row>
    <row r="124" spans="1:9" ht="49.5" thickTop="1" thickBot="1" x14ac:dyDescent="0.3">
      <c r="A124" s="5">
        <v>202</v>
      </c>
      <c r="B124" s="6" t="s">
        <v>138</v>
      </c>
      <c r="C124" s="6" t="s">
        <v>5</v>
      </c>
      <c r="D124" s="6">
        <v>33</v>
      </c>
      <c r="E124" s="8"/>
      <c r="F124" s="8">
        <f t="shared" si="8"/>
        <v>0</v>
      </c>
    </row>
    <row r="125" spans="1:9" ht="17.25" thickTop="1" thickBot="1" x14ac:dyDescent="0.3">
      <c r="A125" s="32" t="s">
        <v>88</v>
      </c>
      <c r="B125" s="33"/>
      <c r="C125" s="33"/>
      <c r="D125" s="33"/>
      <c r="E125" s="34"/>
      <c r="F125" s="8">
        <f>SUM(F123:F124)</f>
        <v>0</v>
      </c>
    </row>
    <row r="126" spans="1:9" ht="17.25" thickTop="1" thickBot="1" x14ac:dyDescent="0.3">
      <c r="A126" s="21"/>
      <c r="B126" s="22"/>
      <c r="C126" s="22"/>
      <c r="D126" s="22"/>
      <c r="E126" s="22"/>
      <c r="F126" s="23"/>
    </row>
    <row r="127" spans="1:9" ht="17.25" thickTop="1" thickBot="1" x14ac:dyDescent="0.3">
      <c r="A127" s="19" t="s">
        <v>74</v>
      </c>
      <c r="B127" s="19"/>
      <c r="C127" s="19"/>
      <c r="D127" s="19"/>
      <c r="E127" s="19"/>
      <c r="F127" s="19"/>
    </row>
    <row r="128" spans="1:9" ht="17.25" thickTop="1" thickBot="1" x14ac:dyDescent="0.3">
      <c r="A128" s="4">
        <v>203</v>
      </c>
      <c r="B128" s="6" t="s">
        <v>145</v>
      </c>
      <c r="C128" s="6" t="s">
        <v>5</v>
      </c>
      <c r="D128" s="6">
        <v>33</v>
      </c>
      <c r="E128" s="8"/>
      <c r="F128" s="8">
        <f t="shared" ref="F128" si="9">D128*E128</f>
        <v>0</v>
      </c>
    </row>
    <row r="129" spans="1:9" ht="17.25" thickTop="1" thickBot="1" x14ac:dyDescent="0.3">
      <c r="A129" s="32" t="s">
        <v>89</v>
      </c>
      <c r="B129" s="33"/>
      <c r="C129" s="33"/>
      <c r="D129" s="33"/>
      <c r="E129" s="34"/>
      <c r="F129" s="8">
        <f>SUM(F128)</f>
        <v>0</v>
      </c>
    </row>
    <row r="130" spans="1:9" ht="17.25" thickTop="1" thickBot="1" x14ac:dyDescent="0.3">
      <c r="A130" s="21"/>
      <c r="B130" s="22"/>
      <c r="C130" s="22"/>
      <c r="D130" s="22"/>
      <c r="E130" s="22"/>
      <c r="F130" s="23"/>
    </row>
    <row r="131" spans="1:9" ht="17.25" thickTop="1" thickBot="1" x14ac:dyDescent="0.3">
      <c r="A131" s="19" t="s">
        <v>76</v>
      </c>
      <c r="B131" s="19"/>
      <c r="C131" s="19"/>
      <c r="D131" s="19"/>
      <c r="E131" s="19"/>
      <c r="F131" s="19"/>
    </row>
    <row r="132" spans="1:9" ht="31.5" thickTop="1" thickBot="1" x14ac:dyDescent="0.3">
      <c r="A132" s="5">
        <v>204</v>
      </c>
      <c r="B132" s="6" t="s">
        <v>21</v>
      </c>
      <c r="C132" s="6" t="s">
        <v>10</v>
      </c>
      <c r="D132" s="6">
        <v>4</v>
      </c>
      <c r="E132" s="8"/>
      <c r="F132" s="8">
        <f t="shared" ref="F132:F139" si="10">D132*E132</f>
        <v>0</v>
      </c>
    </row>
    <row r="133" spans="1:9" ht="31.5" thickTop="1" thickBot="1" x14ac:dyDescent="0.3">
      <c r="A133" s="5">
        <v>205</v>
      </c>
      <c r="B133" s="6" t="s">
        <v>22</v>
      </c>
      <c r="C133" s="6" t="s">
        <v>10</v>
      </c>
      <c r="D133" s="6">
        <v>6</v>
      </c>
      <c r="E133" s="8"/>
      <c r="F133" s="8">
        <f t="shared" si="10"/>
        <v>0</v>
      </c>
    </row>
    <row r="134" spans="1:9" ht="46.5" thickTop="1" thickBot="1" x14ac:dyDescent="0.3">
      <c r="A134" s="5">
        <v>206</v>
      </c>
      <c r="B134" s="6" t="s">
        <v>12</v>
      </c>
      <c r="C134" s="6" t="s">
        <v>13</v>
      </c>
      <c r="D134" s="6">
        <v>8</v>
      </c>
      <c r="E134" s="8"/>
      <c r="F134" s="8">
        <f t="shared" si="10"/>
        <v>0</v>
      </c>
    </row>
    <row r="135" spans="1:9" ht="46.5" thickTop="1" thickBot="1" x14ac:dyDescent="0.3">
      <c r="A135" s="5">
        <v>207</v>
      </c>
      <c r="B135" s="6" t="s">
        <v>14</v>
      </c>
      <c r="C135" s="6" t="s">
        <v>13</v>
      </c>
      <c r="D135" s="6">
        <v>8</v>
      </c>
      <c r="E135" s="8"/>
      <c r="F135" s="8">
        <f t="shared" si="10"/>
        <v>0</v>
      </c>
    </row>
    <row r="136" spans="1:9" ht="60" x14ac:dyDescent="0.25">
      <c r="A136" s="5">
        <v>208</v>
      </c>
      <c r="B136" s="6" t="s">
        <v>15</v>
      </c>
      <c r="C136" s="6" t="s">
        <v>13</v>
      </c>
      <c r="D136" s="6">
        <v>8</v>
      </c>
      <c r="E136" s="8"/>
      <c r="F136" s="8">
        <f t="shared" si="10"/>
        <v>0</v>
      </c>
    </row>
    <row r="137" spans="1:9" ht="61.5" thickTop="1" thickBot="1" x14ac:dyDescent="0.3">
      <c r="A137" s="5">
        <v>209</v>
      </c>
      <c r="B137" s="6" t="s">
        <v>16</v>
      </c>
      <c r="C137" s="6" t="s">
        <v>13</v>
      </c>
      <c r="D137" s="6">
        <v>8</v>
      </c>
      <c r="E137" s="8"/>
      <c r="F137" s="8">
        <f t="shared" si="10"/>
        <v>0</v>
      </c>
    </row>
    <row r="138" spans="1:9" ht="61.5" thickTop="1" thickBot="1" x14ac:dyDescent="0.3">
      <c r="A138" s="5">
        <v>210</v>
      </c>
      <c r="B138" s="6" t="s">
        <v>17</v>
      </c>
      <c r="C138" s="6" t="s">
        <v>13</v>
      </c>
      <c r="D138" s="6">
        <v>8</v>
      </c>
      <c r="E138" s="8"/>
      <c r="F138" s="8">
        <f t="shared" si="10"/>
        <v>0</v>
      </c>
    </row>
    <row r="139" spans="1:9" ht="61.5" thickTop="1" thickBot="1" x14ac:dyDescent="0.3">
      <c r="A139" s="5">
        <v>211</v>
      </c>
      <c r="B139" s="6" t="s">
        <v>18</v>
      </c>
      <c r="C139" s="6" t="s">
        <v>13</v>
      </c>
      <c r="D139" s="6">
        <v>8</v>
      </c>
      <c r="E139" s="8"/>
      <c r="F139" s="8">
        <f t="shared" si="10"/>
        <v>0</v>
      </c>
    </row>
    <row r="140" spans="1:9" ht="17.25" thickTop="1" thickBot="1" x14ac:dyDescent="0.3">
      <c r="A140" s="32" t="s">
        <v>90</v>
      </c>
      <c r="B140" s="33"/>
      <c r="C140" s="33"/>
      <c r="D140" s="33"/>
      <c r="E140" s="34"/>
      <c r="F140" s="8">
        <f>SUM(F132:F139)</f>
        <v>0</v>
      </c>
    </row>
    <row r="141" spans="1:9" ht="17.25" thickTop="1" thickBot="1" x14ac:dyDescent="0.3">
      <c r="A141" s="21"/>
      <c r="B141" s="22"/>
      <c r="C141" s="22"/>
      <c r="D141" s="22"/>
      <c r="E141" s="22"/>
      <c r="F141" s="23"/>
    </row>
    <row r="142" spans="1:9" ht="17.25" thickTop="1" thickBot="1" x14ac:dyDescent="0.3">
      <c r="A142" s="19" t="s">
        <v>78</v>
      </c>
      <c r="B142" s="19"/>
      <c r="C142" s="19"/>
      <c r="D142" s="19"/>
      <c r="E142" s="19"/>
      <c r="F142" s="19"/>
    </row>
    <row r="143" spans="1:9" ht="17.25" thickTop="1" thickBot="1" x14ac:dyDescent="0.3">
      <c r="A143" s="4">
        <v>212</v>
      </c>
      <c r="B143" s="6" t="s">
        <v>66</v>
      </c>
      <c r="C143" s="6" t="s">
        <v>5</v>
      </c>
      <c r="D143" s="6">
        <v>1</v>
      </c>
      <c r="E143" s="8"/>
      <c r="F143" s="8">
        <f t="shared" ref="F143:F178" si="11">D143*E143</f>
        <v>0</v>
      </c>
      <c r="G143" s="1"/>
      <c r="H143" s="2"/>
      <c r="I143" s="2"/>
    </row>
    <row r="144" spans="1:9" ht="17.25" thickTop="1" thickBot="1" x14ac:dyDescent="0.3">
      <c r="A144" s="4">
        <v>213</v>
      </c>
      <c r="B144" s="6" t="s">
        <v>67</v>
      </c>
      <c r="C144" s="6" t="s">
        <v>5</v>
      </c>
      <c r="D144" s="6">
        <v>1</v>
      </c>
      <c r="E144" s="8"/>
      <c r="F144" s="8">
        <f t="shared" si="11"/>
        <v>0</v>
      </c>
      <c r="G144" s="1"/>
      <c r="H144" s="2"/>
      <c r="I144" s="2"/>
    </row>
    <row r="145" spans="1:9" ht="17.25" thickTop="1" thickBot="1" x14ac:dyDescent="0.3">
      <c r="A145" s="4">
        <v>214</v>
      </c>
      <c r="B145" s="6" t="s">
        <v>68</v>
      </c>
      <c r="C145" s="6" t="s">
        <v>5</v>
      </c>
      <c r="D145" s="6">
        <v>1</v>
      </c>
      <c r="E145" s="8"/>
      <c r="F145" s="8">
        <f t="shared" si="11"/>
        <v>0</v>
      </c>
      <c r="G145" s="1"/>
      <c r="H145" s="2"/>
      <c r="I145" s="2"/>
    </row>
    <row r="146" spans="1:9" ht="17.25" thickTop="1" thickBot="1" x14ac:dyDescent="0.3">
      <c r="A146" s="4">
        <v>215</v>
      </c>
      <c r="B146" s="6" t="s">
        <v>115</v>
      </c>
      <c r="C146" s="6" t="s">
        <v>5</v>
      </c>
      <c r="D146" s="6">
        <v>1</v>
      </c>
      <c r="E146" s="8"/>
      <c r="F146" s="8">
        <f t="shared" si="11"/>
        <v>0</v>
      </c>
      <c r="G146" s="2"/>
      <c r="H146" s="2"/>
      <c r="I146" s="1"/>
    </row>
    <row r="147" spans="1:9" ht="17.25" thickTop="1" thickBot="1" x14ac:dyDescent="0.3">
      <c r="A147" s="4">
        <v>216</v>
      </c>
      <c r="B147" s="6" t="s">
        <v>116</v>
      </c>
      <c r="C147" s="6" t="s">
        <v>5</v>
      </c>
      <c r="D147" s="6">
        <v>1</v>
      </c>
      <c r="E147" s="8"/>
      <c r="F147" s="8">
        <f t="shared" si="11"/>
        <v>0</v>
      </c>
      <c r="G147" s="2"/>
      <c r="H147" s="2"/>
      <c r="I147" s="1"/>
    </row>
    <row r="148" spans="1:9" x14ac:dyDescent="0.25">
      <c r="A148" s="4">
        <v>217</v>
      </c>
      <c r="B148" s="6" t="s">
        <v>117</v>
      </c>
      <c r="C148" s="6" t="s">
        <v>5</v>
      </c>
      <c r="D148" s="6">
        <v>1</v>
      </c>
      <c r="E148" s="8"/>
      <c r="F148" s="8">
        <f t="shared" si="11"/>
        <v>0</v>
      </c>
      <c r="G148" s="2"/>
      <c r="H148" s="2"/>
      <c r="I148" s="1"/>
    </row>
    <row r="149" spans="1:9" ht="17.25" thickTop="1" thickBot="1" x14ac:dyDescent="0.3">
      <c r="A149" s="4">
        <v>218</v>
      </c>
      <c r="B149" s="6" t="s">
        <v>118</v>
      </c>
      <c r="C149" s="6" t="s">
        <v>5</v>
      </c>
      <c r="D149" s="6">
        <v>1</v>
      </c>
      <c r="E149" s="8"/>
      <c r="F149" s="8">
        <f t="shared" si="11"/>
        <v>0</v>
      </c>
      <c r="G149" s="2"/>
      <c r="H149" s="2"/>
      <c r="I149" s="1"/>
    </row>
    <row r="150" spans="1:9" ht="17.25" thickTop="1" thickBot="1" x14ac:dyDescent="0.3">
      <c r="A150" s="4">
        <v>219</v>
      </c>
      <c r="B150" s="6" t="s">
        <v>119</v>
      </c>
      <c r="C150" s="6" t="s">
        <v>5</v>
      </c>
      <c r="D150" s="6">
        <v>1</v>
      </c>
      <c r="E150" s="8"/>
      <c r="F150" s="8">
        <f t="shared" si="11"/>
        <v>0</v>
      </c>
      <c r="G150" s="2"/>
      <c r="H150" s="2"/>
      <c r="I150" s="1"/>
    </row>
    <row r="151" spans="1:9" ht="17.25" thickTop="1" thickBot="1" x14ac:dyDescent="0.3">
      <c r="A151" s="4">
        <v>220</v>
      </c>
      <c r="B151" s="6" t="s">
        <v>120</v>
      </c>
      <c r="C151" s="6" t="s">
        <v>5</v>
      </c>
      <c r="D151" s="6">
        <v>1</v>
      </c>
      <c r="E151" s="8"/>
      <c r="F151" s="8">
        <f t="shared" si="11"/>
        <v>0</v>
      </c>
      <c r="G151" s="2"/>
      <c r="H151" s="2"/>
      <c r="I151" s="1"/>
    </row>
    <row r="152" spans="1:9" ht="17.25" thickTop="1" thickBot="1" x14ac:dyDescent="0.3">
      <c r="A152" s="4">
        <v>221</v>
      </c>
      <c r="B152" s="6" t="s">
        <v>121</v>
      </c>
      <c r="C152" s="6" t="s">
        <v>5</v>
      </c>
      <c r="D152" s="6">
        <v>1</v>
      </c>
      <c r="E152" s="8"/>
      <c r="F152" s="8">
        <f t="shared" si="11"/>
        <v>0</v>
      </c>
      <c r="G152" s="2"/>
      <c r="H152" s="2"/>
      <c r="I152" s="1"/>
    </row>
    <row r="153" spans="1:9" ht="17.25" thickTop="1" thickBot="1" x14ac:dyDescent="0.3">
      <c r="A153" s="4">
        <v>222</v>
      </c>
      <c r="B153" s="6" t="s">
        <v>122</v>
      </c>
      <c r="C153" s="6" t="s">
        <v>5</v>
      </c>
      <c r="D153" s="6">
        <v>1</v>
      </c>
      <c r="E153" s="8"/>
      <c r="F153" s="8">
        <f t="shared" si="11"/>
        <v>0</v>
      </c>
      <c r="G153" s="2"/>
      <c r="H153" s="2"/>
      <c r="I153" s="1"/>
    </row>
    <row r="154" spans="1:9" ht="31.5" thickTop="1" thickBot="1" x14ac:dyDescent="0.3">
      <c r="A154" s="4">
        <v>223</v>
      </c>
      <c r="B154" s="6" t="s">
        <v>123</v>
      </c>
      <c r="C154" s="6" t="s">
        <v>33</v>
      </c>
      <c r="D154" s="6">
        <v>1</v>
      </c>
      <c r="E154" s="8"/>
      <c r="F154" s="8">
        <f t="shared" si="11"/>
        <v>0</v>
      </c>
      <c r="G154" s="2"/>
      <c r="H154" s="2"/>
      <c r="I154" s="1"/>
    </row>
    <row r="155" spans="1:9" ht="31.5" thickTop="1" thickBot="1" x14ac:dyDescent="0.3">
      <c r="A155" s="4">
        <v>224</v>
      </c>
      <c r="B155" s="6" t="s">
        <v>60</v>
      </c>
      <c r="C155" s="6" t="s">
        <v>5</v>
      </c>
      <c r="D155" s="6">
        <v>1</v>
      </c>
      <c r="E155" s="8"/>
      <c r="F155" s="8">
        <f t="shared" si="11"/>
        <v>0</v>
      </c>
      <c r="G155" s="2"/>
      <c r="H155" s="2"/>
      <c r="I155" s="1"/>
    </row>
    <row r="156" spans="1:9" ht="31.5" thickTop="1" thickBot="1" x14ac:dyDescent="0.3">
      <c r="A156" s="4">
        <v>225</v>
      </c>
      <c r="B156" s="6" t="s">
        <v>59</v>
      </c>
      <c r="C156" s="6" t="s">
        <v>5</v>
      </c>
      <c r="D156" s="6">
        <v>1</v>
      </c>
      <c r="E156" s="8"/>
      <c r="F156" s="8">
        <f t="shared" si="11"/>
        <v>0</v>
      </c>
      <c r="G156" s="2"/>
      <c r="H156" s="2"/>
      <c r="I156" s="1"/>
    </row>
    <row r="157" spans="1:9" ht="46.5" thickTop="1" thickBot="1" x14ac:dyDescent="0.3">
      <c r="A157" s="4">
        <v>226</v>
      </c>
      <c r="B157" s="6" t="s">
        <v>29</v>
      </c>
      <c r="C157" s="6" t="s">
        <v>5</v>
      </c>
      <c r="D157" s="6">
        <v>1</v>
      </c>
      <c r="E157" s="8"/>
      <c r="F157" s="8">
        <f t="shared" si="11"/>
        <v>0</v>
      </c>
      <c r="G157" s="2"/>
      <c r="H157" s="2"/>
      <c r="I157" s="1"/>
    </row>
    <row r="158" spans="1:9" ht="46.5" thickTop="1" thickBot="1" x14ac:dyDescent="0.3">
      <c r="A158" s="4">
        <v>227</v>
      </c>
      <c r="B158" s="6" t="s">
        <v>30</v>
      </c>
      <c r="C158" s="6" t="s">
        <v>5</v>
      </c>
      <c r="D158" s="6">
        <v>1</v>
      </c>
      <c r="E158" s="8"/>
      <c r="F158" s="8">
        <f t="shared" si="11"/>
        <v>0</v>
      </c>
      <c r="G158" s="2"/>
      <c r="H158" s="2"/>
      <c r="I158" s="1"/>
    </row>
    <row r="159" spans="1:9" ht="17.25" thickTop="1" thickBot="1" x14ac:dyDescent="0.3">
      <c r="A159" s="4">
        <v>228</v>
      </c>
      <c r="B159" s="6" t="s">
        <v>37</v>
      </c>
      <c r="C159" s="6" t="s">
        <v>5</v>
      </c>
      <c r="D159" s="6">
        <v>1</v>
      </c>
      <c r="E159" s="8"/>
      <c r="F159" s="8">
        <f t="shared" si="11"/>
        <v>0</v>
      </c>
      <c r="G159" s="2"/>
      <c r="H159" s="2"/>
      <c r="I159" s="1"/>
    </row>
    <row r="160" spans="1:9" ht="17.25" thickTop="1" thickBot="1" x14ac:dyDescent="0.3">
      <c r="A160" s="4">
        <v>229</v>
      </c>
      <c r="B160" s="6" t="s">
        <v>38</v>
      </c>
      <c r="C160" s="6" t="s">
        <v>5</v>
      </c>
      <c r="D160" s="6">
        <v>1</v>
      </c>
      <c r="E160" s="8"/>
      <c r="F160" s="8">
        <f t="shared" si="11"/>
        <v>0</v>
      </c>
      <c r="G160" s="2"/>
      <c r="H160" s="2"/>
      <c r="I160" s="1"/>
    </row>
    <row r="161" spans="1:9" ht="17.25" thickTop="1" thickBot="1" x14ac:dyDescent="0.3">
      <c r="A161" s="4">
        <v>230</v>
      </c>
      <c r="B161" s="6" t="s">
        <v>39</v>
      </c>
      <c r="C161" s="6" t="s">
        <v>5</v>
      </c>
      <c r="D161" s="6">
        <v>1</v>
      </c>
      <c r="E161" s="8"/>
      <c r="F161" s="8">
        <f t="shared" si="11"/>
        <v>0</v>
      </c>
      <c r="G161" s="2"/>
      <c r="H161" s="2"/>
      <c r="I161" s="1"/>
    </row>
    <row r="162" spans="1:9" ht="17.25" thickTop="1" thickBot="1" x14ac:dyDescent="0.3">
      <c r="A162" s="4">
        <v>231</v>
      </c>
      <c r="B162" s="6" t="s">
        <v>64</v>
      </c>
      <c r="C162" s="6" t="s">
        <v>5</v>
      </c>
      <c r="D162" s="6">
        <v>1</v>
      </c>
      <c r="E162" s="8"/>
      <c r="F162" s="8">
        <f t="shared" si="11"/>
        <v>0</v>
      </c>
      <c r="G162" s="2"/>
      <c r="H162" s="2"/>
      <c r="I162" s="1"/>
    </row>
    <row r="163" spans="1:9" ht="17.25" thickTop="1" thickBot="1" x14ac:dyDescent="0.3">
      <c r="A163" s="4">
        <v>232</v>
      </c>
      <c r="B163" s="6" t="s">
        <v>41</v>
      </c>
      <c r="C163" s="6" t="s">
        <v>5</v>
      </c>
      <c r="D163" s="6">
        <v>1</v>
      </c>
      <c r="E163" s="8"/>
      <c r="F163" s="8">
        <f t="shared" si="11"/>
        <v>0</v>
      </c>
      <c r="G163" s="2"/>
      <c r="H163" s="2"/>
      <c r="I163" s="1"/>
    </row>
    <row r="164" spans="1:9" ht="17.25" thickTop="1" thickBot="1" x14ac:dyDescent="0.3">
      <c r="A164" s="4">
        <v>233</v>
      </c>
      <c r="B164" s="6" t="s">
        <v>124</v>
      </c>
      <c r="C164" s="6" t="s">
        <v>5</v>
      </c>
      <c r="D164" s="6">
        <v>1</v>
      </c>
      <c r="E164" s="8"/>
      <c r="F164" s="8">
        <f t="shared" si="11"/>
        <v>0</v>
      </c>
      <c r="G164" s="2"/>
      <c r="H164" s="2"/>
      <c r="I164" s="1"/>
    </row>
    <row r="165" spans="1:9" ht="17.25" thickTop="1" thickBot="1" x14ac:dyDescent="0.3">
      <c r="A165" s="4">
        <v>234</v>
      </c>
      <c r="B165" s="6" t="s">
        <v>125</v>
      </c>
      <c r="C165" s="6" t="s">
        <v>5</v>
      </c>
      <c r="D165" s="6">
        <v>1</v>
      </c>
      <c r="E165" s="8"/>
      <c r="F165" s="8">
        <f t="shared" si="11"/>
        <v>0</v>
      </c>
      <c r="G165" s="2"/>
      <c r="H165" s="2"/>
      <c r="I165" s="1"/>
    </row>
    <row r="166" spans="1:9" ht="17.25" thickTop="1" thickBot="1" x14ac:dyDescent="0.3">
      <c r="A166" s="4">
        <v>235</v>
      </c>
      <c r="B166" s="6" t="s">
        <v>126</v>
      </c>
      <c r="C166" s="6" t="s">
        <v>5</v>
      </c>
      <c r="D166" s="6">
        <v>1</v>
      </c>
      <c r="E166" s="8"/>
      <c r="F166" s="8">
        <f t="shared" si="11"/>
        <v>0</v>
      </c>
      <c r="G166" s="2"/>
      <c r="H166" s="2"/>
      <c r="I166" s="1"/>
    </row>
    <row r="167" spans="1:9" ht="31.5" thickTop="1" thickBot="1" x14ac:dyDescent="0.3">
      <c r="A167" s="4">
        <v>236</v>
      </c>
      <c r="B167" s="6" t="s">
        <v>127</v>
      </c>
      <c r="C167" s="6" t="s">
        <v>5</v>
      </c>
      <c r="D167" s="6">
        <v>1</v>
      </c>
      <c r="E167" s="8"/>
      <c r="F167" s="8">
        <f t="shared" si="11"/>
        <v>0</v>
      </c>
      <c r="G167" s="2"/>
      <c r="H167" s="2"/>
      <c r="I167" s="1"/>
    </row>
    <row r="168" spans="1:9" ht="31.5" thickTop="1" thickBot="1" x14ac:dyDescent="0.3">
      <c r="A168" s="4">
        <v>237</v>
      </c>
      <c r="B168" s="6" t="s">
        <v>128</v>
      </c>
      <c r="C168" s="6" t="s">
        <v>5</v>
      </c>
      <c r="D168" s="6">
        <v>1</v>
      </c>
      <c r="E168" s="8"/>
      <c r="F168" s="8">
        <f t="shared" si="11"/>
        <v>0</v>
      </c>
      <c r="G168" s="2"/>
      <c r="H168" s="2"/>
      <c r="I168" s="1"/>
    </row>
    <row r="169" spans="1:9" ht="31.5" thickTop="1" thickBot="1" x14ac:dyDescent="0.3">
      <c r="A169" s="4">
        <v>238</v>
      </c>
      <c r="B169" s="6" t="s">
        <v>129</v>
      </c>
      <c r="C169" s="6" t="s">
        <v>5</v>
      </c>
      <c r="D169" s="6">
        <v>1</v>
      </c>
      <c r="E169" s="8"/>
      <c r="F169" s="8">
        <f t="shared" si="11"/>
        <v>0</v>
      </c>
      <c r="G169" s="2"/>
      <c r="H169" s="2"/>
      <c r="I169" s="1"/>
    </row>
    <row r="170" spans="1:9" ht="31.5" thickTop="1" thickBot="1" x14ac:dyDescent="0.3">
      <c r="A170" s="4">
        <v>239</v>
      </c>
      <c r="B170" s="6" t="s">
        <v>130</v>
      </c>
      <c r="C170" s="6" t="s">
        <v>5</v>
      </c>
      <c r="D170" s="6">
        <v>1</v>
      </c>
      <c r="E170" s="8"/>
      <c r="F170" s="8">
        <f t="shared" si="11"/>
        <v>0</v>
      </c>
      <c r="G170" s="2"/>
      <c r="H170" s="2"/>
      <c r="I170" s="1"/>
    </row>
    <row r="171" spans="1:9" ht="17.25" thickTop="1" thickBot="1" x14ac:dyDescent="0.3">
      <c r="A171" s="4">
        <v>240</v>
      </c>
      <c r="B171" s="6" t="s">
        <v>48</v>
      </c>
      <c r="C171" s="6" t="s">
        <v>5</v>
      </c>
      <c r="D171" s="6">
        <v>1</v>
      </c>
      <c r="E171" s="8"/>
      <c r="F171" s="8">
        <f t="shared" si="11"/>
        <v>0</v>
      </c>
      <c r="G171" s="2"/>
      <c r="H171" s="2"/>
      <c r="I171" s="1"/>
    </row>
    <row r="172" spans="1:9" ht="17.25" thickTop="1" thickBot="1" x14ac:dyDescent="0.3">
      <c r="A172" s="4">
        <v>241</v>
      </c>
      <c r="B172" s="6" t="s">
        <v>49</v>
      </c>
      <c r="C172" s="6" t="s">
        <v>5</v>
      </c>
      <c r="D172" s="6">
        <v>1</v>
      </c>
      <c r="E172" s="8"/>
      <c r="F172" s="8">
        <f t="shared" si="11"/>
        <v>0</v>
      </c>
      <c r="G172" s="2"/>
      <c r="H172" s="2"/>
      <c r="I172" s="1"/>
    </row>
    <row r="173" spans="1:9" ht="17.25" thickTop="1" thickBot="1" x14ac:dyDescent="0.3">
      <c r="A173" s="4">
        <v>242</v>
      </c>
      <c r="B173" s="6" t="s">
        <v>50</v>
      </c>
      <c r="C173" s="6" t="s">
        <v>5</v>
      </c>
      <c r="D173" s="6">
        <v>1</v>
      </c>
      <c r="E173" s="8"/>
      <c r="F173" s="8">
        <f t="shared" si="11"/>
        <v>0</v>
      </c>
      <c r="G173" s="2"/>
      <c r="H173" s="2"/>
      <c r="I173" s="1"/>
    </row>
    <row r="174" spans="1:9" ht="17.25" thickTop="1" thickBot="1" x14ac:dyDescent="0.3">
      <c r="A174" s="4">
        <v>243</v>
      </c>
      <c r="B174" s="6" t="s">
        <v>51</v>
      </c>
      <c r="C174" s="6" t="s">
        <v>5</v>
      </c>
      <c r="D174" s="6">
        <v>1</v>
      </c>
      <c r="E174" s="8"/>
      <c r="F174" s="8">
        <f t="shared" si="11"/>
        <v>0</v>
      </c>
      <c r="G174" s="2"/>
      <c r="H174" s="2"/>
      <c r="I174" s="1"/>
    </row>
    <row r="175" spans="1:9" ht="17.25" thickTop="1" thickBot="1" x14ac:dyDescent="0.3">
      <c r="A175" s="4">
        <v>244</v>
      </c>
      <c r="B175" s="6" t="s">
        <v>52</v>
      </c>
      <c r="C175" s="6" t="s">
        <v>53</v>
      </c>
      <c r="D175" s="6">
        <v>10</v>
      </c>
      <c r="E175" s="8"/>
      <c r="F175" s="8">
        <f t="shared" si="11"/>
        <v>0</v>
      </c>
      <c r="G175" s="2"/>
      <c r="H175" s="2"/>
      <c r="I175" s="1"/>
    </row>
    <row r="176" spans="1:9" ht="17.25" thickTop="1" thickBot="1" x14ac:dyDescent="0.3">
      <c r="A176" s="4">
        <v>245</v>
      </c>
      <c r="B176" s="6" t="s">
        <v>54</v>
      </c>
      <c r="C176" s="6" t="s">
        <v>55</v>
      </c>
      <c r="D176" s="6">
        <v>5</v>
      </c>
      <c r="E176" s="8"/>
      <c r="F176" s="8">
        <f t="shared" si="11"/>
        <v>0</v>
      </c>
      <c r="G176" s="2"/>
      <c r="H176" s="2"/>
      <c r="I176" s="2"/>
    </row>
    <row r="177" spans="1:9" ht="17.25" thickTop="1" thickBot="1" x14ac:dyDescent="0.3">
      <c r="A177" s="4">
        <v>246</v>
      </c>
      <c r="B177" s="6" t="s">
        <v>56</v>
      </c>
      <c r="C177" s="6" t="s">
        <v>55</v>
      </c>
      <c r="D177" s="6">
        <v>5</v>
      </c>
      <c r="E177" s="8"/>
      <c r="F177" s="8">
        <f t="shared" si="11"/>
        <v>0</v>
      </c>
      <c r="G177" s="2"/>
      <c r="H177" s="2"/>
      <c r="I177" s="2"/>
    </row>
    <row r="178" spans="1:9" ht="17.25" thickTop="1" thickBot="1" x14ac:dyDescent="0.3">
      <c r="A178" s="4">
        <v>247</v>
      </c>
      <c r="B178" s="6" t="s">
        <v>57</v>
      </c>
      <c r="C178" s="6" t="s">
        <v>5</v>
      </c>
      <c r="D178" s="6">
        <v>1</v>
      </c>
      <c r="E178" s="8"/>
      <c r="F178" s="8">
        <f t="shared" si="11"/>
        <v>0</v>
      </c>
      <c r="G178" s="2"/>
      <c r="H178" s="2"/>
      <c r="I178" s="1"/>
    </row>
    <row r="179" spans="1:9" ht="17.25" thickTop="1" thickBot="1" x14ac:dyDescent="0.3">
      <c r="A179" s="32" t="s">
        <v>91</v>
      </c>
      <c r="B179" s="33"/>
      <c r="C179" s="33"/>
      <c r="D179" s="33"/>
      <c r="E179" s="34"/>
      <c r="F179" s="8">
        <f>SUM(F143:F178)</f>
        <v>0</v>
      </c>
    </row>
    <row r="180" spans="1:9" ht="17.25" thickTop="1" thickBot="1" x14ac:dyDescent="0.3">
      <c r="A180" s="21"/>
      <c r="B180" s="22"/>
      <c r="C180" s="22"/>
      <c r="D180" s="22"/>
      <c r="E180" s="22"/>
      <c r="F180" s="23"/>
    </row>
    <row r="181" spans="1:9" ht="17.25" thickTop="1" thickBot="1" x14ac:dyDescent="0.3">
      <c r="A181" s="32" t="s">
        <v>150</v>
      </c>
      <c r="B181" s="33"/>
      <c r="C181" s="33"/>
      <c r="D181" s="33"/>
      <c r="E181" s="34"/>
      <c r="F181" s="8">
        <f>F125+F129+F140+F179</f>
        <v>0</v>
      </c>
    </row>
    <row r="182" spans="1:9" ht="17.25" thickTop="1" thickBot="1" x14ac:dyDescent="0.3">
      <c r="A182" s="21"/>
      <c r="B182" s="22"/>
      <c r="C182" s="22"/>
      <c r="D182" s="22"/>
      <c r="E182" s="22"/>
      <c r="F182" s="23"/>
    </row>
    <row r="183" spans="1:9" ht="17.25" thickTop="1" thickBot="1" x14ac:dyDescent="0.3">
      <c r="A183" s="21"/>
      <c r="B183" s="22"/>
      <c r="C183" s="22"/>
      <c r="D183" s="22"/>
      <c r="E183" s="22"/>
      <c r="F183" s="23"/>
    </row>
    <row r="184" spans="1:9" ht="20.25" thickTop="1" thickBot="1" x14ac:dyDescent="0.3">
      <c r="A184" s="36" t="s">
        <v>92</v>
      </c>
      <c r="B184" s="36"/>
      <c r="C184" s="36"/>
      <c r="D184" s="36"/>
      <c r="E184" s="36"/>
      <c r="F184" s="36"/>
    </row>
    <row r="185" spans="1:9" ht="17.25" thickTop="1" thickBot="1" x14ac:dyDescent="0.3">
      <c r="A185" s="20"/>
      <c r="B185" s="20"/>
      <c r="C185" s="20"/>
      <c r="D185" s="20"/>
      <c r="E185" s="20"/>
      <c r="F185" s="20"/>
    </row>
    <row r="186" spans="1:9" s="9" customFormat="1" ht="32.1" customHeight="1" thickTop="1" thickBot="1" x14ac:dyDescent="0.3">
      <c r="A186" s="20" t="s">
        <v>1</v>
      </c>
      <c r="B186" s="20"/>
      <c r="C186" s="37"/>
      <c r="D186" s="37"/>
      <c r="E186" s="37" t="s">
        <v>93</v>
      </c>
      <c r="F186" s="37"/>
    </row>
    <row r="187" spans="1:9" s="9" customFormat="1" ht="17.25" thickTop="1" thickBot="1" x14ac:dyDescent="0.3">
      <c r="A187" s="38" t="s">
        <v>94</v>
      </c>
      <c r="B187" s="38"/>
      <c r="C187" s="39"/>
      <c r="D187" s="39"/>
      <c r="E187" s="39">
        <f>F55</f>
        <v>0</v>
      </c>
      <c r="F187" s="39"/>
    </row>
    <row r="188" spans="1:9" s="9" customFormat="1" ht="17.25" thickTop="1" thickBot="1" x14ac:dyDescent="0.3">
      <c r="A188" s="40" t="s">
        <v>95</v>
      </c>
      <c r="B188" s="40"/>
      <c r="C188" s="39"/>
      <c r="D188" s="39"/>
      <c r="E188" s="39">
        <f>F119</f>
        <v>0</v>
      </c>
      <c r="F188" s="39"/>
    </row>
    <row r="189" spans="1:9" s="9" customFormat="1" ht="17.25" thickTop="1" thickBot="1" x14ac:dyDescent="0.3">
      <c r="A189" s="41" t="s">
        <v>96</v>
      </c>
      <c r="B189" s="41"/>
      <c r="C189" s="39"/>
      <c r="D189" s="39"/>
      <c r="E189" s="39">
        <f>F181</f>
        <v>0</v>
      </c>
      <c r="F189" s="39"/>
    </row>
    <row r="190" spans="1:9" s="9" customFormat="1" ht="17.25" thickTop="1" thickBot="1" x14ac:dyDescent="0.3">
      <c r="A190" s="42"/>
      <c r="B190" s="42"/>
      <c r="C190" s="39"/>
      <c r="D190" s="39"/>
      <c r="E190" s="39"/>
      <c r="F190" s="39"/>
    </row>
    <row r="191" spans="1:9" s="9" customFormat="1" ht="17.25" thickTop="1" thickBot="1" x14ac:dyDescent="0.3">
      <c r="A191" s="42" t="s">
        <v>97</v>
      </c>
      <c r="B191" s="42"/>
      <c r="C191" s="39"/>
      <c r="D191" s="39"/>
      <c r="E191" s="39">
        <f>SUM(E187:F189)</f>
        <v>0</v>
      </c>
      <c r="F191" s="39"/>
    </row>
    <row r="192" spans="1:9" s="9" customFormat="1" ht="17.25" thickTop="1" thickBot="1" x14ac:dyDescent="0.3">
      <c r="A192" s="42"/>
      <c r="B192" s="42"/>
      <c r="C192" s="39"/>
      <c r="D192" s="39"/>
      <c r="E192" s="39"/>
      <c r="F192" s="39"/>
    </row>
    <row r="193" spans="1:6" s="9" customFormat="1" ht="17.25" thickTop="1" thickBot="1" x14ac:dyDescent="0.3">
      <c r="A193" s="42" t="s">
        <v>151</v>
      </c>
      <c r="B193" s="42"/>
      <c r="C193" s="43"/>
      <c r="D193" s="43"/>
      <c r="E193" s="39">
        <f>(C193*$E$191)</f>
        <v>0</v>
      </c>
      <c r="F193" s="39"/>
    </row>
    <row r="194" spans="1:6" s="9" customFormat="1" ht="17.25" thickTop="1" thickBot="1" x14ac:dyDescent="0.3">
      <c r="A194" s="42" t="s">
        <v>152</v>
      </c>
      <c r="B194" s="42"/>
      <c r="C194" s="43"/>
      <c r="D194" s="43"/>
      <c r="E194" s="39">
        <f>(C194*$E$191)</f>
        <v>0</v>
      </c>
      <c r="F194" s="39"/>
    </row>
    <row r="195" spans="1:6" s="9" customFormat="1" ht="17.25" thickTop="1" thickBot="1" x14ac:dyDescent="0.3">
      <c r="A195" s="42" t="s">
        <v>153</v>
      </c>
      <c r="B195" s="42"/>
      <c r="C195" s="43"/>
      <c r="D195" s="43"/>
      <c r="E195" s="39">
        <f t="shared" ref="E195" si="12">(C195*$E$191)</f>
        <v>0</v>
      </c>
      <c r="F195" s="39"/>
    </row>
    <row r="196" spans="1:6" s="9" customFormat="1" ht="17.25" thickTop="1" thickBot="1" x14ac:dyDescent="0.3">
      <c r="A196" s="42"/>
      <c r="B196" s="42"/>
      <c r="C196" s="39"/>
      <c r="D196" s="39"/>
      <c r="E196" s="39"/>
      <c r="F196" s="39"/>
    </row>
    <row r="197" spans="1:6" s="9" customFormat="1" ht="17.25" thickTop="1" thickBot="1" x14ac:dyDescent="0.3">
      <c r="A197" s="42" t="s">
        <v>98</v>
      </c>
      <c r="B197" s="42"/>
      <c r="C197" s="39"/>
      <c r="D197" s="39"/>
      <c r="E197" s="39">
        <f>SUM(E191:F196)</f>
        <v>0</v>
      </c>
      <c r="F197" s="39"/>
    </row>
    <row r="198" spans="1:6" s="9" customFormat="1" ht="17.25" thickTop="1" thickBot="1" x14ac:dyDescent="0.3">
      <c r="A198" s="12"/>
      <c r="B198" s="13"/>
      <c r="C198" s="10"/>
      <c r="D198" s="11"/>
      <c r="E198" s="10"/>
      <c r="F198" s="11"/>
    </row>
    <row r="199" spans="1:6" s="9" customFormat="1" ht="17.25" thickTop="1" thickBot="1" x14ac:dyDescent="0.3">
      <c r="A199" s="47" t="s">
        <v>136</v>
      </c>
      <c r="B199" s="48"/>
      <c r="C199" s="49"/>
      <c r="D199" s="50"/>
      <c r="E199" s="49">
        <f>$E$197*21%</f>
        <v>0</v>
      </c>
      <c r="F199" s="50"/>
    </row>
    <row r="200" spans="1:6" s="9" customFormat="1" ht="17.25" thickTop="1" thickBot="1" x14ac:dyDescent="0.3">
      <c r="A200" s="45"/>
      <c r="B200" s="45"/>
      <c r="C200" s="46"/>
      <c r="D200" s="46"/>
      <c r="E200" s="46"/>
      <c r="F200" s="46"/>
    </row>
    <row r="201" spans="1:6" s="9" customFormat="1" ht="16.5" thickBot="1" x14ac:dyDescent="0.3">
      <c r="A201" s="15"/>
      <c r="B201" s="16"/>
      <c r="C201" s="16"/>
      <c r="D201" s="16"/>
      <c r="E201" s="16"/>
      <c r="F201" s="17"/>
    </row>
    <row r="202" spans="1:6" s="9" customFormat="1" ht="30" customHeight="1" thickBot="1" x14ac:dyDescent="0.3">
      <c r="A202" s="14" t="s">
        <v>146</v>
      </c>
      <c r="B202" s="14"/>
      <c r="C202" s="53"/>
      <c r="D202" s="54"/>
      <c r="E202" s="54"/>
      <c r="F202" s="55"/>
    </row>
    <row r="203" spans="1:6" s="9" customFormat="1" ht="16.5" thickBot="1" x14ac:dyDescent="0.3">
      <c r="A203" s="15"/>
      <c r="B203" s="16"/>
      <c r="C203" s="16"/>
      <c r="D203" s="16"/>
      <c r="E203" s="16"/>
      <c r="F203" s="17"/>
    </row>
    <row r="204" spans="1:6" s="9" customFormat="1" ht="30.75" customHeight="1" thickBot="1" x14ac:dyDescent="0.3">
      <c r="A204" s="14" t="s">
        <v>147</v>
      </c>
      <c r="B204" s="14"/>
      <c r="C204" s="53"/>
      <c r="D204" s="54"/>
      <c r="E204" s="54"/>
      <c r="F204" s="55"/>
    </row>
    <row r="205" spans="1:6" s="9" customFormat="1" ht="16.5" thickBot="1" x14ac:dyDescent="0.3">
      <c r="A205" s="15"/>
      <c r="B205" s="16"/>
      <c r="C205" s="16"/>
      <c r="D205" s="16"/>
      <c r="E205" s="16"/>
      <c r="F205" s="17"/>
    </row>
    <row r="206" spans="1:6" s="9" customFormat="1" ht="80.25" customHeight="1" thickBot="1" x14ac:dyDescent="0.3">
      <c r="A206" s="14" t="s">
        <v>148</v>
      </c>
      <c r="B206" s="14"/>
      <c r="C206" s="53"/>
      <c r="D206" s="54"/>
      <c r="E206" s="54"/>
      <c r="F206" s="55"/>
    </row>
    <row r="207" spans="1:6" s="9" customFormat="1" x14ac:dyDescent="0.25"/>
    <row r="208" spans="1:6" s="9" customFormat="1" x14ac:dyDescent="0.25"/>
    <row r="209" spans="1:6" s="9" customFormat="1" x14ac:dyDescent="0.25">
      <c r="A209" s="51" t="s">
        <v>131</v>
      </c>
      <c r="B209" s="51"/>
      <c r="C209" s="51"/>
      <c r="D209" s="51"/>
      <c r="E209" s="51"/>
      <c r="F209" s="51"/>
    </row>
    <row r="210" spans="1:6" s="9" customFormat="1" x14ac:dyDescent="0.25"/>
    <row r="211" spans="1:6" s="9" customFormat="1" ht="33" customHeight="1" x14ac:dyDescent="0.25">
      <c r="A211" s="44" t="s">
        <v>132</v>
      </c>
      <c r="B211" s="44"/>
      <c r="C211" s="44"/>
      <c r="D211" s="44"/>
      <c r="E211" s="44"/>
      <c r="F211" s="44"/>
    </row>
    <row r="212" spans="1:6" s="9" customFormat="1" ht="47.1" customHeight="1" x14ac:dyDescent="0.25">
      <c r="A212" s="44" t="s">
        <v>133</v>
      </c>
      <c r="B212" s="52"/>
      <c r="C212" s="52"/>
      <c r="D212" s="52"/>
      <c r="E212" s="52"/>
      <c r="F212" s="52"/>
    </row>
    <row r="213" spans="1:6" s="9" customFormat="1" ht="47.1" customHeight="1" x14ac:dyDescent="0.25">
      <c r="A213" s="44" t="s">
        <v>134</v>
      </c>
      <c r="B213" s="44"/>
      <c r="C213" s="44"/>
      <c r="D213" s="44"/>
      <c r="E213" s="44"/>
      <c r="F213" s="44"/>
    </row>
    <row r="214" spans="1:6" s="9" customFormat="1" ht="66" customHeight="1" x14ac:dyDescent="0.25">
      <c r="A214" s="44" t="s">
        <v>135</v>
      </c>
      <c r="B214" s="44"/>
      <c r="C214" s="44"/>
      <c r="D214" s="44"/>
      <c r="E214" s="44"/>
      <c r="F214" s="44"/>
    </row>
    <row r="215" spans="1:6" s="9" customFormat="1" ht="75" customHeight="1" x14ac:dyDescent="0.25">
      <c r="A215" s="44" t="s">
        <v>137</v>
      </c>
      <c r="B215" s="44"/>
      <c r="C215" s="44"/>
      <c r="D215" s="44"/>
      <c r="E215" s="44"/>
      <c r="F215" s="44"/>
    </row>
    <row r="216" spans="1:6" s="9" customFormat="1" x14ac:dyDescent="0.25"/>
    <row r="217" spans="1:6" s="9" customFormat="1" x14ac:dyDescent="0.25"/>
    <row r="218" spans="1:6" s="9" customFormat="1" x14ac:dyDescent="0.25"/>
    <row r="219" spans="1:6" s="9" customFormat="1" x14ac:dyDescent="0.25"/>
    <row r="220" spans="1:6" s="9" customFormat="1" x14ac:dyDescent="0.25"/>
    <row r="221" spans="1:6" s="9" customFormat="1" x14ac:dyDescent="0.25"/>
    <row r="222" spans="1:6" s="9" customFormat="1" x14ac:dyDescent="0.25"/>
    <row r="223" spans="1:6" s="9" customFormat="1" x14ac:dyDescent="0.25"/>
    <row r="224" spans="1:6" s="9" customFormat="1" x14ac:dyDescent="0.25"/>
    <row r="225" s="9" customFormat="1" x14ac:dyDescent="0.25"/>
    <row r="226" s="9" customFormat="1" x14ac:dyDescent="0.25"/>
    <row r="227" s="9" customFormat="1" x14ac:dyDescent="0.25"/>
    <row r="228" s="9" customFormat="1" x14ac:dyDescent="0.25"/>
    <row r="229" s="9" customFormat="1" x14ac:dyDescent="0.25"/>
    <row r="230" s="9" customFormat="1" x14ac:dyDescent="0.25"/>
    <row r="231" s="9" customFormat="1" x14ac:dyDescent="0.25"/>
    <row r="232" s="9" customFormat="1" x14ac:dyDescent="0.25"/>
    <row r="233" s="9" customFormat="1" x14ac:dyDescent="0.25"/>
    <row r="234" s="9" customFormat="1" x14ac:dyDescent="0.25"/>
    <row r="235" s="9" customFormat="1" x14ac:dyDescent="0.25"/>
    <row r="236" s="9" customFormat="1" x14ac:dyDescent="0.25"/>
    <row r="237" s="9" customFormat="1" x14ac:dyDescent="0.25"/>
    <row r="238" s="9" customFormat="1" x14ac:dyDescent="0.25"/>
    <row r="239" s="9" customFormat="1" x14ac:dyDescent="0.25"/>
    <row r="240" s="9" customFormat="1" x14ac:dyDescent="0.25"/>
    <row r="241" s="9" customFormat="1" x14ac:dyDescent="0.25"/>
    <row r="242" s="9" customFormat="1" x14ac:dyDescent="0.25"/>
    <row r="243" s="9" customFormat="1" x14ac:dyDescent="0.25"/>
    <row r="244" s="9" customFormat="1" x14ac:dyDescent="0.25"/>
    <row r="245" s="9" customFormat="1" x14ac:dyDescent="0.25"/>
    <row r="246" s="9" customFormat="1" x14ac:dyDescent="0.25"/>
    <row r="247" s="9" customFormat="1" x14ac:dyDescent="0.25"/>
    <row r="248" s="9" customFormat="1" x14ac:dyDescent="0.25"/>
    <row r="249" s="9" customFormat="1" x14ac:dyDescent="0.25"/>
    <row r="250" s="9" customFormat="1" x14ac:dyDescent="0.25"/>
    <row r="251" s="9" customFormat="1" x14ac:dyDescent="0.25"/>
    <row r="252" s="9" customFormat="1" x14ac:dyDescent="0.25"/>
    <row r="253" s="9" customFormat="1" x14ac:dyDescent="0.25"/>
    <row r="254" s="9" customFormat="1" x14ac:dyDescent="0.25"/>
    <row r="255" s="9" customFormat="1" x14ac:dyDescent="0.25"/>
  </sheetData>
  <mergeCells count="106">
    <mergeCell ref="A215:F215"/>
    <mergeCell ref="A197:B197"/>
    <mergeCell ref="C197:D197"/>
    <mergeCell ref="E197:F197"/>
    <mergeCell ref="A200:B200"/>
    <mergeCell ref="C200:D200"/>
    <mergeCell ref="E200:F200"/>
    <mergeCell ref="A199:B199"/>
    <mergeCell ref="C199:D199"/>
    <mergeCell ref="E199:F199"/>
    <mergeCell ref="A209:F209"/>
    <mergeCell ref="A211:F211"/>
    <mergeCell ref="A212:F212"/>
    <mergeCell ref="A213:F213"/>
    <mergeCell ref="A214:F214"/>
    <mergeCell ref="A202:B202"/>
    <mergeCell ref="A201:F201"/>
    <mergeCell ref="C202:F202"/>
    <mergeCell ref="C204:F204"/>
    <mergeCell ref="C206:F206"/>
    <mergeCell ref="A204:B204"/>
    <mergeCell ref="A194:B194"/>
    <mergeCell ref="C194:D194"/>
    <mergeCell ref="E194:F194"/>
    <mergeCell ref="A195:B195"/>
    <mergeCell ref="C195:D195"/>
    <mergeCell ref="E195:F195"/>
    <mergeCell ref="A196:B196"/>
    <mergeCell ref="C196:D196"/>
    <mergeCell ref="E196:F196"/>
    <mergeCell ref="A191:B191"/>
    <mergeCell ref="C191:D191"/>
    <mergeCell ref="E191:F191"/>
    <mergeCell ref="A192:B192"/>
    <mergeCell ref="C192:D192"/>
    <mergeCell ref="E192:F192"/>
    <mergeCell ref="A193:B193"/>
    <mergeCell ref="C193:D193"/>
    <mergeCell ref="E193:F193"/>
    <mergeCell ref="A188:B188"/>
    <mergeCell ref="C188:D188"/>
    <mergeCell ref="E188:F188"/>
    <mergeCell ref="A189:B189"/>
    <mergeCell ref="C189:D189"/>
    <mergeCell ref="E189:F189"/>
    <mergeCell ref="A190:B190"/>
    <mergeCell ref="C190:D190"/>
    <mergeCell ref="E190:F190"/>
    <mergeCell ref="A179:E179"/>
    <mergeCell ref="A183:F183"/>
    <mergeCell ref="A184:F184"/>
    <mergeCell ref="A185:F185"/>
    <mergeCell ref="A186:B186"/>
    <mergeCell ref="C186:D186"/>
    <mergeCell ref="E186:F186"/>
    <mergeCell ref="A142:F142"/>
    <mergeCell ref="A187:B187"/>
    <mergeCell ref="C187:D187"/>
    <mergeCell ref="E187:F187"/>
    <mergeCell ref="A3:F3"/>
    <mergeCell ref="A9:E9"/>
    <mergeCell ref="A10:F10"/>
    <mergeCell ref="A11:F11"/>
    <mergeCell ref="A14:E14"/>
    <mergeCell ref="A15:F15"/>
    <mergeCell ref="A16:F16"/>
    <mergeCell ref="A25:E25"/>
    <mergeCell ref="A26:F26"/>
    <mergeCell ref="A131:F131"/>
    <mergeCell ref="A141:F141"/>
    <mergeCell ref="A62:F62"/>
    <mergeCell ref="A63:F63"/>
    <mergeCell ref="A76:E76"/>
    <mergeCell ref="A77:F77"/>
    <mergeCell ref="A78:F78"/>
    <mergeCell ref="A117:E117"/>
    <mergeCell ref="A118:F118"/>
    <mergeCell ref="A125:E125"/>
    <mergeCell ref="A126:F126"/>
    <mergeCell ref="A129:E129"/>
    <mergeCell ref="A130:F130"/>
    <mergeCell ref="A140:E140"/>
    <mergeCell ref="A206:B206"/>
    <mergeCell ref="A205:F205"/>
    <mergeCell ref="A203:F203"/>
    <mergeCell ref="A1:F1"/>
    <mergeCell ref="A127:F127"/>
    <mergeCell ref="A4:F4"/>
    <mergeCell ref="A54:F54"/>
    <mergeCell ref="A55:E55"/>
    <mergeCell ref="A56:F56"/>
    <mergeCell ref="A57:F57"/>
    <mergeCell ref="A58:F58"/>
    <mergeCell ref="A61:E61"/>
    <mergeCell ref="A65:E65"/>
    <mergeCell ref="A66:F66"/>
    <mergeCell ref="A67:F67"/>
    <mergeCell ref="A119:E119"/>
    <mergeCell ref="A120:F120"/>
    <mergeCell ref="A121:F121"/>
    <mergeCell ref="A122:F122"/>
    <mergeCell ref="A180:F180"/>
    <mergeCell ref="A181:E181"/>
    <mergeCell ref="A182:F182"/>
    <mergeCell ref="A27:F27"/>
    <mergeCell ref="A53:E53"/>
  </mergeCells>
  <conditionalFormatting sqref="I6">
    <cfRule type="colorScale" priority="1">
      <colorScale>
        <cfvo type="min"/>
        <cfvo type="percentile" val="50"/>
        <cfvo type="max"/>
        <color rgb="FFF8696B"/>
        <color rgb="FFFFEB84"/>
        <color rgb="FF63BE7B"/>
      </colorScale>
    </cfRule>
  </conditionalFormatting>
  <pageMargins left="0.6" right="0.6" top="1" bottom="0.75" header="0.3" footer="0.05"/>
  <pageSetup paperSize="9" scale="92" orientation="portrait" r:id="rId1"/>
  <headerFooter>
    <oddHeader>&amp;C&amp;"Aptos Narrow,Standaard"&amp;8&amp;K000000Project: onderhoud riool- en watergemalen
Opdrachtgever: gemeente Edam-Volendam
Bestek: 25.380-OW&amp;R&amp;"Aptos Narrow,Standaard"&amp;K000000&amp;G</oddHeader>
  </headerFooter>
  <rowBreaks count="9" manualBreakCount="9">
    <brk id="15" max="5" man="1"/>
    <brk id="26" max="5" man="1"/>
    <brk id="56" max="5" man="1"/>
    <brk id="77" max="5" man="1"/>
    <brk id="120" max="5" man="1"/>
    <brk id="141" max="16383" man="1"/>
    <brk id="157" max="16383" man="1"/>
    <brk id="183" max="5" man="1"/>
    <brk id="207" max="5"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84DAEB069C3644BF7168C422B165B3" ma:contentTypeVersion="3" ma:contentTypeDescription="Een nieuw document maken." ma:contentTypeScope="" ma:versionID="507fa9a7715406fb2c6fac5bbf6c444f">
  <xsd:schema xmlns:xsd="http://www.w3.org/2001/XMLSchema" xmlns:xs="http://www.w3.org/2001/XMLSchema" xmlns:p="http://schemas.microsoft.com/office/2006/metadata/properties" xmlns:ns2="1bb69630-65dc-4a8a-9426-076bd336e440" targetNamespace="http://schemas.microsoft.com/office/2006/metadata/properties" ma:root="true" ma:fieldsID="6dc97e2457b48a6d08e222cf6cf1256b" ns2:_="">
    <xsd:import namespace="1bb69630-65dc-4a8a-9426-076bd336e44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b69630-65dc-4a8a-9426-076bd336e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769DAD-7BE2-43CE-BE84-81ACECA7927D}">
  <ds:schemaRefs>
    <ds:schemaRef ds:uri="http://schemas.microsoft.com/sharepoint/v3/contenttype/forms"/>
  </ds:schemaRefs>
</ds:datastoreItem>
</file>

<file path=customXml/itemProps2.xml><?xml version="1.0" encoding="utf-8"?>
<ds:datastoreItem xmlns:ds="http://schemas.openxmlformats.org/officeDocument/2006/customXml" ds:itemID="{CDFE40BB-387E-496D-9A6D-AD8FDB5B501F}">
  <ds:schemaRefs>
    <ds:schemaRef ds:uri="1bb69630-65dc-4a8a-9426-076bd336e440"/>
    <ds:schemaRef ds:uri="http://schemas.microsoft.com/office/2006/metadata/properties"/>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purl.org/dc/dcmitype/"/>
    <ds:schemaRef ds:uri="http://purl.org/dc/elements/1.1/"/>
  </ds:schemaRefs>
</ds:datastoreItem>
</file>

<file path=customXml/itemProps3.xml><?xml version="1.0" encoding="utf-8"?>
<ds:datastoreItem xmlns:ds="http://schemas.openxmlformats.org/officeDocument/2006/customXml" ds:itemID="{326FA9EA-6295-4536-BA38-875B1DFDBE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b69630-65dc-4a8a-9426-076bd336e4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Manager/>
  <Company>Civil Pro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Ingrid Schilder</cp:lastModifiedBy>
  <cp:lastPrinted>2025-12-01T11:13:43Z</cp:lastPrinted>
  <dcterms:created xsi:type="dcterms:W3CDTF">2025-11-18T12:21:49Z</dcterms:created>
  <dcterms:modified xsi:type="dcterms:W3CDTF">2026-01-08T08:29:24Z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0x010100ED84DAEB069C3644BF7168C422B165B3</vt:lpwstr>
  </property>
</Properties>
</file>