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Datagroepen\Inkoop\AANBESTEDINGEN\2025\Z25 668696 Warme- en frisdrankautomaten\3. Nota van Inlichtingen\NVI 1e\"/>
    </mc:Choice>
  </mc:AlternateContent>
  <xr:revisionPtr revIDLastSave="0" documentId="13_ncr:1_{7E31A478-E8BA-4C89-B15D-EDB2E29165B2}" xr6:coauthVersionLast="47" xr6:coauthVersionMax="47" xr10:uidLastSave="{00000000-0000-0000-0000-000000000000}"/>
  <bookViews>
    <workbookView xWindow="3900" yWindow="3900" windowWidth="28800" windowHeight="15435" activeTab="1" xr2:uid="{00000000-000D-0000-FFFF-FFFF00000000}"/>
  </bookViews>
  <sheets>
    <sheet name="Prijs automaten" sheetId="1" r:id="rId1"/>
    <sheet name="Prijs verbruiksartikelen" sheetId="2" r:id="rId2"/>
    <sheet name="Totale inschrijfprij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 l="1"/>
  <c r="F13" i="2"/>
  <c r="F32" i="2"/>
  <c r="F14" i="2"/>
  <c r="F35" i="2"/>
  <c r="F36" i="2"/>
  <c r="F30" i="2"/>
  <c r="F24" i="2"/>
  <c r="F25" i="2"/>
  <c r="F26" i="2"/>
  <c r="F27" i="2"/>
  <c r="F28" i="2"/>
  <c r="F23" i="2"/>
  <c r="F17" i="2"/>
  <c r="F18" i="2"/>
  <c r="F12" i="2"/>
  <c r="F6" i="2"/>
  <c r="F7" i="2"/>
  <c r="F8" i="2"/>
  <c r="F9" i="2"/>
  <c r="F10" i="2"/>
  <c r="F5" i="2"/>
  <c r="E34" i="2" l="1"/>
  <c r="F34" i="2" s="1"/>
  <c r="E33" i="2"/>
  <c r="F33" i="2" s="1"/>
  <c r="F37" i="2" s="1"/>
  <c r="E12" i="3" s="1"/>
  <c r="E15" i="2"/>
  <c r="F15" i="2" s="1"/>
  <c r="E16" i="2"/>
  <c r="F16" i="2" s="1"/>
  <c r="F19" i="1"/>
  <c r="G19" i="1" s="1"/>
  <c r="F20" i="1"/>
  <c r="G20" i="1" s="1"/>
  <c r="F21" i="1"/>
  <c r="G21" i="1" s="1"/>
  <c r="F22" i="1"/>
  <c r="G22" i="1" s="1"/>
  <c r="F23" i="1"/>
  <c r="G23" i="1" s="1"/>
  <c r="F24" i="1"/>
  <c r="G24" i="1" s="1"/>
  <c r="F25" i="1"/>
  <c r="G25" i="1" s="1"/>
  <c r="F18" i="1"/>
  <c r="F6" i="1"/>
  <c r="G6" i="1" s="1"/>
  <c r="F7" i="1"/>
  <c r="G7" i="1" s="1"/>
  <c r="F8" i="1"/>
  <c r="G8" i="1" s="1"/>
  <c r="F9" i="1"/>
  <c r="G9" i="1" s="1"/>
  <c r="F10" i="1"/>
  <c r="G10" i="1" s="1"/>
  <c r="F11" i="1"/>
  <c r="G11" i="1" s="1"/>
  <c r="F12" i="1"/>
  <c r="G12" i="1" s="1"/>
  <c r="F5" i="1"/>
  <c r="B12" i="3" l="1"/>
  <c r="F12" i="3"/>
  <c r="F26" i="1"/>
  <c r="E11" i="3" s="1"/>
  <c r="E13" i="3" s="1"/>
  <c r="G18" i="1"/>
  <c r="G26" i="1" s="1"/>
  <c r="F11" i="3" s="1"/>
  <c r="F13" i="3" s="1"/>
  <c r="G5" i="1"/>
  <c r="G13" i="1" s="1"/>
  <c r="F5" i="3" s="1"/>
  <c r="F13" i="1"/>
  <c r="E5" i="3" s="1"/>
  <c r="F19" i="2"/>
  <c r="E6" i="3" s="1"/>
  <c r="E26" i="1"/>
  <c r="B11" i="3" s="1"/>
  <c r="B13" i="3" s="1"/>
  <c r="E13" i="1"/>
  <c r="B5" i="3" s="1"/>
  <c r="B6" i="3" l="1"/>
  <c r="B7" i="3" s="1"/>
  <c r="F6" i="3"/>
  <c r="E7" i="3"/>
  <c r="F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E4" authorId="0" shapeId="0" xr:uid="{C578B4AA-F204-48EC-9820-7CA734C3C67C}">
      <text>
        <r>
          <rPr>
            <b/>
            <sz val="9"/>
            <color indexed="81"/>
            <rFont val="Tahoma"/>
            <family val="2"/>
          </rPr>
          <t>Weverling, Maarten:</t>
        </r>
        <r>
          <rPr>
            <sz val="9"/>
            <color indexed="81"/>
            <rFont val="Tahoma"/>
            <family val="2"/>
          </rPr>
          <t xml:space="preserve">
Leasekosen o.b.v. full-operational lease. Dus inclusief preventief en repressief onderhoud.</t>
        </r>
      </text>
    </comment>
    <comment ref="E17" authorId="0" shapeId="0" xr:uid="{A14E18A0-0235-4C00-BC9F-DD441DF81E7D}">
      <text>
        <r>
          <rPr>
            <b/>
            <sz val="9"/>
            <color indexed="81"/>
            <rFont val="Tahoma"/>
            <family val="2"/>
          </rPr>
          <t>Weverling, Maarten:</t>
        </r>
        <r>
          <rPr>
            <sz val="9"/>
            <color indexed="81"/>
            <rFont val="Tahoma"/>
            <family val="2"/>
          </rPr>
          <t xml:space="preserve">
Leasekosen o.b.v. full-operational lease. Dus inclusief preventief en repressief onderhoud.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C4" authorId="0" shapeId="0" xr:uid="{E66F0D67-F7ED-46BE-8706-AB7FF9991227}">
      <text>
        <r>
          <rPr>
            <b/>
            <sz val="9"/>
            <color indexed="81"/>
            <rFont val="Tahoma"/>
            <family val="2"/>
          </rPr>
          <t>Weverling, Maarten:</t>
        </r>
        <r>
          <rPr>
            <sz val="9"/>
            <color indexed="81"/>
            <rFont val="Tahoma"/>
            <family val="2"/>
          </rPr>
          <t xml:space="preserve">
Indien u andere verpakkingseenheden heeft dan dient u de prijs om te rekenen naar 1.000 stuks.</t>
        </r>
      </text>
    </comment>
    <comment ref="E5" authorId="0" shapeId="0" xr:uid="{ADF73240-4AFF-4EFC-B7EC-1C17339E8773}">
      <text>
        <r>
          <rPr>
            <b/>
            <sz val="9"/>
            <color indexed="81"/>
            <rFont val="Tahoma"/>
            <family val="2"/>
          </rPr>
          <t>Weverling, Maarten:</t>
        </r>
        <r>
          <rPr>
            <sz val="9"/>
            <color indexed="81"/>
            <rFont val="Tahoma"/>
            <family val="2"/>
          </rPr>
          <t xml:space="preserve">
9 dozen van 1.000 stuks, oftewel 9.000 roerstaafjes.</t>
        </r>
      </text>
    </comment>
    <comment ref="C11" authorId="0" shapeId="0" xr:uid="{F8BE3954-6049-4B3A-BDAB-44BE2C838469}">
      <text>
        <r>
          <rPr>
            <b/>
            <sz val="9"/>
            <color indexed="81"/>
            <rFont val="Tahoma"/>
            <family val="2"/>
          </rPr>
          <t>Weverling, Maarten:</t>
        </r>
        <r>
          <rPr>
            <sz val="9"/>
            <color indexed="81"/>
            <rFont val="Tahoma"/>
            <family val="2"/>
          </rPr>
          <t xml:space="preserve">
Indien u andere verpakkingseenheden heeft dan de prijs omrekenen naar 1 kilo.</t>
        </r>
      </text>
    </comment>
    <comment ref="E12" authorId="0" shapeId="0" xr:uid="{17DE8DF8-DFC1-4E61-B1D4-38BEFF188940}">
      <text>
        <r>
          <rPr>
            <b/>
            <sz val="9"/>
            <color indexed="81"/>
            <rFont val="Tahoma"/>
            <charset val="1"/>
          </rPr>
          <t>Weverling, Maarten:</t>
        </r>
        <r>
          <rPr>
            <sz val="9"/>
            <color indexed="81"/>
            <rFont val="Tahoma"/>
            <charset val="1"/>
          </rPr>
          <t xml:space="preserve">
We hebben het aantal koffie bijgesteld van 1.000 naar 300 en vervolgens het onderscheid gemaakt tussen reguliere koffie en espresso. Hiermee blijft de prijs fictief maar uitgegaan van meer realistische hoeveelheden. </t>
        </r>
      </text>
    </comment>
    <comment ref="C22" authorId="0" shapeId="0" xr:uid="{8B0CC084-70A4-41BD-840A-C4DFF83BE13B}">
      <text>
        <r>
          <rPr>
            <b/>
            <sz val="9"/>
            <color indexed="81"/>
            <rFont val="Tahoma"/>
            <family val="2"/>
          </rPr>
          <t>Weverling, Maarten:</t>
        </r>
        <r>
          <rPr>
            <sz val="9"/>
            <color indexed="81"/>
            <rFont val="Tahoma"/>
            <family val="2"/>
          </rPr>
          <t xml:space="preserve">
Indien u andere verpakkingseenheden heeft dan dient u de prijs om te rekenen naar 1.000 stuks.</t>
        </r>
      </text>
    </comment>
    <comment ref="E23" authorId="0" shapeId="0" xr:uid="{E986622A-EEE5-4904-9869-80D657E71E2D}">
      <text>
        <r>
          <rPr>
            <b/>
            <sz val="9"/>
            <color indexed="81"/>
            <rFont val="Tahoma"/>
            <family val="2"/>
          </rPr>
          <t>Weverling, Maarten:</t>
        </r>
        <r>
          <rPr>
            <sz val="9"/>
            <color indexed="81"/>
            <rFont val="Tahoma"/>
            <family val="2"/>
          </rPr>
          <t xml:space="preserve">
9 dozen van 1.000 stuks, oftewel 9.000 roerstaafjes.</t>
        </r>
      </text>
    </comment>
    <comment ref="C29" authorId="0" shapeId="0" xr:uid="{4241A027-474C-4BA9-A5DE-51544811B213}">
      <text>
        <r>
          <rPr>
            <b/>
            <sz val="9"/>
            <color indexed="81"/>
            <rFont val="Tahoma"/>
            <family val="2"/>
          </rPr>
          <t>Weverling, Maarten:</t>
        </r>
        <r>
          <rPr>
            <sz val="9"/>
            <color indexed="81"/>
            <rFont val="Tahoma"/>
            <family val="2"/>
          </rPr>
          <t xml:space="preserve">
Indien u andere verpakkingseenheden heeft dan de prijs omrekenen naar 1 kilo.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C4" authorId="0" shapeId="0" xr:uid="{C9E644A1-1B2D-4EC2-AA00-3E2A914E56BC}">
      <text>
        <r>
          <rPr>
            <b/>
            <sz val="9"/>
            <color indexed="81"/>
            <rFont val="Tahoma"/>
            <family val="2"/>
          </rPr>
          <t>Weverling, Maarten:</t>
        </r>
        <r>
          <rPr>
            <sz val="9"/>
            <color indexed="81"/>
            <rFont val="Tahoma"/>
            <family val="2"/>
          </rPr>
          <t xml:space="preserve">
Voor deze kosten geldt de CAO-loonindex. Zie antwoord vraag 66 1e NVI.</t>
        </r>
      </text>
    </comment>
    <comment ref="D4" authorId="0" shapeId="0" xr:uid="{C41BD659-D1A1-4FC3-8A78-C2B8E6448BCC}">
      <text>
        <r>
          <rPr>
            <b/>
            <sz val="9"/>
            <color indexed="81"/>
            <rFont val="Tahoma"/>
            <family val="2"/>
          </rPr>
          <t>Weverling, Maarten:</t>
        </r>
        <r>
          <rPr>
            <sz val="9"/>
            <color indexed="81"/>
            <rFont val="Tahoma"/>
            <family val="2"/>
          </rPr>
          <t xml:space="preserve">
Voor deze kosten geldt de CPI-prijsindex. Zie antwoord vraag 66 1e NVI.</t>
        </r>
      </text>
    </comment>
    <comment ref="C10" authorId="0" shapeId="0" xr:uid="{374A3961-F0C8-4980-9FBD-484637A16165}">
      <text>
        <r>
          <rPr>
            <b/>
            <sz val="9"/>
            <color indexed="81"/>
            <rFont val="Tahoma"/>
            <family val="2"/>
          </rPr>
          <t>Weverling, Maarten:</t>
        </r>
        <r>
          <rPr>
            <sz val="9"/>
            <color indexed="81"/>
            <rFont val="Tahoma"/>
            <family val="2"/>
          </rPr>
          <t xml:space="preserve">
Voor deze kosten geldt de CAO-loonindex. Zie antwoord vraag 66 1e NVI.</t>
        </r>
      </text>
    </comment>
    <comment ref="D10" authorId="0" shapeId="0" xr:uid="{DA704DEC-9EF1-4888-906B-3F4DF2B797B5}">
      <text>
        <r>
          <rPr>
            <b/>
            <sz val="9"/>
            <color indexed="81"/>
            <rFont val="Tahoma"/>
            <family val="2"/>
          </rPr>
          <t>Weverling, Maarten:</t>
        </r>
        <r>
          <rPr>
            <sz val="9"/>
            <color indexed="81"/>
            <rFont val="Tahoma"/>
            <family val="2"/>
          </rPr>
          <t xml:space="preserve">
Voor deze kosten geldt de CPI-prijsindex. Zie antwoord vraag 66 1e NVI.</t>
        </r>
      </text>
    </comment>
  </commentList>
</comments>
</file>

<file path=xl/sharedStrings.xml><?xml version="1.0" encoding="utf-8"?>
<sst xmlns="http://schemas.openxmlformats.org/spreadsheetml/2006/main" count="110" uniqueCount="55">
  <si>
    <t>Nr.</t>
  </si>
  <si>
    <t>Adres</t>
  </si>
  <si>
    <t xml:space="preserve">Koffie automaat </t>
  </si>
  <si>
    <t>Stadhouderlaan 200, Werkcafe</t>
  </si>
  <si>
    <t>Stadhouderlaan 200, Kantine</t>
  </si>
  <si>
    <t>Stadhouderlaan 200, Bestuur</t>
  </si>
  <si>
    <t>Stadhouderlaan 200, Raadszaal</t>
  </si>
  <si>
    <t xml:space="preserve">Stadhouderlaan 200, Sociaal Domein </t>
  </si>
  <si>
    <t>Stadhouderlaan 200, Publiekszaken</t>
  </si>
  <si>
    <t>Stadhouderlaan 245, Wijkteam</t>
  </si>
  <si>
    <t>Stadhouderlaan 245, Kantine</t>
  </si>
  <si>
    <t>Leaseprijs per maand in euro (excl. btw)</t>
  </si>
  <si>
    <t>Totale leasekosten 6 jaar</t>
  </si>
  <si>
    <t>INSTANTKOFFIE</t>
  </si>
  <si>
    <t>VERSGEMALEN BONENKOFFIE</t>
  </si>
  <si>
    <t>Roerstaafjes</t>
  </si>
  <si>
    <t>Creamer sticks</t>
  </si>
  <si>
    <t>Losse theezakjes</t>
  </si>
  <si>
    <t>Zoetjes</t>
  </si>
  <si>
    <t>Suikersticks</t>
  </si>
  <si>
    <t>Honingsticks</t>
  </si>
  <si>
    <t xml:space="preserve">Merk en omschrijving </t>
  </si>
  <si>
    <t xml:space="preserve">Melkproduct voor café au lait </t>
  </si>
  <si>
    <t xml:space="preserve">Melkproduct voor cappuccino </t>
  </si>
  <si>
    <t>Chocolademelk</t>
  </si>
  <si>
    <t>Wienermelange</t>
  </si>
  <si>
    <t>Totaalkosten lease automaten</t>
  </si>
  <si>
    <t>Koffie</t>
  </si>
  <si>
    <t>INSTANT KOFFIE</t>
  </si>
  <si>
    <t>prijs per kilo</t>
  </si>
  <si>
    <t>Automaat (merk, type, capaciteit)</t>
  </si>
  <si>
    <t>Totale leasekosten per jaar</t>
  </si>
  <si>
    <t>Automaat (merk, type en capaciteit)</t>
  </si>
  <si>
    <t>prijs per 1.000 stuks</t>
  </si>
  <si>
    <t>Ficitieve prijs</t>
  </si>
  <si>
    <t>Totaalprijs verbruiksartikelen</t>
  </si>
  <si>
    <t xml:space="preserve">Bijlage 6. Inschrijfformat Prijs perceel 2 Gemeente Stein </t>
  </si>
  <si>
    <t>Fictieve jaarlijkse afnamehoeveelheid in kilo's</t>
  </si>
  <si>
    <t>Fictieve jaarlijkse afnamehoeveelheid op basis eenheden van 1.000 stuks</t>
  </si>
  <si>
    <t>Instantkoffie</t>
  </si>
  <si>
    <t>Versgemalen bonenkoffie</t>
  </si>
  <si>
    <t>Kostencategorie</t>
  </si>
  <si>
    <t>kosten per maand</t>
  </si>
  <si>
    <t>kosten per jaar</t>
  </si>
  <si>
    <t>kosten looptijd 6 jaar</t>
  </si>
  <si>
    <t>Kosten levering artikelen</t>
  </si>
  <si>
    <t>Leasekosten (incl. onderhoud)</t>
  </si>
  <si>
    <t>Totaal</t>
  </si>
  <si>
    <t xml:space="preserve">Het in niet toegestaan zonder overleg met de aanbestedende dienst wijzigingen aan te brengen in de spreadsheets. Alleen de geel gemaakte cellen dienen ingevuld te worden. De overige cellen zijn voorzien van formules. </t>
  </si>
  <si>
    <t xml:space="preserve">Suiker </t>
  </si>
  <si>
    <t>Verbruiksartikel (los)</t>
  </si>
  <si>
    <t>Bijlage 6. Inschrijfformat Prijs perceel 2 Gemeente Stein (versie 2)</t>
  </si>
  <si>
    <t>Espresso</t>
  </si>
  <si>
    <t>Arbeid</t>
  </si>
  <si>
    <t>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</si>
</sst>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7" x14ac:knownFonts="1">
    <font>
      <sz val="11"/>
      <color theme="1"/>
      <name val="Calibri"/>
      <family val="2"/>
      <scheme val="minor"/>
    </font>
    <font>
      <sz val="11"/>
      <color theme="1"/>
      <name val="Arial"/>
      <family val="2"/>
    </font>
    <font>
      <b/>
      <sz val="11"/>
      <color theme="1"/>
      <name val="Arial"/>
      <family val="2"/>
    </font>
    <font>
      <b/>
      <sz val="16"/>
      <color theme="1"/>
      <name val="Arial"/>
      <family val="2"/>
    </font>
    <font>
      <sz val="9"/>
      <color indexed="81"/>
      <name val="Tahoma"/>
      <family val="2"/>
    </font>
    <font>
      <b/>
      <sz val="9"/>
      <color indexed="81"/>
      <name val="Tahoma"/>
      <family val="2"/>
    </font>
    <font>
      <b/>
      <sz val="12"/>
      <color theme="0"/>
      <name val="Arial"/>
      <family val="2"/>
    </font>
    <font>
      <sz val="12"/>
      <color theme="1"/>
      <name val="Arial"/>
      <family val="2"/>
    </font>
    <font>
      <b/>
      <sz val="12"/>
      <color theme="1"/>
      <name val="Arial"/>
      <family val="2"/>
    </font>
    <font>
      <b/>
      <sz val="12"/>
      <color rgb="FFFFFFFF"/>
      <name val="Arial"/>
      <family val="2"/>
    </font>
    <font>
      <sz val="12"/>
      <color rgb="FF000000"/>
      <name val="Arial"/>
      <family val="2"/>
    </font>
    <font>
      <b/>
      <sz val="12"/>
      <color rgb="FF000000"/>
      <name val="Arial"/>
      <family val="2"/>
    </font>
    <font>
      <sz val="12"/>
      <color rgb="FFFF0000"/>
      <name val="Arial"/>
      <family val="2"/>
    </font>
    <font>
      <b/>
      <sz val="12"/>
      <name val="Arial"/>
      <family val="2"/>
    </font>
    <font>
      <sz val="12"/>
      <name val="Arial"/>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rgb="FF1F4E78"/>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3" tint="9.9978637043366805E-2"/>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0" fontId="6" fillId="7" borderId="1" xfId="0" applyFont="1" applyFill="1" applyBorder="1"/>
    <xf numFmtId="0" fontId="7" fillId="0" borderId="1" xfId="0" applyFont="1" applyBorder="1"/>
    <xf numFmtId="164" fontId="7" fillId="0" borderId="1" xfId="0" applyNumberFormat="1" applyFont="1" applyBorder="1"/>
    <xf numFmtId="0" fontId="7" fillId="0" borderId="0" xfId="0" applyFont="1"/>
    <xf numFmtId="0" fontId="7" fillId="3" borderId="1" xfId="0" applyFont="1" applyFill="1" applyBorder="1"/>
    <xf numFmtId="0" fontId="9" fillId="2" borderId="1" xfId="0" applyFont="1" applyFill="1" applyBorder="1" applyAlignment="1">
      <alignment vertical="top" wrapText="1"/>
    </xf>
    <xf numFmtId="0" fontId="9" fillId="2" borderId="2" xfId="0" applyFont="1" applyFill="1" applyBorder="1" applyAlignment="1">
      <alignment vertical="top" wrapText="1"/>
    </xf>
    <xf numFmtId="3" fontId="7" fillId="0" borderId="1" xfId="0" applyNumberFormat="1" applyFont="1" applyBorder="1"/>
    <xf numFmtId="0" fontId="8" fillId="5" borderId="1" xfId="0" applyFont="1" applyFill="1" applyBorder="1"/>
    <xf numFmtId="0" fontId="7" fillId="4" borderId="1" xfId="0" applyFont="1" applyFill="1" applyBorder="1"/>
    <xf numFmtId="0" fontId="10" fillId="0" borderId="1" xfId="0" applyFont="1" applyBorder="1" applyAlignment="1">
      <alignment horizontal="center" vertical="top" wrapText="1"/>
    </xf>
    <xf numFmtId="0" fontId="10" fillId="0" borderId="1" xfId="0" applyFont="1" applyBorder="1" applyAlignment="1">
      <alignment vertical="top" wrapText="1"/>
    </xf>
    <xf numFmtId="0" fontId="11" fillId="6" borderId="1" xfId="0" applyFont="1" applyFill="1" applyBorder="1" applyAlignment="1">
      <alignment vertical="top" wrapText="1"/>
    </xf>
    <xf numFmtId="0" fontId="11" fillId="6" borderId="1" xfId="0" applyFont="1" applyFill="1" applyBorder="1" applyAlignment="1">
      <alignment horizontal="center" vertical="top" wrapText="1"/>
    </xf>
    <xf numFmtId="164" fontId="11" fillId="6" borderId="1" xfId="0" applyNumberFormat="1" applyFont="1" applyFill="1" applyBorder="1" applyAlignment="1">
      <alignment horizontal="right" vertical="top" wrapText="1"/>
    </xf>
    <xf numFmtId="0" fontId="8" fillId="0" borderId="0" xfId="0" applyFont="1"/>
    <xf numFmtId="0" fontId="8" fillId="4" borderId="1" xfId="0" applyFont="1" applyFill="1" applyBorder="1"/>
    <xf numFmtId="0" fontId="8" fillId="6" borderId="1" xfId="0" applyFont="1" applyFill="1" applyBorder="1"/>
    <xf numFmtId="164" fontId="8" fillId="6" borderId="1" xfId="0" applyNumberFormat="1" applyFont="1" applyFill="1" applyBorder="1"/>
    <xf numFmtId="164" fontId="7" fillId="3" borderId="1" xfId="0" applyNumberFormat="1" applyFont="1" applyFill="1" applyBorder="1"/>
    <xf numFmtId="0" fontId="7" fillId="8" borderId="1" xfId="0" applyFont="1" applyFill="1" applyBorder="1"/>
    <xf numFmtId="0" fontId="12" fillId="0" borderId="0" xfId="0" applyFont="1" applyAlignment="1">
      <alignment vertical="top" wrapText="1"/>
    </xf>
    <xf numFmtId="0" fontId="8" fillId="8" borderId="1" xfId="0" applyFont="1" applyFill="1" applyBorder="1"/>
    <xf numFmtId="0" fontId="10" fillId="3" borderId="1" xfId="0" applyFont="1" applyFill="1" applyBorder="1" applyAlignment="1">
      <alignment horizontal="center" vertical="top" wrapText="1"/>
    </xf>
    <xf numFmtId="0" fontId="6" fillId="9" borderId="6" xfId="0" applyFont="1" applyFill="1" applyBorder="1" applyAlignment="1">
      <alignment horizontal="center"/>
    </xf>
    <xf numFmtId="164" fontId="13" fillId="10" borderId="6" xfId="0" applyNumberFormat="1" applyFont="1" applyFill="1" applyBorder="1" applyAlignment="1">
      <alignment horizontal="right"/>
    </xf>
    <xf numFmtId="164" fontId="14" fillId="3" borderId="6" xfId="0" applyNumberFormat="1" applyFont="1" applyFill="1" applyBorder="1" applyAlignment="1">
      <alignment horizontal="right"/>
    </xf>
    <xf numFmtId="0" fontId="12" fillId="0" borderId="0" xfId="0" applyFont="1" applyAlignment="1">
      <alignment horizontal="left" vertical="top" wrapText="1"/>
    </xf>
    <xf numFmtId="0" fontId="8" fillId="8" borderId="1" xfId="0" applyFont="1" applyFill="1" applyBorder="1" applyAlignment="1">
      <alignment horizontal="left"/>
    </xf>
    <xf numFmtId="0" fontId="8" fillId="4" borderId="1" xfId="0" applyFont="1" applyFill="1" applyBorder="1" applyAlignment="1">
      <alignment horizontal="left"/>
    </xf>
    <xf numFmtId="0" fontId="8" fillId="5" borderId="3" xfId="0" applyFont="1" applyFill="1" applyBorder="1" applyAlignment="1">
      <alignment horizontal="right"/>
    </xf>
    <xf numFmtId="0" fontId="8" fillId="5" borderId="4" xfId="0" applyFont="1" applyFill="1" applyBorder="1" applyAlignment="1">
      <alignment horizontal="right"/>
    </xf>
    <xf numFmtId="0" fontId="8" fillId="5" borderId="5" xfId="0" applyFont="1" applyFill="1" applyBorder="1" applyAlignment="1">
      <alignment horizontal="right"/>
    </xf>
    <xf numFmtId="3" fontId="7" fillId="11" borderId="1" xfId="0" applyNumberFormat="1"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714375</xdr:colOff>
      <xdr:row>0</xdr:row>
      <xdr:rowOff>76200</xdr:rowOff>
    </xdr:from>
    <xdr:to>
      <xdr:col>6</xdr:col>
      <xdr:colOff>1159540</xdr:colOff>
      <xdr:row>1</xdr:row>
      <xdr:rowOff>26307</xdr:rowOff>
    </xdr:to>
    <xdr:pic>
      <xdr:nvPicPr>
        <xdr:cNvPr id="2" name="Afbeelding 1">
          <a:extLst>
            <a:ext uri="{FF2B5EF4-FFF2-40B4-BE49-F238E27FC236}">
              <a16:creationId xmlns:a16="http://schemas.microsoft.com/office/drawing/2014/main" id="{8A9E83D5-8316-6B3B-4FA1-52E0AAF7F78F}"/>
            </a:ext>
          </a:extLst>
        </xdr:cNvPr>
        <xdr:cNvPicPr>
          <a:picLocks noChangeAspect="1"/>
        </xdr:cNvPicPr>
      </xdr:nvPicPr>
      <xdr:blipFill>
        <a:blip xmlns:r="http://schemas.openxmlformats.org/officeDocument/2006/relationships" r:embed="rId1"/>
        <a:stretch>
          <a:fillRect/>
        </a:stretch>
      </xdr:blipFill>
      <xdr:spPr>
        <a:xfrm>
          <a:off x="8315325" y="76200"/>
          <a:ext cx="1816765" cy="207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1643061</xdr:colOff>
      <xdr:row>0</xdr:row>
      <xdr:rowOff>14654</xdr:rowOff>
    </xdr:from>
    <xdr:to>
      <xdr:col>5</xdr:col>
      <xdr:colOff>1305589</xdr:colOff>
      <xdr:row>0</xdr:row>
      <xdr:rowOff>222669</xdr:rowOff>
    </xdr:to>
    <xdr:pic>
      <xdr:nvPicPr>
        <xdr:cNvPr id="4" name="Afbeelding 3">
          <a:extLst>
            <a:ext uri="{FF2B5EF4-FFF2-40B4-BE49-F238E27FC236}">
              <a16:creationId xmlns:a16="http://schemas.microsoft.com/office/drawing/2014/main" id="{81AE2944-76D3-496B-B75B-97D0E8542821}"/>
            </a:ext>
          </a:extLst>
        </xdr:cNvPr>
        <xdr:cNvPicPr>
          <a:picLocks noChangeAspect="1"/>
        </xdr:cNvPicPr>
      </xdr:nvPicPr>
      <xdr:blipFill>
        <a:blip xmlns:r="http://schemas.openxmlformats.org/officeDocument/2006/relationships" r:embed="rId1"/>
        <a:stretch>
          <a:fillRect/>
        </a:stretch>
      </xdr:blipFill>
      <xdr:spPr>
        <a:xfrm>
          <a:off x="6969124" y="14654"/>
          <a:ext cx="1805653" cy="2080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xdr:colOff>
      <xdr:row>0</xdr:row>
      <xdr:rowOff>19050</xdr:rowOff>
    </xdr:from>
    <xdr:to>
      <xdr:col>8</xdr:col>
      <xdr:colOff>604422</xdr:colOff>
      <xdr:row>0</xdr:row>
      <xdr:rowOff>226332</xdr:rowOff>
    </xdr:to>
    <xdr:pic>
      <xdr:nvPicPr>
        <xdr:cNvPr id="2" name="Afbeelding 1">
          <a:extLst>
            <a:ext uri="{FF2B5EF4-FFF2-40B4-BE49-F238E27FC236}">
              <a16:creationId xmlns:a16="http://schemas.microsoft.com/office/drawing/2014/main" id="{626579F5-7BDC-7BE4-F2D9-7D345CF42525}"/>
            </a:ext>
          </a:extLst>
        </xdr:cNvPr>
        <xdr:cNvPicPr>
          <a:picLocks noChangeAspect="1"/>
        </xdr:cNvPicPr>
      </xdr:nvPicPr>
      <xdr:blipFill>
        <a:blip xmlns:r="http://schemas.openxmlformats.org/officeDocument/2006/relationships" r:embed="rId1"/>
        <a:stretch>
          <a:fillRect/>
        </a:stretch>
      </xdr:blipFill>
      <xdr:spPr>
        <a:xfrm>
          <a:off x="6515100" y="19050"/>
          <a:ext cx="1804572" cy="207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zoomScale="120" zoomScaleNormal="120" workbookViewId="0">
      <selection activeCell="J4" sqref="J4"/>
    </sheetView>
  </sheetViews>
  <sheetFormatPr defaultRowHeight="14.25" x14ac:dyDescent="0.2"/>
  <cols>
    <col min="1" max="1" width="5.140625" style="1" customWidth="1"/>
    <col min="2" max="2" width="47" style="1" customWidth="1"/>
    <col min="3" max="3" width="11.42578125" style="1" bestFit="1" customWidth="1"/>
    <col min="4" max="4" width="20.85546875" style="1" customWidth="1"/>
    <col min="5" max="5" width="23.140625" style="1" bestFit="1" customWidth="1"/>
    <col min="6" max="6" width="20.5703125" style="1" customWidth="1"/>
    <col min="7" max="7" width="19.5703125" style="1" bestFit="1" customWidth="1"/>
    <col min="8" max="16384" width="9.140625" style="1"/>
  </cols>
  <sheetData>
    <row r="1" spans="1:7" ht="20.25" x14ac:dyDescent="0.3">
      <c r="A1" s="3" t="s">
        <v>36</v>
      </c>
    </row>
    <row r="2" spans="1:7" ht="15" x14ac:dyDescent="0.25">
      <c r="A2" s="2"/>
    </row>
    <row r="3" spans="1:7" ht="15.75" x14ac:dyDescent="0.25">
      <c r="A3" s="26" t="s">
        <v>13</v>
      </c>
      <c r="B3" s="26"/>
      <c r="C3" s="26"/>
      <c r="D3" s="26"/>
      <c r="E3" s="26"/>
      <c r="F3" s="26"/>
      <c r="G3" s="26"/>
    </row>
    <row r="4" spans="1:7" ht="47.25" x14ac:dyDescent="0.2">
      <c r="A4" s="9" t="s">
        <v>0</v>
      </c>
      <c r="B4" s="9" t="s">
        <v>1</v>
      </c>
      <c r="C4" s="9" t="s">
        <v>2</v>
      </c>
      <c r="D4" s="9" t="s">
        <v>30</v>
      </c>
      <c r="E4" s="9" t="s">
        <v>11</v>
      </c>
      <c r="F4" s="9" t="s">
        <v>31</v>
      </c>
      <c r="G4" s="9" t="s">
        <v>12</v>
      </c>
    </row>
    <row r="5" spans="1:7" ht="15" x14ac:dyDescent="0.2">
      <c r="A5" s="14">
        <v>1</v>
      </c>
      <c r="B5" s="15" t="s">
        <v>3</v>
      </c>
      <c r="C5" s="14">
        <v>1</v>
      </c>
      <c r="D5" s="27"/>
      <c r="E5" s="23">
        <v>0</v>
      </c>
      <c r="F5" s="6">
        <f>E5*12</f>
        <v>0</v>
      </c>
      <c r="G5" s="6">
        <f>F5*6</f>
        <v>0</v>
      </c>
    </row>
    <row r="6" spans="1:7" ht="15" x14ac:dyDescent="0.2">
      <c r="A6" s="14">
        <v>2</v>
      </c>
      <c r="B6" s="15" t="s">
        <v>4</v>
      </c>
      <c r="C6" s="14">
        <v>1</v>
      </c>
      <c r="D6" s="27"/>
      <c r="E6" s="23">
        <v>0</v>
      </c>
      <c r="F6" s="6">
        <f t="shared" ref="F6:F12" si="0">E6*12</f>
        <v>0</v>
      </c>
      <c r="G6" s="6">
        <f t="shared" ref="G6:G12" si="1">F6*6</f>
        <v>0</v>
      </c>
    </row>
    <row r="7" spans="1:7" ht="15" x14ac:dyDescent="0.2">
      <c r="A7" s="14">
        <v>3</v>
      </c>
      <c r="B7" s="15" t="s">
        <v>5</v>
      </c>
      <c r="C7" s="14">
        <v>1</v>
      </c>
      <c r="D7" s="27"/>
      <c r="E7" s="23">
        <v>0</v>
      </c>
      <c r="F7" s="6">
        <f t="shared" si="0"/>
        <v>0</v>
      </c>
      <c r="G7" s="6">
        <f t="shared" si="1"/>
        <v>0</v>
      </c>
    </row>
    <row r="8" spans="1:7" ht="15" x14ac:dyDescent="0.2">
      <c r="A8" s="14">
        <v>4</v>
      </c>
      <c r="B8" s="15" t="s">
        <v>6</v>
      </c>
      <c r="C8" s="14">
        <v>1</v>
      </c>
      <c r="D8" s="27"/>
      <c r="E8" s="23">
        <v>0</v>
      </c>
      <c r="F8" s="6">
        <f t="shared" si="0"/>
        <v>0</v>
      </c>
      <c r="G8" s="6">
        <f t="shared" si="1"/>
        <v>0</v>
      </c>
    </row>
    <row r="9" spans="1:7" ht="15" x14ac:dyDescent="0.2">
      <c r="A9" s="14">
        <v>5</v>
      </c>
      <c r="B9" s="15" t="s">
        <v>7</v>
      </c>
      <c r="C9" s="14">
        <v>1</v>
      </c>
      <c r="D9" s="27"/>
      <c r="E9" s="23">
        <v>0</v>
      </c>
      <c r="F9" s="6">
        <f t="shared" si="0"/>
        <v>0</v>
      </c>
      <c r="G9" s="6">
        <f t="shared" si="1"/>
        <v>0</v>
      </c>
    </row>
    <row r="10" spans="1:7" ht="15" x14ac:dyDescent="0.2">
      <c r="A10" s="14">
        <v>6</v>
      </c>
      <c r="B10" s="15" t="s">
        <v>8</v>
      </c>
      <c r="C10" s="14">
        <v>1</v>
      </c>
      <c r="D10" s="27"/>
      <c r="E10" s="23">
        <v>0</v>
      </c>
      <c r="F10" s="6">
        <f t="shared" si="0"/>
        <v>0</v>
      </c>
      <c r="G10" s="6">
        <f t="shared" si="1"/>
        <v>0</v>
      </c>
    </row>
    <row r="11" spans="1:7" ht="15" x14ac:dyDescent="0.2">
      <c r="A11" s="14">
        <v>7</v>
      </c>
      <c r="B11" s="15" t="s">
        <v>9</v>
      </c>
      <c r="C11" s="14">
        <v>1</v>
      </c>
      <c r="D11" s="27"/>
      <c r="E11" s="23">
        <v>0</v>
      </c>
      <c r="F11" s="6">
        <f t="shared" si="0"/>
        <v>0</v>
      </c>
      <c r="G11" s="6">
        <f t="shared" si="1"/>
        <v>0</v>
      </c>
    </row>
    <row r="12" spans="1:7" ht="15" x14ac:dyDescent="0.2">
      <c r="A12" s="14">
        <v>8</v>
      </c>
      <c r="B12" s="15" t="s">
        <v>10</v>
      </c>
      <c r="C12" s="14">
        <v>1</v>
      </c>
      <c r="D12" s="27"/>
      <c r="E12" s="23">
        <v>0</v>
      </c>
      <c r="F12" s="6">
        <f t="shared" si="0"/>
        <v>0</v>
      </c>
      <c r="G12" s="6">
        <f t="shared" si="1"/>
        <v>0</v>
      </c>
    </row>
    <row r="13" spans="1:7" ht="15.75" x14ac:dyDescent="0.2">
      <c r="A13" s="16"/>
      <c r="B13" s="16" t="s">
        <v>26</v>
      </c>
      <c r="C13" s="17">
        <v>8</v>
      </c>
      <c r="D13" s="17"/>
      <c r="E13" s="18">
        <f>SUM(E5:E12)</f>
        <v>0</v>
      </c>
      <c r="F13" s="18">
        <f>SUM(F5:F12)</f>
        <v>0</v>
      </c>
      <c r="G13" s="18">
        <f>SUM(G5:G12)</f>
        <v>0</v>
      </c>
    </row>
    <row r="14" spans="1:7" ht="15" x14ac:dyDescent="0.2">
      <c r="A14" s="7"/>
      <c r="B14" s="7"/>
      <c r="C14" s="7"/>
      <c r="D14" s="7"/>
      <c r="E14" s="7"/>
      <c r="F14" s="7"/>
      <c r="G14" s="7"/>
    </row>
    <row r="15" spans="1:7" ht="15.75" x14ac:dyDescent="0.25">
      <c r="A15" s="19"/>
      <c r="B15" s="7"/>
      <c r="C15" s="7"/>
      <c r="D15" s="7"/>
      <c r="E15" s="7"/>
      <c r="F15" s="7"/>
      <c r="G15" s="7"/>
    </row>
    <row r="16" spans="1:7" ht="15.75" x14ac:dyDescent="0.25">
      <c r="A16" s="20" t="s">
        <v>14</v>
      </c>
      <c r="B16" s="20"/>
      <c r="C16" s="20"/>
      <c r="D16" s="20"/>
      <c r="E16" s="20"/>
      <c r="F16" s="20"/>
      <c r="G16" s="20"/>
    </row>
    <row r="17" spans="1:7" ht="47.25" x14ac:dyDescent="0.2">
      <c r="A17" s="9" t="s">
        <v>0</v>
      </c>
      <c r="B17" s="9" t="s">
        <v>1</v>
      </c>
      <c r="C17" s="9" t="s">
        <v>2</v>
      </c>
      <c r="D17" s="9" t="s">
        <v>32</v>
      </c>
      <c r="E17" s="9" t="s">
        <v>11</v>
      </c>
      <c r="F17" s="9" t="s">
        <v>31</v>
      </c>
      <c r="G17" s="9" t="s">
        <v>12</v>
      </c>
    </row>
    <row r="18" spans="1:7" ht="15" x14ac:dyDescent="0.2">
      <c r="A18" s="14">
        <v>1</v>
      </c>
      <c r="B18" s="15" t="s">
        <v>3</v>
      </c>
      <c r="C18" s="14">
        <v>1</v>
      </c>
      <c r="D18" s="27"/>
      <c r="E18" s="23">
        <v>0</v>
      </c>
      <c r="F18" s="6">
        <f>E18*12</f>
        <v>0</v>
      </c>
      <c r="G18" s="6">
        <f>F18*6</f>
        <v>0</v>
      </c>
    </row>
    <row r="19" spans="1:7" ht="15" x14ac:dyDescent="0.2">
      <c r="A19" s="14">
        <v>2</v>
      </c>
      <c r="B19" s="15" t="s">
        <v>4</v>
      </c>
      <c r="C19" s="14">
        <v>1</v>
      </c>
      <c r="D19" s="27"/>
      <c r="E19" s="23">
        <v>0</v>
      </c>
      <c r="F19" s="6">
        <f t="shared" ref="F19:F25" si="2">E19*12</f>
        <v>0</v>
      </c>
      <c r="G19" s="6">
        <f t="shared" ref="G19:G25" si="3">F19*6</f>
        <v>0</v>
      </c>
    </row>
    <row r="20" spans="1:7" ht="15" x14ac:dyDescent="0.2">
      <c r="A20" s="14">
        <v>3</v>
      </c>
      <c r="B20" s="15" t="s">
        <v>5</v>
      </c>
      <c r="C20" s="14">
        <v>1</v>
      </c>
      <c r="D20" s="27"/>
      <c r="E20" s="23">
        <v>0</v>
      </c>
      <c r="F20" s="6">
        <f t="shared" si="2"/>
        <v>0</v>
      </c>
      <c r="G20" s="6">
        <f t="shared" si="3"/>
        <v>0</v>
      </c>
    </row>
    <row r="21" spans="1:7" ht="15" x14ac:dyDescent="0.2">
      <c r="A21" s="14">
        <v>4</v>
      </c>
      <c r="B21" s="15" t="s">
        <v>6</v>
      </c>
      <c r="C21" s="14">
        <v>1</v>
      </c>
      <c r="D21" s="27"/>
      <c r="E21" s="23">
        <v>0</v>
      </c>
      <c r="F21" s="6">
        <f t="shared" si="2"/>
        <v>0</v>
      </c>
      <c r="G21" s="6">
        <f t="shared" si="3"/>
        <v>0</v>
      </c>
    </row>
    <row r="22" spans="1:7" ht="15" x14ac:dyDescent="0.2">
      <c r="A22" s="14">
        <v>5</v>
      </c>
      <c r="B22" s="15" t="s">
        <v>7</v>
      </c>
      <c r="C22" s="14">
        <v>1</v>
      </c>
      <c r="D22" s="27"/>
      <c r="E22" s="23">
        <v>0</v>
      </c>
      <c r="F22" s="6">
        <f t="shared" si="2"/>
        <v>0</v>
      </c>
      <c r="G22" s="6">
        <f t="shared" si="3"/>
        <v>0</v>
      </c>
    </row>
    <row r="23" spans="1:7" ht="15" x14ac:dyDescent="0.2">
      <c r="A23" s="14">
        <v>6</v>
      </c>
      <c r="B23" s="15" t="s">
        <v>8</v>
      </c>
      <c r="C23" s="14">
        <v>1</v>
      </c>
      <c r="D23" s="27"/>
      <c r="E23" s="23">
        <v>0</v>
      </c>
      <c r="F23" s="6">
        <f t="shared" si="2"/>
        <v>0</v>
      </c>
      <c r="G23" s="6">
        <f t="shared" si="3"/>
        <v>0</v>
      </c>
    </row>
    <row r="24" spans="1:7" ht="15" x14ac:dyDescent="0.2">
      <c r="A24" s="14">
        <v>7</v>
      </c>
      <c r="B24" s="15" t="s">
        <v>9</v>
      </c>
      <c r="C24" s="14">
        <v>1</v>
      </c>
      <c r="D24" s="27"/>
      <c r="E24" s="23">
        <v>0</v>
      </c>
      <c r="F24" s="6">
        <f t="shared" si="2"/>
        <v>0</v>
      </c>
      <c r="G24" s="6">
        <f t="shared" si="3"/>
        <v>0</v>
      </c>
    </row>
    <row r="25" spans="1:7" ht="15" x14ac:dyDescent="0.2">
      <c r="A25" s="14">
        <v>8</v>
      </c>
      <c r="B25" s="15" t="s">
        <v>10</v>
      </c>
      <c r="C25" s="14">
        <v>1</v>
      </c>
      <c r="D25" s="27"/>
      <c r="E25" s="23">
        <v>0</v>
      </c>
      <c r="F25" s="6">
        <f t="shared" si="2"/>
        <v>0</v>
      </c>
      <c r="G25" s="6">
        <f t="shared" si="3"/>
        <v>0</v>
      </c>
    </row>
    <row r="26" spans="1:7" ht="15.75" x14ac:dyDescent="0.2">
      <c r="A26" s="16"/>
      <c r="B26" s="16" t="s">
        <v>26</v>
      </c>
      <c r="C26" s="17">
        <v>8</v>
      </c>
      <c r="D26" s="17"/>
      <c r="E26" s="18">
        <f>SUM(E18:E25)</f>
        <v>0</v>
      </c>
      <c r="F26" s="18">
        <f t="shared" ref="F26:G26" si="4">SUM(F18:F25)</f>
        <v>0</v>
      </c>
      <c r="G26" s="18">
        <f t="shared" si="4"/>
        <v>0</v>
      </c>
    </row>
    <row r="28" spans="1:7" ht="36" customHeight="1" x14ac:dyDescent="0.2">
      <c r="A28" s="31" t="s">
        <v>48</v>
      </c>
      <c r="B28" s="31"/>
      <c r="C28" s="31"/>
      <c r="D28" s="31"/>
      <c r="E28" s="31"/>
      <c r="F28" s="31"/>
      <c r="G28" s="31"/>
    </row>
  </sheetData>
  <mergeCells count="1">
    <mergeCell ref="A28:G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5B1F-85EF-47D2-97D7-FFF0D3EF6C99}">
  <dimension ref="A1:F39"/>
  <sheetViews>
    <sheetView tabSelected="1" zoomScale="110" zoomScaleNormal="110" workbookViewId="0">
      <selection activeCell="J9" sqref="J9"/>
    </sheetView>
  </sheetViews>
  <sheetFormatPr defaultRowHeight="14.25" x14ac:dyDescent="0.2"/>
  <cols>
    <col min="1" max="1" width="34" style="1" bestFit="1" customWidth="1"/>
    <col min="2" max="2" width="25" style="1" customWidth="1"/>
    <col min="3" max="3" width="17.7109375" style="1" customWidth="1"/>
    <col min="4" max="4" width="3.140625" style="1" customWidth="1"/>
    <col min="5" max="5" width="32.140625" style="1" customWidth="1"/>
    <col min="6" max="6" width="20.7109375" style="1" customWidth="1"/>
    <col min="7" max="12" width="9.140625" style="1"/>
    <col min="13" max="13" width="16" style="1" customWidth="1"/>
    <col min="14" max="16384" width="9.140625" style="1"/>
  </cols>
  <sheetData>
    <row r="1" spans="1:6" ht="20.25" x14ac:dyDescent="0.3">
      <c r="A1" s="3" t="s">
        <v>51</v>
      </c>
      <c r="B1" s="2"/>
    </row>
    <row r="3" spans="1:6" ht="15.75" x14ac:dyDescent="0.25">
      <c r="A3" s="32" t="s">
        <v>28</v>
      </c>
      <c r="B3" s="32"/>
      <c r="C3" s="32"/>
      <c r="D3" s="7"/>
      <c r="E3" s="24"/>
      <c r="F3" s="24"/>
    </row>
    <row r="4" spans="1:6" ht="63" x14ac:dyDescent="0.2">
      <c r="A4" s="9" t="s">
        <v>50</v>
      </c>
      <c r="B4" s="9" t="s">
        <v>21</v>
      </c>
      <c r="C4" s="9" t="s">
        <v>33</v>
      </c>
      <c r="D4" s="7"/>
      <c r="E4" s="9" t="s">
        <v>38</v>
      </c>
      <c r="F4" s="9" t="s">
        <v>34</v>
      </c>
    </row>
    <row r="5" spans="1:6" ht="15" x14ac:dyDescent="0.2">
      <c r="A5" s="5" t="s">
        <v>15</v>
      </c>
      <c r="B5" s="8"/>
      <c r="C5" s="23">
        <v>0</v>
      </c>
      <c r="D5" s="7"/>
      <c r="E5" s="5">
        <v>9</v>
      </c>
      <c r="F5" s="6">
        <f>E5*C5</f>
        <v>0</v>
      </c>
    </row>
    <row r="6" spans="1:6" ht="15" x14ac:dyDescent="0.2">
      <c r="A6" s="5" t="s">
        <v>16</v>
      </c>
      <c r="B6" s="8"/>
      <c r="C6" s="23">
        <v>0</v>
      </c>
      <c r="D6" s="7"/>
      <c r="E6" s="5">
        <v>8</v>
      </c>
      <c r="F6" s="6">
        <f t="shared" ref="F6:F10" si="0">E6*C6</f>
        <v>0</v>
      </c>
    </row>
    <row r="7" spans="1:6" ht="15" x14ac:dyDescent="0.2">
      <c r="A7" s="5" t="s">
        <v>17</v>
      </c>
      <c r="B7" s="8"/>
      <c r="C7" s="23">
        <v>0</v>
      </c>
      <c r="D7" s="7"/>
      <c r="E7" s="5">
        <v>7.5</v>
      </c>
      <c r="F7" s="6">
        <f t="shared" si="0"/>
        <v>0</v>
      </c>
    </row>
    <row r="8" spans="1:6" ht="15" x14ac:dyDescent="0.2">
      <c r="A8" s="5" t="s">
        <v>18</v>
      </c>
      <c r="B8" s="8"/>
      <c r="C8" s="23">
        <v>0</v>
      </c>
      <c r="D8" s="7"/>
      <c r="E8" s="5">
        <v>8.5</v>
      </c>
      <c r="F8" s="6">
        <f t="shared" si="0"/>
        <v>0</v>
      </c>
    </row>
    <row r="9" spans="1:6" ht="15" x14ac:dyDescent="0.2">
      <c r="A9" s="5" t="s">
        <v>19</v>
      </c>
      <c r="B9" s="8"/>
      <c r="C9" s="23">
        <v>0</v>
      </c>
      <c r="D9" s="7"/>
      <c r="E9" s="5">
        <v>40</v>
      </c>
      <c r="F9" s="6">
        <f t="shared" si="0"/>
        <v>0</v>
      </c>
    </row>
    <row r="10" spans="1:6" ht="15" x14ac:dyDescent="0.2">
      <c r="A10" s="5" t="s">
        <v>20</v>
      </c>
      <c r="B10" s="8"/>
      <c r="C10" s="23">
        <v>0</v>
      </c>
      <c r="D10" s="7"/>
      <c r="E10" s="5">
        <v>2</v>
      </c>
      <c r="F10" s="6">
        <f t="shared" si="0"/>
        <v>0</v>
      </c>
    </row>
    <row r="11" spans="1:6" ht="53.25" customHeight="1" x14ac:dyDescent="0.2">
      <c r="A11" s="9" t="s">
        <v>50</v>
      </c>
      <c r="B11" s="9" t="s">
        <v>21</v>
      </c>
      <c r="C11" s="9" t="s">
        <v>29</v>
      </c>
      <c r="D11" s="7"/>
      <c r="E11" s="9" t="s">
        <v>37</v>
      </c>
      <c r="F11" s="10" t="s">
        <v>34</v>
      </c>
    </row>
    <row r="12" spans="1:6" ht="15" x14ac:dyDescent="0.2">
      <c r="A12" s="5" t="s">
        <v>27</v>
      </c>
      <c r="B12" s="8"/>
      <c r="C12" s="23">
        <v>0</v>
      </c>
      <c r="D12" s="7"/>
      <c r="E12" s="37">
        <v>225</v>
      </c>
      <c r="F12" s="6">
        <f>E12*C12</f>
        <v>0</v>
      </c>
    </row>
    <row r="13" spans="1:6" ht="15" x14ac:dyDescent="0.2">
      <c r="A13" s="5" t="s">
        <v>52</v>
      </c>
      <c r="B13" s="8"/>
      <c r="C13" s="23">
        <v>0</v>
      </c>
      <c r="D13" s="7"/>
      <c r="E13" s="37">
        <v>75</v>
      </c>
      <c r="F13" s="6">
        <f>E13*C13</f>
        <v>0</v>
      </c>
    </row>
    <row r="14" spans="1:6" ht="15" x14ac:dyDescent="0.2">
      <c r="A14" s="5" t="s">
        <v>49</v>
      </c>
      <c r="B14" s="8"/>
      <c r="C14" s="23">
        <v>0</v>
      </c>
      <c r="D14" s="7"/>
      <c r="E14" s="11">
        <v>175</v>
      </c>
      <c r="F14" s="6">
        <f>E14*C14</f>
        <v>0</v>
      </c>
    </row>
    <row r="15" spans="1:6" ht="15" x14ac:dyDescent="0.2">
      <c r="A15" s="5" t="s">
        <v>22</v>
      </c>
      <c r="B15" s="8"/>
      <c r="C15" s="23">
        <v>0</v>
      </c>
      <c r="D15" s="7"/>
      <c r="E15" s="11">
        <f>10000*(7/1000)</f>
        <v>70</v>
      </c>
      <c r="F15" s="6">
        <f t="shared" ref="F15:F18" si="1">E15*C15</f>
        <v>0</v>
      </c>
    </row>
    <row r="16" spans="1:6" ht="15" x14ac:dyDescent="0.2">
      <c r="A16" s="5" t="s">
        <v>23</v>
      </c>
      <c r="B16" s="8"/>
      <c r="C16" s="23">
        <v>0</v>
      </c>
      <c r="D16" s="7"/>
      <c r="E16" s="11">
        <f>20000*(5/1000)</f>
        <v>100</v>
      </c>
      <c r="F16" s="6">
        <f t="shared" si="1"/>
        <v>0</v>
      </c>
    </row>
    <row r="17" spans="1:6" ht="15" x14ac:dyDescent="0.2">
      <c r="A17" s="5" t="s">
        <v>24</v>
      </c>
      <c r="B17" s="8"/>
      <c r="C17" s="23">
        <v>0</v>
      </c>
      <c r="D17" s="7"/>
      <c r="E17" s="11">
        <v>22</v>
      </c>
      <c r="F17" s="6">
        <f t="shared" si="1"/>
        <v>0</v>
      </c>
    </row>
    <row r="18" spans="1:6" ht="15" x14ac:dyDescent="0.2">
      <c r="A18" s="5" t="s">
        <v>25</v>
      </c>
      <c r="B18" s="8"/>
      <c r="C18" s="23">
        <v>0</v>
      </c>
      <c r="D18" s="7"/>
      <c r="E18" s="11">
        <v>20</v>
      </c>
      <c r="F18" s="6">
        <f t="shared" si="1"/>
        <v>0</v>
      </c>
    </row>
    <row r="19" spans="1:6" ht="15.75" x14ac:dyDescent="0.25">
      <c r="A19" s="34" t="s">
        <v>35</v>
      </c>
      <c r="B19" s="35"/>
      <c r="C19" s="36"/>
      <c r="D19" s="7"/>
      <c r="E19" s="12"/>
      <c r="F19" s="22">
        <f>SUM(F12:F18,F5:F10)</f>
        <v>0</v>
      </c>
    </row>
    <row r="20" spans="1:6" ht="15" x14ac:dyDescent="0.2">
      <c r="A20" s="7"/>
      <c r="B20" s="7"/>
      <c r="C20" s="7"/>
      <c r="D20" s="7"/>
      <c r="E20" s="7"/>
      <c r="F20" s="7"/>
    </row>
    <row r="21" spans="1:6" ht="15.75" x14ac:dyDescent="0.25">
      <c r="A21" s="33" t="s">
        <v>14</v>
      </c>
      <c r="B21" s="33"/>
      <c r="C21" s="33"/>
      <c r="D21" s="7"/>
      <c r="E21" s="13"/>
      <c r="F21" s="13"/>
    </row>
    <row r="22" spans="1:6" ht="63" x14ac:dyDescent="0.2">
      <c r="A22" s="9" t="s">
        <v>50</v>
      </c>
      <c r="B22" s="9" t="s">
        <v>21</v>
      </c>
      <c r="C22" s="9" t="s">
        <v>33</v>
      </c>
      <c r="D22" s="7"/>
      <c r="E22" s="9" t="s">
        <v>38</v>
      </c>
      <c r="F22" s="9" t="s">
        <v>34</v>
      </c>
    </row>
    <row r="23" spans="1:6" ht="15" x14ac:dyDescent="0.2">
      <c r="A23" s="5" t="s">
        <v>15</v>
      </c>
      <c r="B23" s="8"/>
      <c r="C23" s="23">
        <v>0</v>
      </c>
      <c r="D23" s="7"/>
      <c r="E23" s="5">
        <v>9</v>
      </c>
      <c r="F23" s="6">
        <f>C23*E23</f>
        <v>0</v>
      </c>
    </row>
    <row r="24" spans="1:6" ht="15" x14ac:dyDescent="0.2">
      <c r="A24" s="5" t="s">
        <v>16</v>
      </c>
      <c r="B24" s="8"/>
      <c r="C24" s="23">
        <v>0</v>
      </c>
      <c r="D24" s="7"/>
      <c r="E24" s="5">
        <v>8</v>
      </c>
      <c r="F24" s="6">
        <f t="shared" ref="F24:F28" si="2">C24*E24</f>
        <v>0</v>
      </c>
    </row>
    <row r="25" spans="1:6" ht="15" x14ac:dyDescent="0.2">
      <c r="A25" s="5" t="s">
        <v>17</v>
      </c>
      <c r="B25" s="8"/>
      <c r="C25" s="23">
        <v>0</v>
      </c>
      <c r="D25" s="7"/>
      <c r="E25" s="5">
        <v>7.5</v>
      </c>
      <c r="F25" s="6">
        <f t="shared" si="2"/>
        <v>0</v>
      </c>
    </row>
    <row r="26" spans="1:6" ht="15" x14ac:dyDescent="0.2">
      <c r="A26" s="5" t="s">
        <v>18</v>
      </c>
      <c r="B26" s="8"/>
      <c r="C26" s="23">
        <v>0</v>
      </c>
      <c r="D26" s="7"/>
      <c r="E26" s="5">
        <v>8.5</v>
      </c>
      <c r="F26" s="6">
        <f t="shared" si="2"/>
        <v>0</v>
      </c>
    </row>
    <row r="27" spans="1:6" ht="15" x14ac:dyDescent="0.2">
      <c r="A27" s="5" t="s">
        <v>19</v>
      </c>
      <c r="B27" s="8"/>
      <c r="C27" s="23">
        <v>0</v>
      </c>
      <c r="D27" s="7"/>
      <c r="E27" s="5">
        <v>40</v>
      </c>
      <c r="F27" s="6">
        <f t="shared" si="2"/>
        <v>0</v>
      </c>
    </row>
    <row r="28" spans="1:6" ht="15" x14ac:dyDescent="0.2">
      <c r="A28" s="5" t="s">
        <v>20</v>
      </c>
      <c r="B28" s="8"/>
      <c r="C28" s="23">
        <v>0</v>
      </c>
      <c r="D28" s="7"/>
      <c r="E28" s="5">
        <v>2</v>
      </c>
      <c r="F28" s="6">
        <f t="shared" si="2"/>
        <v>0</v>
      </c>
    </row>
    <row r="29" spans="1:6" ht="52.5" customHeight="1" x14ac:dyDescent="0.2">
      <c r="A29" s="9" t="s">
        <v>50</v>
      </c>
      <c r="B29" s="9" t="s">
        <v>21</v>
      </c>
      <c r="C29" s="9" t="s">
        <v>29</v>
      </c>
      <c r="D29" s="7"/>
      <c r="E29" s="9" t="s">
        <v>37</v>
      </c>
      <c r="F29" s="10" t="s">
        <v>34</v>
      </c>
    </row>
    <row r="30" spans="1:6" ht="15" x14ac:dyDescent="0.2">
      <c r="A30" s="5" t="s">
        <v>27</v>
      </c>
      <c r="B30" s="8"/>
      <c r="C30" s="23">
        <v>0</v>
      </c>
      <c r="D30" s="7"/>
      <c r="E30" s="11">
        <v>750</v>
      </c>
      <c r="F30" s="6">
        <f>E30*C30</f>
        <v>0</v>
      </c>
    </row>
    <row r="31" spans="1:6" ht="15" x14ac:dyDescent="0.2">
      <c r="A31" s="5" t="s">
        <v>52</v>
      </c>
      <c r="B31" s="8"/>
      <c r="C31" s="23">
        <v>0</v>
      </c>
      <c r="D31" s="7"/>
      <c r="E31" s="11">
        <v>250</v>
      </c>
      <c r="F31" s="6">
        <f>E31*C31</f>
        <v>0</v>
      </c>
    </row>
    <row r="32" spans="1:6" ht="15" x14ac:dyDescent="0.2">
      <c r="A32" s="5" t="s">
        <v>49</v>
      </c>
      <c r="B32" s="8"/>
      <c r="C32" s="23">
        <v>0</v>
      </c>
      <c r="D32" s="7"/>
      <c r="E32" s="11">
        <v>175</v>
      </c>
      <c r="F32" s="6">
        <f>E32*C32</f>
        <v>0</v>
      </c>
    </row>
    <row r="33" spans="1:6" ht="15" x14ac:dyDescent="0.2">
      <c r="A33" s="5" t="s">
        <v>22</v>
      </c>
      <c r="B33" s="8"/>
      <c r="C33" s="23">
        <v>0</v>
      </c>
      <c r="D33" s="7"/>
      <c r="E33" s="11">
        <f>10000*(7/1000)</f>
        <v>70</v>
      </c>
      <c r="F33" s="6">
        <f t="shared" ref="F33:F36" si="3">E33*C33</f>
        <v>0</v>
      </c>
    </row>
    <row r="34" spans="1:6" ht="15" x14ac:dyDescent="0.2">
      <c r="A34" s="5" t="s">
        <v>23</v>
      </c>
      <c r="B34" s="8"/>
      <c r="C34" s="23">
        <v>0</v>
      </c>
      <c r="D34" s="7"/>
      <c r="E34" s="11">
        <f>20000*(5/1000)</f>
        <v>100</v>
      </c>
      <c r="F34" s="6">
        <f t="shared" si="3"/>
        <v>0</v>
      </c>
    </row>
    <row r="35" spans="1:6" ht="15" x14ac:dyDescent="0.2">
      <c r="A35" s="5" t="s">
        <v>24</v>
      </c>
      <c r="B35" s="8"/>
      <c r="C35" s="23">
        <v>0</v>
      </c>
      <c r="D35" s="7"/>
      <c r="E35" s="11">
        <v>22</v>
      </c>
      <c r="F35" s="6">
        <f t="shared" si="3"/>
        <v>0</v>
      </c>
    </row>
    <row r="36" spans="1:6" ht="15" x14ac:dyDescent="0.2">
      <c r="A36" s="5" t="s">
        <v>25</v>
      </c>
      <c r="B36" s="8"/>
      <c r="C36" s="23">
        <v>0</v>
      </c>
      <c r="D36" s="7"/>
      <c r="E36" s="11">
        <v>20</v>
      </c>
      <c r="F36" s="6">
        <f t="shared" si="3"/>
        <v>0</v>
      </c>
    </row>
    <row r="37" spans="1:6" ht="15.75" x14ac:dyDescent="0.25">
      <c r="A37" s="34" t="s">
        <v>35</v>
      </c>
      <c r="B37" s="35"/>
      <c r="C37" s="36"/>
      <c r="D37" s="7"/>
      <c r="E37" s="12"/>
      <c r="F37" s="22">
        <f>SUM(F30:F36,F23:F28)</f>
        <v>0</v>
      </c>
    </row>
    <row r="38" spans="1:6" ht="15" x14ac:dyDescent="0.2">
      <c r="A38" s="7"/>
      <c r="B38" s="7"/>
      <c r="C38" s="7"/>
      <c r="D38" s="7"/>
      <c r="E38" s="7"/>
      <c r="F38" s="7"/>
    </row>
    <row r="39" spans="1:6" ht="36.75" customHeight="1" x14ac:dyDescent="0.2">
      <c r="A39" s="31" t="s">
        <v>48</v>
      </c>
      <c r="B39" s="31"/>
      <c r="C39" s="31"/>
      <c r="D39" s="31"/>
      <c r="E39" s="31"/>
      <c r="F39" s="31"/>
    </row>
  </sheetData>
  <mergeCells count="5">
    <mergeCell ref="A3:C3"/>
    <mergeCell ref="A21:C21"/>
    <mergeCell ref="A19:C19"/>
    <mergeCell ref="A37:C37"/>
    <mergeCell ref="A39:F39"/>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39A4-5DD8-4505-BFD0-71207D87AB12}">
  <dimension ref="A1:H15"/>
  <sheetViews>
    <sheetView zoomScale="130" zoomScaleNormal="130" workbookViewId="0">
      <selection activeCell="H17" sqref="H17"/>
    </sheetView>
  </sheetViews>
  <sheetFormatPr defaultRowHeight="14.25" x14ac:dyDescent="0.2"/>
  <cols>
    <col min="1" max="1" width="34.28515625" style="1" customWidth="1"/>
    <col min="2" max="2" width="21.140625" style="1" bestFit="1" customWidth="1"/>
    <col min="3" max="3" width="18.7109375" style="1" customWidth="1"/>
    <col min="4" max="4" width="18.5703125" style="1" customWidth="1"/>
    <col min="5" max="5" width="17.7109375" style="1" bestFit="1" customWidth="1"/>
    <col min="6" max="6" width="24.28515625" style="1" bestFit="1" customWidth="1"/>
    <col min="7" max="16384" width="9.140625" style="1"/>
  </cols>
  <sheetData>
    <row r="1" spans="1:8" ht="20.25" x14ac:dyDescent="0.3">
      <c r="A1" s="3" t="s">
        <v>36</v>
      </c>
    </row>
    <row r="3" spans="1:8" ht="16.5" thickBot="1" x14ac:dyDescent="0.3">
      <c r="A3" s="32" t="s">
        <v>39</v>
      </c>
      <c r="B3" s="32"/>
      <c r="C3" s="32"/>
      <c r="D3" s="32"/>
      <c r="E3" s="32"/>
      <c r="F3" s="32"/>
    </row>
    <row r="4" spans="1:8" ht="17.25" thickTop="1" thickBot="1" x14ac:dyDescent="0.3">
      <c r="A4" s="4" t="s">
        <v>41</v>
      </c>
      <c r="B4" s="4" t="s">
        <v>42</v>
      </c>
      <c r="C4" s="28" t="s">
        <v>53</v>
      </c>
      <c r="D4" s="28" t="s">
        <v>54</v>
      </c>
      <c r="E4" s="4" t="s">
        <v>43</v>
      </c>
      <c r="F4" s="4" t="s">
        <v>44</v>
      </c>
    </row>
    <row r="5" spans="1:8" ht="16.5" thickTop="1" thickBot="1" x14ac:dyDescent="0.25">
      <c r="A5" s="5" t="s">
        <v>46</v>
      </c>
      <c r="B5" s="6">
        <f>'Prijs automaten'!E13</f>
        <v>0</v>
      </c>
      <c r="C5" s="30">
        <v>0</v>
      </c>
      <c r="D5" s="30">
        <v>0</v>
      </c>
      <c r="E5" s="6">
        <f>'Prijs automaten'!F13</f>
        <v>0</v>
      </c>
      <c r="F5" s="6">
        <f>'Prijs automaten'!G13</f>
        <v>0</v>
      </c>
    </row>
    <row r="6" spans="1:8" ht="16.5" thickTop="1" thickBot="1" x14ac:dyDescent="0.25">
      <c r="A6" s="5" t="s">
        <v>45</v>
      </c>
      <c r="B6" s="6">
        <f>E6/12</f>
        <v>0</v>
      </c>
      <c r="C6" s="30">
        <v>0</v>
      </c>
      <c r="D6" s="30">
        <v>0</v>
      </c>
      <c r="E6" s="6">
        <f>'Prijs verbruiksartikelen'!F19</f>
        <v>0</v>
      </c>
      <c r="F6" s="6">
        <f>E6*6</f>
        <v>0</v>
      </c>
    </row>
    <row r="7" spans="1:8" ht="17.25" thickTop="1" thickBot="1" x14ac:dyDescent="0.3">
      <c r="A7" s="21" t="s">
        <v>47</v>
      </c>
      <c r="B7" s="22">
        <f>SUM(B5:B6)</f>
        <v>0</v>
      </c>
      <c r="C7" s="29">
        <v>0</v>
      </c>
      <c r="D7" s="29">
        <v>0</v>
      </c>
      <c r="E7" s="22">
        <f>SUM(E5:E6)</f>
        <v>0</v>
      </c>
      <c r="F7" s="22">
        <f>SUM(F5:F6)</f>
        <v>0</v>
      </c>
    </row>
    <row r="8" spans="1:8" ht="15" thickTop="1" x14ac:dyDescent="0.2"/>
    <row r="9" spans="1:8" ht="16.5" thickBot="1" x14ac:dyDescent="0.3">
      <c r="A9" s="33" t="s">
        <v>40</v>
      </c>
      <c r="B9" s="33"/>
      <c r="C9" s="33"/>
      <c r="D9" s="33"/>
      <c r="E9" s="33"/>
      <c r="F9" s="33"/>
    </row>
    <row r="10" spans="1:8" ht="17.25" thickTop="1" thickBot="1" x14ac:dyDescent="0.3">
      <c r="A10" s="4" t="s">
        <v>41</v>
      </c>
      <c r="B10" s="4" t="s">
        <v>42</v>
      </c>
      <c r="C10" s="28" t="s">
        <v>53</v>
      </c>
      <c r="D10" s="28" t="s">
        <v>54</v>
      </c>
      <c r="E10" s="4" t="s">
        <v>43</v>
      </c>
      <c r="F10" s="4" t="s">
        <v>44</v>
      </c>
    </row>
    <row r="11" spans="1:8" ht="16.5" thickTop="1" thickBot="1" x14ac:dyDescent="0.25">
      <c r="A11" s="5" t="s">
        <v>46</v>
      </c>
      <c r="B11" s="6">
        <f>'Prijs automaten'!E26</f>
        <v>0</v>
      </c>
      <c r="C11" s="30">
        <v>0</v>
      </c>
      <c r="D11" s="30">
        <v>0</v>
      </c>
      <c r="E11" s="6">
        <f>'Prijs automaten'!F26</f>
        <v>0</v>
      </c>
      <c r="F11" s="6">
        <f>'Prijs automaten'!G26</f>
        <v>0</v>
      </c>
    </row>
    <row r="12" spans="1:8" ht="16.5" thickTop="1" thickBot="1" x14ac:dyDescent="0.25">
      <c r="A12" s="5" t="s">
        <v>45</v>
      </c>
      <c r="B12" s="6">
        <f>E12/12</f>
        <v>0</v>
      </c>
      <c r="C12" s="30">
        <v>0</v>
      </c>
      <c r="D12" s="30">
        <v>0</v>
      </c>
      <c r="E12" s="6">
        <f>'Prijs verbruiksartikelen'!F37</f>
        <v>0</v>
      </c>
      <c r="F12" s="6">
        <f>E12*6</f>
        <v>0</v>
      </c>
    </row>
    <row r="13" spans="1:8" ht="17.25" thickTop="1" thickBot="1" x14ac:dyDescent="0.3">
      <c r="A13" s="21" t="s">
        <v>47</v>
      </c>
      <c r="B13" s="22">
        <f>SUM(B11:B12)</f>
        <v>0</v>
      </c>
      <c r="C13" s="29">
        <v>0</v>
      </c>
      <c r="D13" s="29">
        <v>0</v>
      </c>
      <c r="E13" s="22">
        <f>SUM(E11:E12)</f>
        <v>0</v>
      </c>
      <c r="F13" s="22">
        <f>SUM(F11:F12)</f>
        <v>0</v>
      </c>
    </row>
    <row r="14" spans="1:8" ht="15" thickTop="1" x14ac:dyDescent="0.2"/>
    <row r="15" spans="1:8" ht="48" customHeight="1" x14ac:dyDescent="0.2">
      <c r="A15" s="31" t="s">
        <v>48</v>
      </c>
      <c r="B15" s="31"/>
      <c r="C15" s="31"/>
      <c r="D15" s="31"/>
      <c r="E15" s="31"/>
      <c r="F15" s="31"/>
      <c r="G15" s="25"/>
      <c r="H15" s="25"/>
    </row>
  </sheetData>
  <mergeCells count="3">
    <mergeCell ref="A9:F9"/>
    <mergeCell ref="A3:F3"/>
    <mergeCell ref="A15:F15"/>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8F1693CAE70C46B171572C5B82FC0E" ma:contentTypeVersion="4" ma:contentTypeDescription="Create a new document." ma:contentTypeScope="" ma:versionID="10848009e5a656098573630de5dd09b0">
  <xsd:schema xmlns:xsd="http://www.w3.org/2001/XMLSchema" xmlns:xs="http://www.w3.org/2001/XMLSchema" xmlns:p="http://schemas.microsoft.com/office/2006/metadata/properties" xmlns:ns2="583c5c8b-c3f9-4eaf-a21a-3150b30ce48e" targetNamespace="http://schemas.microsoft.com/office/2006/metadata/properties" ma:root="true" ma:fieldsID="b2ccb0f1f12d268a7c77a8a71f7c87aa" ns2:_="">
    <xsd:import namespace="583c5c8b-c3f9-4eaf-a21a-3150b30ce4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c5c8b-c3f9-4eaf-a21a-3150b30ce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04B7D4-1C8F-45D4-AD2C-65ADE7B30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c5c8b-c3f9-4eaf-a21a-3150b30ce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C9689-FB52-4DD7-AAD8-C6274D4D5F46}">
  <ds:schemaRefs>
    <ds:schemaRef ds:uri="http://schemas.microsoft.com/sharepoint/v3/contenttype/forms"/>
  </ds:schemaRefs>
</ds:datastoreItem>
</file>

<file path=customXml/itemProps3.xml><?xml version="1.0" encoding="utf-8"?>
<ds:datastoreItem xmlns:ds="http://schemas.openxmlformats.org/officeDocument/2006/customXml" ds:itemID="{E9D0801C-0802-4B6E-8C94-FA0F7DAD025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83c5c8b-c3f9-4eaf-a21a-3150b30ce48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Prijs automaten</vt:lpstr>
      <vt:lpstr>Prijs verbruiksartikelen</vt:lpstr>
      <vt:lpstr>Totale inschrijfprijs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Weverling</dc:creator>
  <cp:lastModifiedBy>Weverling, Maarten</cp:lastModifiedBy>
  <dcterms:created xsi:type="dcterms:W3CDTF">2015-06-05T18:19:34Z</dcterms:created>
  <dcterms:modified xsi:type="dcterms:W3CDTF">2026-02-06T09:42:18Z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0x010100A88F1693CAE70C46B171572C5B82FC0E</vt:lpwstr>
  </property>
</Properties>
</file>