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Datagroepen\Inkoop\AANBESTEDINGEN\2025\Z25 668696 Warme- en frisdrankautomaten\3. Nota van Inlichtingen\NVI 1e\"/>
    </mc:Choice>
  </mc:AlternateContent>
  <xr:revisionPtr revIDLastSave="0" documentId="8_{0061850C-4F7F-4E48-84A9-7551764F61FE}" xr6:coauthVersionLast="47" xr6:coauthVersionMax="47" xr10:uidLastSave="{00000000-0000-0000-0000-000000000000}"/>
  <bookViews>
    <workbookView xWindow="-120" yWindow="-120" windowWidth="38640" windowHeight="21240" activeTab="3" xr2:uid="{73B1CD33-F360-4147-B812-7587C8405303}"/>
  </bookViews>
  <sheets>
    <sheet name="Leasekosten" sheetId="1" r:id="rId1"/>
    <sheet name="Kosten TSO + schoonmaak" sheetId="2" r:id="rId2"/>
    <sheet name="Kosten levering artikelen" sheetId="3" r:id="rId3"/>
    <sheet name="Totale inschrijfprij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C7" i="4"/>
  <c r="F6" i="3"/>
  <c r="O16" i="1"/>
  <c r="K16" i="1"/>
  <c r="G16" i="1"/>
  <c r="C16" i="1"/>
  <c r="E19" i="1"/>
  <c r="R6" i="1"/>
  <c r="N6" i="1"/>
  <c r="J6" i="1"/>
  <c r="F6" i="1"/>
  <c r="C9" i="2"/>
  <c r="F7" i="3"/>
  <c r="F8" i="3"/>
  <c r="F9" i="3"/>
  <c r="F10" i="3"/>
  <c r="F11" i="3"/>
  <c r="F12" i="3"/>
  <c r="F13" i="3"/>
  <c r="F14" i="3"/>
  <c r="F15" i="3"/>
  <c r="F16" i="3"/>
  <c r="F17" i="3"/>
  <c r="F5" i="3"/>
  <c r="F18" i="3"/>
  <c r="E6" i="4" s="1"/>
  <c r="D8" i="2"/>
  <c r="B8" i="2"/>
  <c r="B7" i="2"/>
  <c r="B6" i="2"/>
  <c r="B5" i="2"/>
  <c r="B5" i="4"/>
  <c r="D7" i="2"/>
  <c r="D6" i="2"/>
  <c r="D5" i="2"/>
  <c r="Q16" i="1"/>
  <c r="D22" i="1" s="1"/>
  <c r="R15" i="1"/>
  <c r="R14" i="1"/>
  <c r="R13" i="1"/>
  <c r="R12" i="1"/>
  <c r="R11" i="1"/>
  <c r="R10" i="1"/>
  <c r="R9" i="1"/>
  <c r="R8" i="1"/>
  <c r="R7" i="1"/>
  <c r="R5" i="1"/>
  <c r="R16" i="1" s="1"/>
  <c r="E22" i="1" s="1"/>
  <c r="M16" i="1"/>
  <c r="D21" i="1" s="1"/>
  <c r="N15" i="1"/>
  <c r="N14" i="1"/>
  <c r="N13" i="1"/>
  <c r="N12" i="1"/>
  <c r="N11" i="1"/>
  <c r="N10" i="1"/>
  <c r="N9" i="1"/>
  <c r="N8" i="1"/>
  <c r="N7" i="1"/>
  <c r="N5" i="1"/>
  <c r="N16" i="1" s="1"/>
  <c r="E21" i="1" s="1"/>
  <c r="I16" i="1"/>
  <c r="D20" i="1" s="1"/>
  <c r="J7" i="1"/>
  <c r="J8" i="1"/>
  <c r="J9" i="1"/>
  <c r="J10" i="1"/>
  <c r="J11" i="1"/>
  <c r="J12" i="1"/>
  <c r="J13" i="1"/>
  <c r="J14" i="1"/>
  <c r="J15" i="1"/>
  <c r="J5" i="1"/>
  <c r="F7" i="1"/>
  <c r="F8" i="1"/>
  <c r="F9" i="1"/>
  <c r="F10" i="1"/>
  <c r="F11" i="1"/>
  <c r="F12" i="1"/>
  <c r="F13" i="1"/>
  <c r="F14" i="1"/>
  <c r="F15" i="1"/>
  <c r="F5" i="1"/>
  <c r="F16" i="1" s="1"/>
  <c r="E16" i="1"/>
  <c r="D19" i="1" s="1"/>
  <c r="D23" i="1" s="1"/>
  <c r="B4" i="4" s="1"/>
  <c r="D9" i="2" l="1"/>
  <c r="E5" i="4" s="1"/>
  <c r="F5" i="4" s="1"/>
  <c r="F6" i="4"/>
  <c r="B6" i="4"/>
  <c r="B7" i="4" s="1"/>
  <c r="J16" i="1"/>
  <c r="E20" i="1" s="1"/>
  <c r="E23" i="1" s="1"/>
  <c r="E4" i="4" s="1"/>
  <c r="E7" i="4" l="1"/>
  <c r="F4" i="4"/>
  <c r="F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E4" authorId="0" shapeId="0" xr:uid="{1D04A98C-94C9-4D1D-B6BF-9194BBAD851B}">
      <text>
        <r>
          <rPr>
            <b/>
            <sz val="9"/>
            <color indexed="81"/>
            <rFont val="Tahoma"/>
            <family val="2"/>
          </rPr>
          <t>Weverling, Maarten:</t>
        </r>
        <r>
          <rPr>
            <sz val="9"/>
            <color indexed="81"/>
            <rFont val="Tahoma"/>
            <family val="2"/>
          </rPr>
          <t xml:space="preserve">
Betreft de leasekosten voor het aantal automaten uit kolom 'C'.</t>
        </r>
      </text>
    </comment>
    <comment ref="I4" authorId="0" shapeId="0" xr:uid="{D0516BAC-1507-4503-82C4-C7000A52A2A2}">
      <text>
        <r>
          <rPr>
            <b/>
            <sz val="9"/>
            <color indexed="81"/>
            <rFont val="Tahoma"/>
            <family val="2"/>
          </rPr>
          <t>Weverling, Maarten:</t>
        </r>
        <r>
          <rPr>
            <sz val="9"/>
            <color indexed="81"/>
            <rFont val="Tahoma"/>
            <family val="2"/>
          </rPr>
          <t xml:space="preserve">
Betreft de leasekosten voor het aantal automaten uit kolom 'G'.</t>
        </r>
      </text>
    </comment>
    <comment ref="M4" authorId="0" shapeId="0" xr:uid="{76F7CE12-B8FE-4D1F-892C-C17614060283}">
      <text>
        <r>
          <rPr>
            <b/>
            <sz val="9"/>
            <color indexed="81"/>
            <rFont val="Tahoma"/>
            <family val="2"/>
          </rPr>
          <t>Weverling, Maarten:</t>
        </r>
        <r>
          <rPr>
            <sz val="9"/>
            <color indexed="81"/>
            <rFont val="Tahoma"/>
            <family val="2"/>
          </rPr>
          <t xml:space="preserve">
Betreft de leasekoste voor het aantal automaten uit kolom 'K'. </t>
        </r>
      </text>
    </comment>
    <comment ref="Q4" authorId="0" shapeId="0" xr:uid="{FB4E7E4E-BADB-4786-8C81-702760E7D2E9}">
      <text>
        <r>
          <rPr>
            <b/>
            <sz val="9"/>
            <color indexed="81"/>
            <rFont val="Tahoma"/>
            <family val="2"/>
          </rPr>
          <t>Weverling, Maarten:</t>
        </r>
        <r>
          <rPr>
            <sz val="9"/>
            <color indexed="81"/>
            <rFont val="Tahoma"/>
            <family val="2"/>
          </rPr>
          <t xml:space="preserve">
Betreft de leasekosten voor het aantal automaten uit kolom 'O'.</t>
        </r>
      </text>
    </comment>
    <comment ref="C6" authorId="0" shapeId="0" xr:uid="{7D24390B-8BF5-4562-A61B-0D42E2B074CF}">
      <text>
        <r>
          <rPr>
            <b/>
            <sz val="9"/>
            <color indexed="81"/>
            <rFont val="Tahoma"/>
            <charset val="1"/>
          </rPr>
          <t>Weverling, Maarten:</t>
        </r>
        <r>
          <rPr>
            <sz val="9"/>
            <color indexed="81"/>
            <rFont val="Tahoma"/>
            <charset val="1"/>
          </rPr>
          <t xml:space="preserve">
Dit is de automaat van de pilot koffie voorziening in vergaderruimtes. Zie programma van eisen 1.1.21.</t>
        </r>
      </text>
    </comment>
    <comment ref="C15" authorId="0" shapeId="0" xr:uid="{9012EB1C-852F-443F-94E6-FDD8042ABCE6}">
      <text>
        <r>
          <rPr>
            <b/>
            <sz val="9"/>
            <color indexed="81"/>
            <rFont val="Tahoma"/>
            <charset val="1"/>
          </rPr>
          <t>Weverling, Maarten:</t>
        </r>
        <r>
          <rPr>
            <sz val="9"/>
            <color indexed="81"/>
            <rFont val="Tahoma"/>
            <charset val="1"/>
          </rPr>
          <t xml:space="preserve">
Let op deze automaat dient in tegenstelling tot de andere koffieautomaten naast heet water ook koud water te leveren.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C4" authorId="0" shapeId="0" xr:uid="{40AB82F1-B7C8-4DE6-9BE8-49E59DBB84B0}">
      <text>
        <r>
          <rPr>
            <b/>
            <sz val="9"/>
            <color indexed="81"/>
            <rFont val="Tahoma"/>
            <family val="2"/>
          </rPr>
          <t>Weverling, Maarten:</t>
        </r>
        <r>
          <rPr>
            <sz val="9"/>
            <color indexed="81"/>
            <rFont val="Tahoma"/>
            <family val="2"/>
          </rPr>
          <t xml:space="preserve">
Betreft de onderhoud en service kosten voor het aantal automaten uit kolom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C4" authorId="0" shapeId="0" xr:uid="{3C8A376B-1682-4097-893F-D624E2516552}">
      <text>
        <r>
          <rPr>
            <b/>
            <sz val="9"/>
            <color indexed="81"/>
            <rFont val="Tahoma"/>
            <family val="2"/>
          </rPr>
          <t>Weverling, Maarten:</t>
        </r>
        <r>
          <rPr>
            <sz val="9"/>
            <color indexed="81"/>
            <rFont val="Tahoma"/>
            <family val="2"/>
          </rPr>
          <t xml:space="preserve">
Dit fictieve verbruik per jaar is gebaseerd op historische cijfers van 2024 en aannames voor het gebruik in 2026 e.v. jaren. Hier kunnen geen rechten aan ontleend worden. De verbruiksgegevens zijn bedoeld om de wegingsfactoren van de verschillende ingrediënten en verbruiksartikelen te bepalen.</t>
        </r>
      </text>
    </comment>
    <comment ref="A8" authorId="0" shapeId="0" xr:uid="{CA545484-983E-482A-8340-D6CF7106D827}">
      <text>
        <r>
          <rPr>
            <b/>
            <sz val="9"/>
            <color indexed="81"/>
            <rFont val="Tahoma"/>
            <family val="2"/>
          </rPr>
          <t>Weverling, Maarten:</t>
        </r>
        <r>
          <rPr>
            <sz val="9"/>
            <color indexed="81"/>
            <rFont val="Tahoma"/>
            <family val="2"/>
          </rPr>
          <t xml:space="preserve">
Voor bereiding café au lait en de topping van de cappuccino.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C3" authorId="0" shapeId="0" xr:uid="{1798C17F-846F-43E7-A18A-C876BC8781AF}">
      <text>
        <r>
          <rPr>
            <b/>
            <sz val="9"/>
            <color indexed="81"/>
            <rFont val="Tahoma"/>
            <family val="2"/>
          </rPr>
          <t>Weverling, Maarten:</t>
        </r>
        <r>
          <rPr>
            <sz val="9"/>
            <color indexed="81"/>
            <rFont val="Tahoma"/>
            <family val="2"/>
          </rPr>
          <t xml:space="preserve">
Voor deze kosten geldt de CAO-loonindex. Zie antwoord vraag 66 1e NVI.</t>
        </r>
      </text>
    </comment>
    <comment ref="D3" authorId="0" shapeId="0" xr:uid="{0599AFA5-523F-4DE2-92FB-AEAEE0D396A5}">
      <text>
        <r>
          <rPr>
            <b/>
            <sz val="9"/>
            <color indexed="81"/>
            <rFont val="Tahoma"/>
            <family val="2"/>
          </rPr>
          <t>Weverling, Maarten:</t>
        </r>
        <r>
          <rPr>
            <sz val="9"/>
            <color indexed="81"/>
            <rFont val="Tahoma"/>
            <family val="2"/>
          </rPr>
          <t xml:space="preserve">
Voor deze kosten geldt de CPI-prijsindex. Zie antwoord vraag 66 1e NVI.</t>
        </r>
      </text>
    </comment>
  </commentList>
</comments>
</file>

<file path=xl/sharedStrings.xml><?xml version="1.0" encoding="utf-8"?>
<sst xmlns="http://schemas.openxmlformats.org/spreadsheetml/2006/main" count="117" uniqueCount="71">
  <si>
    <t>Nr.</t>
  </si>
  <si>
    <t>Adres</t>
  </si>
  <si>
    <t>Onderkast</t>
  </si>
  <si>
    <t>Hub Dassenplein 1, 6131 LB Sittard</t>
  </si>
  <si>
    <t xml:space="preserve">Markt 1, 6161 GE Geleen </t>
  </si>
  <si>
    <t xml:space="preserve">Geleenbeeklaan 2, 6166 GR Geleen </t>
  </si>
  <si>
    <t>Industriestraat 4, 6135 KH Sittard</t>
  </si>
  <si>
    <t>Jubileumplein 11, 6161 SR Geleen</t>
  </si>
  <si>
    <t>Florianstraat 5, 6121 MA Born</t>
  </si>
  <si>
    <t>Millenerweg 2, 6136 KW Sittard</t>
  </si>
  <si>
    <t>Millenerweg 4, 6136 KW Sittard</t>
  </si>
  <si>
    <t>Millenerweg 8, 6136 KW Sittard</t>
  </si>
  <si>
    <t xml:space="preserve">Dr. H. van der Hoffplein 1, 6162 BG Geleen </t>
  </si>
  <si>
    <t>Totaal</t>
  </si>
  <si>
    <t xml:space="preserve">Naam en type automaat </t>
  </si>
  <si>
    <t>Leasekosten per maand</t>
  </si>
  <si>
    <t>Leasekosten per jaar</t>
  </si>
  <si>
    <t>Koffieautomaten</t>
  </si>
  <si>
    <t>Aantal</t>
  </si>
  <si>
    <t>Watertapinstallaties</t>
  </si>
  <si>
    <t>Soepautomaat</t>
  </si>
  <si>
    <t>Bijlage x Inschrijfformat Prijs t.b.v. aanbesteding Z25668696</t>
  </si>
  <si>
    <t xml:space="preserve">Leasekosten </t>
  </si>
  <si>
    <t xml:space="preserve">Totale leasekosten per per jaar </t>
  </si>
  <si>
    <t xml:space="preserve">Soepautomaten </t>
  </si>
  <si>
    <t>Onderkasten</t>
  </si>
  <si>
    <t>Kosten onderhoud en service</t>
  </si>
  <si>
    <t>Soort automaat</t>
  </si>
  <si>
    <t>Watertapinstallatie</t>
  </si>
  <si>
    <t>Kosten per maand</t>
  </si>
  <si>
    <t>Kosten per jaar</t>
  </si>
  <si>
    <t>Kosten ingrediënten en verbruiksartikelen</t>
  </si>
  <si>
    <t>Fictief verbruik per jaar</t>
  </si>
  <si>
    <t>Eenheid</t>
  </si>
  <si>
    <t xml:space="preserve">Prijs per eenheid </t>
  </si>
  <si>
    <t>Koffiebonen</t>
  </si>
  <si>
    <t>Koffieautomaat</t>
  </si>
  <si>
    <t>kilo</t>
  </si>
  <si>
    <t>liter</t>
  </si>
  <si>
    <t>Koolzuur watertap</t>
  </si>
  <si>
    <t>Los</t>
  </si>
  <si>
    <t>stuks</t>
  </si>
  <si>
    <t>Suiker sticks</t>
  </si>
  <si>
    <t>Creamer sticks</t>
  </si>
  <si>
    <t>Roerstaafjes</t>
  </si>
  <si>
    <t>Honing sticks</t>
  </si>
  <si>
    <t>Zoetjes (2 stuks in zakje)</t>
  </si>
  <si>
    <t xml:space="preserve">Artikel </t>
  </si>
  <si>
    <t>Chocolade / cacao poeder</t>
  </si>
  <si>
    <t>Melkpoeder (café au lait en cappuccino)</t>
  </si>
  <si>
    <t>Soep (poeder)</t>
  </si>
  <si>
    <t>Siroop smaken watertap</t>
  </si>
  <si>
    <t>Theezakjes (éénkops)</t>
  </si>
  <si>
    <t>Toepassing in automaat</t>
  </si>
  <si>
    <t>Kosten per jaar o.b.v. fictieve hoeveelheid</t>
  </si>
  <si>
    <t xml:space="preserve">flessen koolzuur 2 KG( 300L bruiswater) </t>
  </si>
  <si>
    <t>Soepautomaten</t>
  </si>
  <si>
    <t>TOTAAL</t>
  </si>
  <si>
    <t>Leasekosten</t>
  </si>
  <si>
    <t>Kosten levering artikelen</t>
  </si>
  <si>
    <t>Kostencategorie</t>
  </si>
  <si>
    <t>kosten per maand</t>
  </si>
  <si>
    <t>kosten per jaar</t>
  </si>
  <si>
    <t>kosten looptijd 6 jaar</t>
  </si>
  <si>
    <t>Per maand</t>
  </si>
  <si>
    <t>Per jaar</t>
  </si>
  <si>
    <t xml:space="preserve">Het in niet toegestaan zonder overleg met de aanbestedende dienst wijzigingen aan te brengen in de spreadsheets. Alleen de geel gemaakte cellen dienen ingevuld te worden. De overige cellen zijn voorzien van formules. </t>
  </si>
  <si>
    <t>Vergaderruimte Het Knooppunt SHS 0.10</t>
  </si>
  <si>
    <t>Espressobonen</t>
  </si>
  <si>
    <t>Arbeid</t>
  </si>
  <si>
    <t>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</si>
</sst>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00"/>
  </numFmts>
  <fonts count="16" x14ac:knownFonts="1">
    <font>
      <sz val="11"/>
      <color theme="1"/>
      <name val="Aptos Narrow"/>
      <family val="2"/>
      <scheme val="minor"/>
    </font>
    <font>
      <sz val="11"/>
      <color theme="1"/>
      <name val="Arial"/>
      <family val="2"/>
    </font>
    <font>
      <b/>
      <sz val="14"/>
      <color theme="1"/>
      <name val="Arial"/>
      <family val="2"/>
    </font>
    <font>
      <b/>
      <sz val="12"/>
      <color theme="1"/>
      <name val="Arial"/>
      <family val="2"/>
    </font>
    <font>
      <sz val="9"/>
      <color indexed="81"/>
      <name val="Tahoma"/>
      <family val="2"/>
    </font>
    <font>
      <b/>
      <sz val="9"/>
      <color indexed="81"/>
      <name val="Tahoma"/>
      <family val="2"/>
    </font>
    <font>
      <b/>
      <sz val="12"/>
      <color theme="0" tint="-4.9989318521683403E-2"/>
      <name val="Arial"/>
      <family val="2"/>
    </font>
    <font>
      <b/>
      <sz val="12"/>
      <color theme="0"/>
      <name val="Arial"/>
      <family val="2"/>
    </font>
    <font>
      <sz val="12"/>
      <color theme="1"/>
      <name val="Arial"/>
      <family val="2"/>
    </font>
    <font>
      <b/>
      <sz val="12"/>
      <color rgb="FF000000"/>
      <name val="Arial"/>
      <family val="2"/>
    </font>
    <font>
      <b/>
      <sz val="12"/>
      <color rgb="FFFFFFFF"/>
      <name val="Arial"/>
      <family val="2"/>
    </font>
    <font>
      <sz val="12"/>
      <color rgb="FF000000"/>
      <name val="Arial"/>
      <family val="2"/>
    </font>
    <font>
      <b/>
      <sz val="12"/>
      <name val="Arial"/>
      <family val="2"/>
    </font>
    <font>
      <sz val="9"/>
      <color indexed="81"/>
      <name val="Tahoma"/>
      <charset val="1"/>
    </font>
    <font>
      <b/>
      <sz val="9"/>
      <color indexed="81"/>
      <name val="Tahoma"/>
      <charset val="1"/>
    </font>
    <font>
      <b/>
      <sz val="11"/>
      <color rgb="FFFF0000"/>
      <name val="Arial"/>
      <family val="2"/>
    </font>
  </fonts>
  <fills count="16">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theme="3" tint="0.749992370372631"/>
        <bgColor indexed="64"/>
      </patternFill>
    </fill>
    <fill>
      <patternFill patternType="solid">
        <fgColor rgb="FF92D050"/>
        <bgColor indexed="64"/>
      </patternFill>
    </fill>
    <fill>
      <patternFill patternType="solid">
        <fgColor rgb="FFFFFFCC"/>
        <bgColor indexed="64"/>
      </patternFill>
    </fill>
    <fill>
      <patternFill patternType="solid">
        <fgColor rgb="FFCC330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9.9978637043366805E-2"/>
        <bgColor indexed="64"/>
      </patternFill>
    </fill>
    <fill>
      <patternFill patternType="solid">
        <fgColor theme="0" tint="-4.9989318521683403E-2"/>
        <bgColor indexed="64"/>
      </patternFill>
    </fill>
    <fill>
      <patternFill patternType="solid">
        <fgColor theme="3"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vertical="top" wrapText="1"/>
    </xf>
    <xf numFmtId="0" fontId="2" fillId="0" borderId="0" xfId="0" applyFont="1"/>
    <xf numFmtId="0" fontId="3" fillId="0" borderId="0" xfId="0" applyFont="1"/>
    <xf numFmtId="0" fontId="1" fillId="0" borderId="0" xfId="0" applyFont="1" applyAlignment="1">
      <alignment vertical="top" wrapText="1"/>
    </xf>
    <xf numFmtId="164" fontId="1" fillId="0" borderId="0" xfId="0" applyNumberFormat="1" applyFont="1" applyAlignment="1">
      <alignment vertical="top" wrapText="1"/>
    </xf>
    <xf numFmtId="0" fontId="2" fillId="0" borderId="0" xfId="0" applyFont="1" applyAlignment="1">
      <alignment horizontal="left"/>
    </xf>
    <xf numFmtId="0" fontId="1" fillId="0" borderId="0" xfId="0" applyFont="1" applyAlignment="1">
      <alignment horizontal="left"/>
    </xf>
    <xf numFmtId="0" fontId="1" fillId="0" borderId="0" xfId="0" applyFont="1"/>
    <xf numFmtId="0" fontId="8" fillId="0" borderId="1" xfId="0" applyFont="1" applyBorder="1"/>
    <xf numFmtId="164" fontId="8" fillId="0" borderId="1" xfId="0" applyNumberFormat="1" applyFont="1" applyBorder="1"/>
    <xf numFmtId="0" fontId="6" fillId="10" borderId="1" xfId="0" applyFont="1" applyFill="1" applyBorder="1" applyAlignment="1">
      <alignment vertical="top" wrapText="1"/>
    </xf>
    <xf numFmtId="0" fontId="7" fillId="10" borderId="1" xfId="0" applyFont="1" applyFill="1" applyBorder="1" applyAlignment="1">
      <alignment vertical="top" wrapText="1"/>
    </xf>
    <xf numFmtId="0" fontId="8" fillId="0" borderId="1" xfId="0" applyFont="1" applyBorder="1" applyAlignment="1">
      <alignment vertical="top" wrapText="1"/>
    </xf>
    <xf numFmtId="3" fontId="8" fillId="12" borderId="1" xfId="0" applyNumberFormat="1" applyFont="1" applyFill="1" applyBorder="1" applyAlignment="1">
      <alignment vertical="top" wrapText="1"/>
    </xf>
    <xf numFmtId="165" fontId="8" fillId="8" borderId="1" xfId="0" applyNumberFormat="1" applyFont="1" applyFill="1" applyBorder="1" applyAlignment="1">
      <alignment vertical="top" wrapText="1"/>
    </xf>
    <xf numFmtId="164" fontId="8" fillId="0" borderId="1" xfId="0" applyNumberFormat="1" applyFont="1" applyBorder="1" applyAlignment="1">
      <alignment vertical="top" wrapText="1"/>
    </xf>
    <xf numFmtId="0" fontId="10" fillId="2" borderId="1" xfId="0" applyFont="1" applyFill="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164" fontId="11" fillId="8"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0" fontId="3" fillId="3" borderId="1" xfId="0" applyFont="1" applyFill="1" applyBorder="1" applyAlignment="1">
      <alignment vertical="top" wrapText="1"/>
    </xf>
    <xf numFmtId="0" fontId="9" fillId="3" borderId="1" xfId="0" applyFont="1" applyFill="1" applyBorder="1" applyAlignment="1">
      <alignment horizontal="center" vertical="top" wrapText="1"/>
    </xf>
    <xf numFmtId="164" fontId="9" fillId="3" borderId="1" xfId="0" applyNumberFormat="1" applyFont="1" applyFill="1" applyBorder="1" applyAlignment="1">
      <alignment horizontal="center" vertical="top" wrapText="1"/>
    </xf>
    <xf numFmtId="164" fontId="9" fillId="9" borderId="1" xfId="0" applyNumberFormat="1" applyFont="1" applyFill="1" applyBorder="1" applyAlignment="1">
      <alignment horizontal="center" vertical="top" wrapText="1"/>
    </xf>
    <xf numFmtId="0" fontId="11" fillId="0" borderId="1" xfId="0" applyFont="1" applyBorder="1" applyAlignment="1">
      <alignment vertical="top" wrapText="1"/>
    </xf>
    <xf numFmtId="49" fontId="11" fillId="8" borderId="1" xfId="0" applyNumberFormat="1" applyFont="1" applyFill="1" applyBorder="1" applyAlignment="1">
      <alignment horizontal="center" vertical="top" wrapText="1"/>
    </xf>
    <xf numFmtId="0" fontId="8" fillId="3" borderId="1" xfId="0" applyFont="1" applyFill="1" applyBorder="1" applyAlignment="1">
      <alignment vertical="top" wrapText="1"/>
    </xf>
    <xf numFmtId="0" fontId="9" fillId="3" borderId="1" xfId="0" applyFont="1" applyFill="1" applyBorder="1" applyAlignment="1">
      <alignment vertical="top" wrapText="1"/>
    </xf>
    <xf numFmtId="0" fontId="8" fillId="0" borderId="0" xfId="0" applyFont="1" applyAlignment="1">
      <alignment horizontal="left" vertical="top" wrapText="1"/>
    </xf>
    <xf numFmtId="0" fontId="8" fillId="0" borderId="0" xfId="0" applyFont="1" applyAlignment="1">
      <alignment vertical="top" wrapText="1"/>
    </xf>
    <xf numFmtId="0" fontId="3" fillId="0" borderId="0" xfId="0" applyFont="1" applyAlignment="1">
      <alignment vertical="top" wrapText="1"/>
    </xf>
    <xf numFmtId="164" fontId="3" fillId="9" borderId="1" xfId="0" applyNumberFormat="1" applyFont="1" applyFill="1" applyBorder="1" applyAlignment="1">
      <alignment vertical="top" wrapText="1"/>
    </xf>
    <xf numFmtId="0" fontId="8" fillId="0" borderId="0" xfId="0" applyFont="1"/>
    <xf numFmtId="0" fontId="10" fillId="2" borderId="2" xfId="0" applyFont="1" applyFill="1" applyBorder="1" applyAlignment="1">
      <alignment vertical="top" wrapText="1"/>
    </xf>
    <xf numFmtId="0" fontId="7" fillId="13" borderId="1" xfId="0" applyFont="1" applyFill="1" applyBorder="1" applyAlignment="1">
      <alignment vertical="top" wrapText="1"/>
    </xf>
    <xf numFmtId="164" fontId="3" fillId="14" borderId="1" xfId="0" applyNumberFormat="1" applyFont="1" applyFill="1" applyBorder="1" applyAlignment="1">
      <alignment vertical="top" wrapText="1"/>
    </xf>
    <xf numFmtId="49" fontId="11" fillId="0" borderId="1" xfId="0" applyNumberFormat="1" applyFont="1" applyBorder="1" applyAlignment="1">
      <alignment horizontal="center" vertical="top" wrapText="1"/>
    </xf>
    <xf numFmtId="0" fontId="7" fillId="13" borderId="1" xfId="0" applyFont="1" applyFill="1" applyBorder="1"/>
    <xf numFmtId="164" fontId="3" fillId="9" borderId="1" xfId="0" applyNumberFormat="1" applyFont="1" applyFill="1" applyBorder="1"/>
    <xf numFmtId="0" fontId="3" fillId="9" borderId="1" xfId="0" applyFont="1" applyFill="1" applyBorder="1"/>
    <xf numFmtId="0" fontId="2" fillId="0" borderId="0" xfId="0" applyFont="1" applyAlignment="1">
      <alignment horizontal="left"/>
    </xf>
    <xf numFmtId="0" fontId="12" fillId="7" borderId="1" xfId="0" applyFont="1" applyFill="1" applyBorder="1" applyAlignment="1">
      <alignment horizontal="center" vertical="top" wrapText="1"/>
    </xf>
    <xf numFmtId="0" fontId="15" fillId="0" borderId="0" xfId="0" applyFont="1" applyAlignment="1">
      <alignment horizontal="left" vertical="top" wrapText="1"/>
    </xf>
    <xf numFmtId="0" fontId="12" fillId="4" borderId="1" xfId="0" applyFont="1" applyFill="1" applyBorder="1" applyAlignment="1">
      <alignment horizontal="center" vertical="top" wrapText="1"/>
    </xf>
    <xf numFmtId="0" fontId="12" fillId="5"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9" fillId="0" borderId="0" xfId="0" applyFont="1" applyAlignment="1">
      <alignment horizontal="left" vertical="top" wrapText="1"/>
    </xf>
    <xf numFmtId="0" fontId="8" fillId="0" borderId="1" xfId="0" applyFont="1" applyBorder="1" applyAlignment="1">
      <alignment horizontal="left" vertical="top" wrapText="1"/>
    </xf>
    <xf numFmtId="0" fontId="3" fillId="14"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7" fillId="13" borderId="2" xfId="0" applyFont="1" applyFill="1" applyBorder="1"/>
    <xf numFmtId="164" fontId="8" fillId="0" borderId="2" xfId="0" applyNumberFormat="1" applyFont="1" applyBorder="1"/>
    <xf numFmtId="164" fontId="3" fillId="9" borderId="2" xfId="0" applyNumberFormat="1" applyFont="1" applyFill="1" applyBorder="1"/>
    <xf numFmtId="0" fontId="7" fillId="13" borderId="4" xfId="0" applyFont="1" applyFill="1" applyBorder="1"/>
    <xf numFmtId="164" fontId="8" fillId="0" borderId="4" xfId="0" applyNumberFormat="1" applyFont="1" applyBorder="1"/>
    <xf numFmtId="164" fontId="3" fillId="9" borderId="4" xfId="0" applyNumberFormat="1" applyFont="1" applyFill="1" applyBorder="1"/>
    <xf numFmtId="0" fontId="7" fillId="15" borderId="3" xfId="0" applyFont="1" applyFill="1" applyBorder="1" applyAlignment="1">
      <alignment horizontal="center"/>
    </xf>
    <xf numFmtId="164" fontId="8" fillId="8" borderId="3" xfId="0" applyNumberFormat="1" applyFont="1" applyFill="1" applyBorder="1"/>
    <xf numFmtId="164" fontId="3" fillId="11" borderId="3" xfId="0" applyNumberFormat="1" applyFont="1" applyFill="1" applyBorder="1"/>
  </cellXfs>
  <cellStyles count="1">
    <cellStyle name="Standaard" xfId="0" builtinId="0"/>
  </cellStyles>
  <dxfs count="0"/>
  <tableStyles count="0" defaultTableStyle="TableStyleMedium2" defaultPivotStyle="PivotStyleLight16"/>
  <colors>
    <mruColors>
      <color rgb="FFCCFFCC"/>
      <color rgb="FFCC3300"/>
      <color rgb="FFFF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140805</xdr:colOff>
      <xdr:row>0</xdr:row>
      <xdr:rowOff>1</xdr:rowOff>
    </xdr:from>
    <xdr:to>
      <xdr:col>17</xdr:col>
      <xdr:colOff>1002196</xdr:colOff>
      <xdr:row>1</xdr:row>
      <xdr:rowOff>204670</xdr:rowOff>
    </xdr:to>
    <xdr:pic>
      <xdr:nvPicPr>
        <xdr:cNvPr id="3" name="Afbeelding 2">
          <a:extLst>
            <a:ext uri="{FF2B5EF4-FFF2-40B4-BE49-F238E27FC236}">
              <a16:creationId xmlns:a16="http://schemas.microsoft.com/office/drawing/2014/main" id="{CC966753-19F6-71FD-4780-B570098BA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92870" y="1"/>
          <a:ext cx="1962978" cy="436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7</xdr:col>
      <xdr:colOff>124238</xdr:colOff>
      <xdr:row>2</xdr:row>
      <xdr:rowOff>22452</xdr:rowOff>
    </xdr:to>
    <xdr:pic>
      <xdr:nvPicPr>
        <xdr:cNvPr id="2" name="Afbeelding 1">
          <a:extLst>
            <a:ext uri="{FF2B5EF4-FFF2-40B4-BE49-F238E27FC236}">
              <a16:creationId xmlns:a16="http://schemas.microsoft.com/office/drawing/2014/main" id="{53CB4273-87E1-411D-A425-8115B83E3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7630" y="0"/>
          <a:ext cx="1962978" cy="436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1073727</xdr:colOff>
      <xdr:row>0</xdr:row>
      <xdr:rowOff>25978</xdr:rowOff>
    </xdr:from>
    <xdr:to>
      <xdr:col>5</xdr:col>
      <xdr:colOff>1677228</xdr:colOff>
      <xdr:row>2</xdr:row>
      <xdr:rowOff>46924</xdr:rowOff>
    </xdr:to>
    <xdr:pic>
      <xdr:nvPicPr>
        <xdr:cNvPr id="2" name="Afbeelding 1">
          <a:extLst>
            <a:ext uri="{FF2B5EF4-FFF2-40B4-BE49-F238E27FC236}">
              <a16:creationId xmlns:a16="http://schemas.microsoft.com/office/drawing/2014/main" id="{5569539C-148E-4618-950C-10706C93E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0182" y="25978"/>
          <a:ext cx="1962978" cy="4365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9</xdr:col>
      <xdr:colOff>144569</xdr:colOff>
      <xdr:row>2</xdr:row>
      <xdr:rowOff>12287</xdr:rowOff>
    </xdr:to>
    <xdr:pic>
      <xdr:nvPicPr>
        <xdr:cNvPr id="2" name="Afbeelding 1">
          <a:extLst>
            <a:ext uri="{FF2B5EF4-FFF2-40B4-BE49-F238E27FC236}">
              <a16:creationId xmlns:a16="http://schemas.microsoft.com/office/drawing/2014/main" id="{A6C2FC8F-4FC7-4DD5-A921-1AC218112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9795" y="0"/>
          <a:ext cx="1962978" cy="43658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5E99-9734-4505-8520-C9EB35031E85}">
  <dimension ref="A1:R26"/>
  <sheetViews>
    <sheetView zoomScale="115" zoomScaleNormal="115" workbookViewId="0">
      <selection activeCell="M32" sqref="M32"/>
    </sheetView>
  </sheetViews>
  <sheetFormatPr defaultRowHeight="14.25" x14ac:dyDescent="0.25"/>
  <cols>
    <col min="1" max="1" width="5" style="4" customWidth="1"/>
    <col min="2" max="2" width="46.28515625" style="4" customWidth="1"/>
    <col min="3" max="3" width="9.7109375" style="4" customWidth="1"/>
    <col min="4" max="4" width="17.5703125" style="4" customWidth="1"/>
    <col min="5" max="5" width="16.85546875" style="4" customWidth="1"/>
    <col min="6" max="6" width="15.85546875" style="4" customWidth="1"/>
    <col min="7" max="7" width="9.85546875" style="4" customWidth="1"/>
    <col min="8" max="8" width="17.85546875" style="4" customWidth="1"/>
    <col min="9" max="10" width="16.5703125" style="4" customWidth="1"/>
    <col min="11" max="11" width="9" style="4" customWidth="1"/>
    <col min="12" max="12" width="17" style="4" customWidth="1"/>
    <col min="13" max="13" width="16.5703125" style="4" customWidth="1"/>
    <col min="14" max="14" width="16.42578125" style="4" customWidth="1"/>
    <col min="15" max="15" width="11.5703125" style="4" bestFit="1" customWidth="1"/>
    <col min="16" max="16" width="17.7109375" style="4" customWidth="1"/>
    <col min="17" max="17" width="16.5703125" style="4" customWidth="1"/>
    <col min="18" max="18" width="16.140625" style="4" customWidth="1"/>
    <col min="19" max="16384" width="9.140625" style="4"/>
  </cols>
  <sheetData>
    <row r="1" spans="1:18" ht="18" x14ac:dyDescent="0.25">
      <c r="A1" s="42" t="s">
        <v>21</v>
      </c>
      <c r="B1" s="42"/>
      <c r="C1" s="42"/>
      <c r="D1" s="42"/>
      <c r="E1" s="42"/>
    </row>
    <row r="2" spans="1:18" ht="18" x14ac:dyDescent="0.25">
      <c r="A2" s="2"/>
      <c r="B2" s="2"/>
    </row>
    <row r="3" spans="1:18" ht="15.75" x14ac:dyDescent="0.25">
      <c r="A3" s="48" t="s">
        <v>22</v>
      </c>
      <c r="B3" s="48"/>
      <c r="C3" s="43" t="s">
        <v>17</v>
      </c>
      <c r="D3" s="43"/>
      <c r="E3" s="43"/>
      <c r="F3" s="43"/>
      <c r="G3" s="45" t="s">
        <v>19</v>
      </c>
      <c r="H3" s="45"/>
      <c r="I3" s="45"/>
      <c r="J3" s="45"/>
      <c r="K3" s="46" t="s">
        <v>20</v>
      </c>
      <c r="L3" s="46"/>
      <c r="M3" s="46"/>
      <c r="N3" s="46"/>
      <c r="O3" s="47" t="s">
        <v>2</v>
      </c>
      <c r="P3" s="47"/>
      <c r="Q3" s="47"/>
      <c r="R3" s="47"/>
    </row>
    <row r="4" spans="1:18" ht="31.5" x14ac:dyDescent="0.25">
      <c r="A4" s="17" t="s">
        <v>0</v>
      </c>
      <c r="B4" s="35" t="s">
        <v>1</v>
      </c>
      <c r="C4" s="17" t="s">
        <v>18</v>
      </c>
      <c r="D4" s="17" t="s">
        <v>14</v>
      </c>
      <c r="E4" s="17" t="s">
        <v>15</v>
      </c>
      <c r="F4" s="17" t="s">
        <v>16</v>
      </c>
      <c r="G4" s="17" t="s">
        <v>18</v>
      </c>
      <c r="H4" s="17" t="s">
        <v>14</v>
      </c>
      <c r="I4" s="17" t="s">
        <v>15</v>
      </c>
      <c r="J4" s="17" t="s">
        <v>16</v>
      </c>
      <c r="K4" s="17" t="s">
        <v>18</v>
      </c>
      <c r="L4" s="17" t="s">
        <v>14</v>
      </c>
      <c r="M4" s="17" t="s">
        <v>15</v>
      </c>
      <c r="N4" s="17" t="s">
        <v>16</v>
      </c>
      <c r="O4" s="17" t="s">
        <v>18</v>
      </c>
      <c r="P4" s="17" t="s">
        <v>14</v>
      </c>
      <c r="Q4" s="17" t="s">
        <v>15</v>
      </c>
      <c r="R4" s="17" t="s">
        <v>16</v>
      </c>
    </row>
    <row r="5" spans="1:18" ht="15" x14ac:dyDescent="0.25">
      <c r="A5" s="19">
        <v>1</v>
      </c>
      <c r="B5" s="26" t="s">
        <v>3</v>
      </c>
      <c r="C5" s="19">
        <v>3</v>
      </c>
      <c r="D5" s="27"/>
      <c r="E5" s="20">
        <v>0</v>
      </c>
      <c r="F5" s="21">
        <f>E5*12</f>
        <v>0</v>
      </c>
      <c r="G5" s="19">
        <v>3</v>
      </c>
      <c r="H5" s="27"/>
      <c r="I5" s="20">
        <v>0</v>
      </c>
      <c r="J5" s="21">
        <f>I5*12</f>
        <v>0</v>
      </c>
      <c r="K5" s="19">
        <v>2</v>
      </c>
      <c r="L5" s="27"/>
      <c r="M5" s="20">
        <v>0</v>
      </c>
      <c r="N5" s="21">
        <f>M5*12</f>
        <v>0</v>
      </c>
      <c r="O5" s="19">
        <v>4</v>
      </c>
      <c r="P5" s="27"/>
      <c r="Q5" s="20">
        <v>0</v>
      </c>
      <c r="R5" s="21">
        <f>Q5*12</f>
        <v>0</v>
      </c>
    </row>
    <row r="6" spans="1:18" ht="15" x14ac:dyDescent="0.25">
      <c r="A6" s="19"/>
      <c r="B6" s="26" t="s">
        <v>67</v>
      </c>
      <c r="C6" s="19">
        <v>1</v>
      </c>
      <c r="D6" s="27"/>
      <c r="E6" s="20">
        <v>0</v>
      </c>
      <c r="F6" s="21">
        <f>E6*12</f>
        <v>0</v>
      </c>
      <c r="G6" s="19">
        <v>0</v>
      </c>
      <c r="H6" s="27"/>
      <c r="I6" s="20">
        <v>0</v>
      </c>
      <c r="J6" s="21">
        <f>I6*12</f>
        <v>0</v>
      </c>
      <c r="K6" s="19">
        <v>0</v>
      </c>
      <c r="L6" s="27"/>
      <c r="M6" s="20">
        <v>0</v>
      </c>
      <c r="N6" s="21">
        <f>M6*12</f>
        <v>0</v>
      </c>
      <c r="O6" s="19">
        <v>1</v>
      </c>
      <c r="P6" s="27"/>
      <c r="Q6" s="20">
        <v>0</v>
      </c>
      <c r="R6" s="21">
        <f>Q6*12</f>
        <v>0</v>
      </c>
    </row>
    <row r="7" spans="1:18" ht="15" x14ac:dyDescent="0.25">
      <c r="A7" s="19">
        <v>2</v>
      </c>
      <c r="B7" s="26" t="s">
        <v>4</v>
      </c>
      <c r="C7" s="19">
        <v>4</v>
      </c>
      <c r="D7" s="27"/>
      <c r="E7" s="20">
        <v>0</v>
      </c>
      <c r="F7" s="21">
        <f t="shared" ref="F7:F15" si="0">E7*12</f>
        <v>0</v>
      </c>
      <c r="G7" s="19">
        <v>2</v>
      </c>
      <c r="H7" s="27"/>
      <c r="I7" s="20">
        <v>0</v>
      </c>
      <c r="J7" s="21">
        <f t="shared" ref="J7:J15" si="1">I7*12</f>
        <v>0</v>
      </c>
      <c r="K7" s="19">
        <v>2</v>
      </c>
      <c r="L7" s="27"/>
      <c r="M7" s="20">
        <v>0</v>
      </c>
      <c r="N7" s="21">
        <f t="shared" ref="N7:N15" si="2">M7*12</f>
        <v>0</v>
      </c>
      <c r="O7" s="19">
        <v>4</v>
      </c>
      <c r="P7" s="27"/>
      <c r="Q7" s="20">
        <v>0</v>
      </c>
      <c r="R7" s="21">
        <f t="shared" ref="R7:R15" si="3">Q7*12</f>
        <v>0</v>
      </c>
    </row>
    <row r="8" spans="1:18" ht="15" x14ac:dyDescent="0.25">
      <c r="A8" s="19">
        <v>3</v>
      </c>
      <c r="B8" s="26" t="s">
        <v>5</v>
      </c>
      <c r="C8" s="19">
        <v>4</v>
      </c>
      <c r="D8" s="27"/>
      <c r="E8" s="20">
        <v>0</v>
      </c>
      <c r="F8" s="21">
        <f t="shared" si="0"/>
        <v>0</v>
      </c>
      <c r="G8" s="19">
        <v>2</v>
      </c>
      <c r="H8" s="27"/>
      <c r="I8" s="20">
        <v>0</v>
      </c>
      <c r="J8" s="21">
        <f t="shared" si="1"/>
        <v>0</v>
      </c>
      <c r="K8" s="19">
        <v>1</v>
      </c>
      <c r="L8" s="27"/>
      <c r="M8" s="20">
        <v>0</v>
      </c>
      <c r="N8" s="21">
        <f t="shared" si="2"/>
        <v>0</v>
      </c>
      <c r="O8" s="19">
        <v>5</v>
      </c>
      <c r="P8" s="27"/>
      <c r="Q8" s="20">
        <v>0</v>
      </c>
      <c r="R8" s="21">
        <f t="shared" si="3"/>
        <v>0</v>
      </c>
    </row>
    <row r="9" spans="1:18" ht="15" x14ac:dyDescent="0.25">
      <c r="A9" s="19">
        <v>4</v>
      </c>
      <c r="B9" s="26" t="s">
        <v>6</v>
      </c>
      <c r="C9" s="19">
        <v>2</v>
      </c>
      <c r="D9" s="27"/>
      <c r="E9" s="20">
        <v>0</v>
      </c>
      <c r="F9" s="21">
        <f t="shared" si="0"/>
        <v>0</v>
      </c>
      <c r="G9" s="19">
        <v>1</v>
      </c>
      <c r="H9" s="27"/>
      <c r="I9" s="20">
        <v>0</v>
      </c>
      <c r="J9" s="21">
        <f t="shared" si="1"/>
        <v>0</v>
      </c>
      <c r="K9" s="19">
        <v>1</v>
      </c>
      <c r="L9" s="27"/>
      <c r="M9" s="20">
        <v>0</v>
      </c>
      <c r="N9" s="21">
        <f t="shared" si="2"/>
        <v>0</v>
      </c>
      <c r="O9" s="19">
        <v>2</v>
      </c>
      <c r="P9" s="27"/>
      <c r="Q9" s="20">
        <v>0</v>
      </c>
      <c r="R9" s="21">
        <f t="shared" si="3"/>
        <v>0</v>
      </c>
    </row>
    <row r="10" spans="1:18" ht="15" x14ac:dyDescent="0.25">
      <c r="A10" s="19">
        <v>5</v>
      </c>
      <c r="B10" s="26" t="s">
        <v>7</v>
      </c>
      <c r="C10" s="19">
        <v>2</v>
      </c>
      <c r="D10" s="27"/>
      <c r="E10" s="20">
        <v>0</v>
      </c>
      <c r="F10" s="21">
        <f t="shared" si="0"/>
        <v>0</v>
      </c>
      <c r="G10" s="19">
        <v>1</v>
      </c>
      <c r="H10" s="27"/>
      <c r="I10" s="20">
        <v>0</v>
      </c>
      <c r="J10" s="21">
        <f t="shared" si="1"/>
        <v>0</v>
      </c>
      <c r="K10" s="19">
        <v>1</v>
      </c>
      <c r="L10" s="27"/>
      <c r="M10" s="20">
        <v>0</v>
      </c>
      <c r="N10" s="21">
        <f t="shared" si="2"/>
        <v>0</v>
      </c>
      <c r="O10" s="19">
        <v>2</v>
      </c>
      <c r="P10" s="27"/>
      <c r="Q10" s="20">
        <v>0</v>
      </c>
      <c r="R10" s="21">
        <f t="shared" si="3"/>
        <v>0</v>
      </c>
    </row>
    <row r="11" spans="1:18" ht="15" x14ac:dyDescent="0.25">
      <c r="A11" s="19">
        <v>6</v>
      </c>
      <c r="B11" s="26" t="s">
        <v>8</v>
      </c>
      <c r="C11" s="19">
        <v>1</v>
      </c>
      <c r="D11" s="27"/>
      <c r="E11" s="20">
        <v>0</v>
      </c>
      <c r="F11" s="21">
        <f t="shared" si="0"/>
        <v>0</v>
      </c>
      <c r="G11" s="19">
        <v>1</v>
      </c>
      <c r="H11" s="27"/>
      <c r="I11" s="20">
        <v>0</v>
      </c>
      <c r="J11" s="21">
        <f t="shared" si="1"/>
        <v>0</v>
      </c>
      <c r="K11" s="19">
        <v>1</v>
      </c>
      <c r="L11" s="27"/>
      <c r="M11" s="20">
        <v>0</v>
      </c>
      <c r="N11" s="21">
        <f t="shared" si="2"/>
        <v>0</v>
      </c>
      <c r="O11" s="19">
        <v>1</v>
      </c>
      <c r="P11" s="27"/>
      <c r="Q11" s="20">
        <v>0</v>
      </c>
      <c r="R11" s="21">
        <f t="shared" si="3"/>
        <v>0</v>
      </c>
    </row>
    <row r="12" spans="1:18" ht="15" x14ac:dyDescent="0.25">
      <c r="A12" s="19">
        <v>7</v>
      </c>
      <c r="B12" s="26" t="s">
        <v>9</v>
      </c>
      <c r="C12" s="19">
        <v>5</v>
      </c>
      <c r="D12" s="27"/>
      <c r="E12" s="20">
        <v>0</v>
      </c>
      <c r="F12" s="21">
        <f t="shared" si="0"/>
        <v>0</v>
      </c>
      <c r="G12" s="19">
        <v>1</v>
      </c>
      <c r="H12" s="27"/>
      <c r="I12" s="20">
        <v>0</v>
      </c>
      <c r="J12" s="21">
        <f t="shared" si="1"/>
        <v>0</v>
      </c>
      <c r="K12" s="19">
        <v>1</v>
      </c>
      <c r="L12" s="27"/>
      <c r="M12" s="20">
        <v>0</v>
      </c>
      <c r="N12" s="21">
        <f t="shared" si="2"/>
        <v>0</v>
      </c>
      <c r="O12" s="19">
        <v>6</v>
      </c>
      <c r="P12" s="27"/>
      <c r="Q12" s="20">
        <v>0</v>
      </c>
      <c r="R12" s="21">
        <f t="shared" si="3"/>
        <v>0</v>
      </c>
    </row>
    <row r="13" spans="1:18" ht="15" x14ac:dyDescent="0.25">
      <c r="A13" s="19">
        <v>8</v>
      </c>
      <c r="B13" s="26" t="s">
        <v>10</v>
      </c>
      <c r="C13" s="19">
        <v>3</v>
      </c>
      <c r="D13" s="27"/>
      <c r="E13" s="20">
        <v>0</v>
      </c>
      <c r="F13" s="21">
        <f t="shared" si="0"/>
        <v>0</v>
      </c>
      <c r="G13" s="19">
        <v>1</v>
      </c>
      <c r="H13" s="27"/>
      <c r="I13" s="20">
        <v>0</v>
      </c>
      <c r="J13" s="21">
        <f t="shared" si="1"/>
        <v>0</v>
      </c>
      <c r="K13" s="19">
        <v>1</v>
      </c>
      <c r="L13" s="27"/>
      <c r="M13" s="20">
        <v>0</v>
      </c>
      <c r="N13" s="21">
        <f t="shared" si="2"/>
        <v>0</v>
      </c>
      <c r="O13" s="19">
        <v>3</v>
      </c>
      <c r="P13" s="27"/>
      <c r="Q13" s="20">
        <v>0</v>
      </c>
      <c r="R13" s="21">
        <f t="shared" si="3"/>
        <v>0</v>
      </c>
    </row>
    <row r="14" spans="1:18" ht="15" x14ac:dyDescent="0.25">
      <c r="A14" s="19">
        <v>9</v>
      </c>
      <c r="B14" s="26" t="s">
        <v>11</v>
      </c>
      <c r="C14" s="19">
        <v>1</v>
      </c>
      <c r="D14" s="27"/>
      <c r="E14" s="20">
        <v>0</v>
      </c>
      <c r="F14" s="21">
        <f t="shared" si="0"/>
        <v>0</v>
      </c>
      <c r="G14" s="19">
        <v>1</v>
      </c>
      <c r="H14" s="27"/>
      <c r="I14" s="20">
        <v>0</v>
      </c>
      <c r="J14" s="21">
        <f t="shared" si="1"/>
        <v>0</v>
      </c>
      <c r="K14" s="19">
        <v>0</v>
      </c>
      <c r="L14" s="27"/>
      <c r="M14" s="20">
        <v>0</v>
      </c>
      <c r="N14" s="21">
        <f t="shared" si="2"/>
        <v>0</v>
      </c>
      <c r="O14" s="19">
        <v>1</v>
      </c>
      <c r="P14" s="27"/>
      <c r="Q14" s="20">
        <v>0</v>
      </c>
      <c r="R14" s="21">
        <f t="shared" si="3"/>
        <v>0</v>
      </c>
    </row>
    <row r="15" spans="1:18" ht="15" x14ac:dyDescent="0.25">
      <c r="A15" s="19">
        <v>10</v>
      </c>
      <c r="B15" s="26" t="s">
        <v>12</v>
      </c>
      <c r="C15" s="19">
        <v>1</v>
      </c>
      <c r="D15" s="27"/>
      <c r="E15" s="20">
        <v>0</v>
      </c>
      <c r="F15" s="21">
        <f t="shared" si="0"/>
        <v>0</v>
      </c>
      <c r="G15" s="19">
        <v>0</v>
      </c>
      <c r="H15" s="38"/>
      <c r="I15" s="21">
        <v>0</v>
      </c>
      <c r="J15" s="21">
        <f t="shared" si="1"/>
        <v>0</v>
      </c>
      <c r="K15" s="19">
        <v>0</v>
      </c>
      <c r="L15" s="38"/>
      <c r="M15" s="21">
        <v>0</v>
      </c>
      <c r="N15" s="21">
        <f t="shared" si="2"/>
        <v>0</v>
      </c>
      <c r="O15" s="19">
        <v>1</v>
      </c>
      <c r="P15" s="27"/>
      <c r="Q15" s="20">
        <v>0</v>
      </c>
      <c r="R15" s="21">
        <f t="shared" si="3"/>
        <v>0</v>
      </c>
    </row>
    <row r="16" spans="1:18" ht="15.75" x14ac:dyDescent="0.25">
      <c r="A16" s="28"/>
      <c r="B16" s="29" t="s">
        <v>13</v>
      </c>
      <c r="C16" s="23">
        <f>SUM(C5:C15)</f>
        <v>27</v>
      </c>
      <c r="D16" s="23"/>
      <c r="E16" s="24">
        <f>SUM(E5:E15)</f>
        <v>0</v>
      </c>
      <c r="F16" s="24">
        <f>SUM(F5:F15)</f>
        <v>0</v>
      </c>
      <c r="G16" s="23">
        <f>SUM(G5:G15)</f>
        <v>13</v>
      </c>
      <c r="H16" s="23"/>
      <c r="I16" s="24">
        <f>SUM(I5:I15)</f>
        <v>0</v>
      </c>
      <c r="J16" s="24">
        <f>SUM(J5:J15)</f>
        <v>0</v>
      </c>
      <c r="K16" s="23">
        <f>SUM(K5:K15)</f>
        <v>10</v>
      </c>
      <c r="L16" s="23"/>
      <c r="M16" s="24">
        <f>SUM(M5:M15)</f>
        <v>0</v>
      </c>
      <c r="N16" s="24">
        <f>SUM(N5:N15)</f>
        <v>0</v>
      </c>
      <c r="O16" s="23">
        <f>SUM(O5:O15)</f>
        <v>30</v>
      </c>
      <c r="P16" s="23"/>
      <c r="Q16" s="24">
        <f>SUM(Q5:Q15)</f>
        <v>0</v>
      </c>
      <c r="R16" s="24">
        <f>SUM(R5:R15)</f>
        <v>0</v>
      </c>
    </row>
    <row r="17" spans="1:18" ht="15" x14ac:dyDescent="0.25">
      <c r="A17" s="30"/>
      <c r="B17" s="31"/>
      <c r="C17" s="31"/>
      <c r="D17" s="31"/>
      <c r="E17" s="31"/>
      <c r="F17" s="31"/>
      <c r="G17" s="31"/>
      <c r="H17" s="31"/>
      <c r="I17" s="31"/>
      <c r="J17" s="31"/>
      <c r="K17" s="31"/>
      <c r="L17" s="31"/>
      <c r="M17" s="31"/>
      <c r="N17" s="31"/>
      <c r="O17" s="31"/>
      <c r="P17" s="31"/>
      <c r="Q17" s="31"/>
      <c r="R17" s="31"/>
    </row>
    <row r="18" spans="1:18" ht="15.75" x14ac:dyDescent="0.25">
      <c r="A18" s="31"/>
      <c r="B18" s="32"/>
      <c r="C18" s="31"/>
      <c r="D18" s="36" t="s">
        <v>64</v>
      </c>
      <c r="E18" s="36" t="s">
        <v>65</v>
      </c>
      <c r="F18" s="31"/>
      <c r="G18" s="31"/>
      <c r="H18" s="31"/>
      <c r="I18" s="31"/>
      <c r="J18" s="31"/>
      <c r="K18" s="31"/>
      <c r="L18" s="31"/>
      <c r="M18" s="31"/>
      <c r="N18" s="31"/>
      <c r="O18" s="31"/>
      <c r="P18" s="31"/>
      <c r="Q18" s="31"/>
      <c r="R18" s="31"/>
    </row>
    <row r="19" spans="1:18" ht="15" x14ac:dyDescent="0.25">
      <c r="A19" s="31"/>
      <c r="B19" s="49" t="s">
        <v>17</v>
      </c>
      <c r="C19" s="49"/>
      <c r="D19" s="16">
        <f>E16</f>
        <v>0</v>
      </c>
      <c r="E19" s="16">
        <f>F16</f>
        <v>0</v>
      </c>
      <c r="F19" s="31"/>
      <c r="G19" s="31"/>
      <c r="H19" s="31"/>
      <c r="I19" s="31"/>
      <c r="J19" s="31"/>
      <c r="K19" s="31"/>
      <c r="L19" s="31"/>
      <c r="M19" s="31"/>
      <c r="N19" s="31"/>
      <c r="O19" s="31"/>
      <c r="P19" s="31"/>
      <c r="Q19" s="31"/>
      <c r="R19" s="31"/>
    </row>
    <row r="20" spans="1:18" ht="15" x14ac:dyDescent="0.25">
      <c r="A20" s="31"/>
      <c r="B20" s="49" t="s">
        <v>19</v>
      </c>
      <c r="C20" s="49"/>
      <c r="D20" s="16">
        <f>I16</f>
        <v>0</v>
      </c>
      <c r="E20" s="16">
        <f>J16</f>
        <v>0</v>
      </c>
      <c r="F20" s="31"/>
      <c r="G20" s="31"/>
      <c r="H20" s="31"/>
      <c r="I20" s="31"/>
      <c r="J20" s="31"/>
      <c r="K20" s="31"/>
      <c r="L20" s="31"/>
      <c r="M20" s="31"/>
      <c r="N20" s="31"/>
      <c r="O20" s="31"/>
      <c r="P20" s="31"/>
      <c r="Q20" s="31"/>
      <c r="R20" s="31"/>
    </row>
    <row r="21" spans="1:18" ht="15" x14ac:dyDescent="0.25">
      <c r="A21" s="31"/>
      <c r="B21" s="49" t="s">
        <v>24</v>
      </c>
      <c r="C21" s="49"/>
      <c r="D21" s="16">
        <f>M16</f>
        <v>0</v>
      </c>
      <c r="E21" s="16">
        <f>N16</f>
        <v>0</v>
      </c>
      <c r="F21" s="31"/>
      <c r="G21" s="31"/>
      <c r="H21" s="31"/>
      <c r="I21" s="31"/>
      <c r="J21" s="31"/>
      <c r="K21" s="31"/>
      <c r="L21" s="31"/>
      <c r="M21" s="31"/>
      <c r="N21" s="31"/>
      <c r="O21" s="31"/>
      <c r="P21" s="31"/>
      <c r="Q21" s="31"/>
      <c r="R21" s="31"/>
    </row>
    <row r="22" spans="1:18" ht="15" x14ac:dyDescent="0.25">
      <c r="A22" s="31"/>
      <c r="B22" s="49" t="s">
        <v>25</v>
      </c>
      <c r="C22" s="49"/>
      <c r="D22" s="16">
        <f>Q16</f>
        <v>0</v>
      </c>
      <c r="E22" s="16">
        <f>R16</f>
        <v>0</v>
      </c>
      <c r="F22" s="31"/>
      <c r="G22" s="31"/>
      <c r="H22" s="31"/>
      <c r="I22" s="31"/>
      <c r="J22" s="31"/>
      <c r="K22" s="31"/>
      <c r="L22" s="31"/>
      <c r="M22" s="31"/>
      <c r="N22" s="31"/>
      <c r="O22" s="31"/>
      <c r="P22" s="31"/>
      <c r="Q22" s="31"/>
      <c r="R22" s="31"/>
    </row>
    <row r="23" spans="1:18" ht="15.75" x14ac:dyDescent="0.25">
      <c r="A23" s="31"/>
      <c r="B23" s="50" t="s">
        <v>23</v>
      </c>
      <c r="C23" s="50"/>
      <c r="D23" s="37">
        <f>SUM(D19:D22)</f>
        <v>0</v>
      </c>
      <c r="E23" s="33">
        <f>SUM(E19:E22)</f>
        <v>0</v>
      </c>
      <c r="F23" s="31"/>
      <c r="G23" s="31"/>
      <c r="H23" s="31"/>
      <c r="I23" s="31"/>
      <c r="J23" s="31"/>
      <c r="K23" s="31"/>
      <c r="L23" s="31"/>
      <c r="M23" s="31"/>
      <c r="N23" s="31"/>
      <c r="O23" s="31"/>
      <c r="P23" s="31"/>
      <c r="Q23" s="31"/>
      <c r="R23" s="31"/>
    </row>
    <row r="26" spans="1:18" ht="49.5" customHeight="1" x14ac:dyDescent="0.25">
      <c r="B26" s="44" t="s">
        <v>66</v>
      </c>
      <c r="C26" s="44"/>
      <c r="D26" s="44"/>
      <c r="E26" s="44"/>
    </row>
  </sheetData>
  <mergeCells count="12">
    <mergeCell ref="O3:R3"/>
    <mergeCell ref="A3:B3"/>
    <mergeCell ref="B19:C19"/>
    <mergeCell ref="B20:C20"/>
    <mergeCell ref="B21:C21"/>
    <mergeCell ref="A1:E1"/>
    <mergeCell ref="C3:F3"/>
    <mergeCell ref="B26:E26"/>
    <mergeCell ref="G3:J3"/>
    <mergeCell ref="K3:N3"/>
    <mergeCell ref="B22:C22"/>
    <mergeCell ref="B23:C2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42A1-19C6-42C7-8105-64C3E375B767}">
  <dimension ref="A1:G11"/>
  <sheetViews>
    <sheetView zoomScale="115" zoomScaleNormal="115" workbookViewId="0">
      <selection activeCell="F11" sqref="F11"/>
    </sheetView>
  </sheetViews>
  <sheetFormatPr defaultRowHeight="14.25" x14ac:dyDescent="0.2"/>
  <cols>
    <col min="1" max="1" width="26.42578125" style="8" customWidth="1"/>
    <col min="2" max="2" width="10.7109375" style="8" customWidth="1"/>
    <col min="3" max="3" width="22.5703125" style="8" customWidth="1"/>
    <col min="4" max="4" width="23.5703125" style="8" customWidth="1"/>
    <col min="5" max="16384" width="9.140625" style="8"/>
  </cols>
  <sheetData>
    <row r="1" spans="1:7" ht="18" x14ac:dyDescent="0.25">
      <c r="A1" s="6" t="s">
        <v>21</v>
      </c>
      <c r="B1" s="6"/>
      <c r="C1" s="6"/>
      <c r="D1" s="7"/>
      <c r="E1" s="7"/>
      <c r="F1" s="7"/>
      <c r="G1" s="7"/>
    </row>
    <row r="3" spans="1:7" ht="15.75" x14ac:dyDescent="0.2">
      <c r="A3" s="48" t="s">
        <v>26</v>
      </c>
      <c r="B3" s="48"/>
      <c r="C3" s="48"/>
      <c r="D3" s="48"/>
    </row>
    <row r="4" spans="1:7" ht="15.75" x14ac:dyDescent="0.2">
      <c r="A4" s="17" t="s">
        <v>27</v>
      </c>
      <c r="B4" s="17" t="s">
        <v>18</v>
      </c>
      <c r="C4" s="17" t="s">
        <v>29</v>
      </c>
      <c r="D4" s="17" t="s">
        <v>30</v>
      </c>
    </row>
    <row r="5" spans="1:7" ht="15" x14ac:dyDescent="0.2">
      <c r="A5" s="18" t="s">
        <v>17</v>
      </c>
      <c r="B5" s="19">
        <f>Leasekosten!C16</f>
        <v>27</v>
      </c>
      <c r="C5" s="20">
        <v>0</v>
      </c>
      <c r="D5" s="21">
        <f>C5*12</f>
        <v>0</v>
      </c>
    </row>
    <row r="6" spans="1:7" ht="15" x14ac:dyDescent="0.2">
      <c r="A6" s="18" t="s">
        <v>19</v>
      </c>
      <c r="B6" s="19">
        <f>Leasekosten!G16</f>
        <v>13</v>
      </c>
      <c r="C6" s="20">
        <v>0</v>
      </c>
      <c r="D6" s="21">
        <f t="shared" ref="D6:D8" si="0">C6*12</f>
        <v>0</v>
      </c>
    </row>
    <row r="7" spans="1:7" ht="15" x14ac:dyDescent="0.2">
      <c r="A7" s="18" t="s">
        <v>56</v>
      </c>
      <c r="B7" s="19">
        <f>Leasekosten!K16</f>
        <v>10</v>
      </c>
      <c r="C7" s="20">
        <v>0</v>
      </c>
      <c r="D7" s="21">
        <f t="shared" si="0"/>
        <v>0</v>
      </c>
    </row>
    <row r="8" spans="1:7" ht="15" x14ac:dyDescent="0.2">
      <c r="A8" s="18" t="s">
        <v>25</v>
      </c>
      <c r="B8" s="19">
        <f>Leasekosten!O16</f>
        <v>30</v>
      </c>
      <c r="C8" s="20">
        <v>0</v>
      </c>
      <c r="D8" s="21">
        <f t="shared" si="0"/>
        <v>0</v>
      </c>
    </row>
    <row r="9" spans="1:7" ht="15.75" x14ac:dyDescent="0.2">
      <c r="A9" s="22" t="s">
        <v>13</v>
      </c>
      <c r="B9" s="23"/>
      <c r="C9" s="24">
        <f>SUM(C5:C8)</f>
        <v>0</v>
      </c>
      <c r="D9" s="25">
        <f>SUM(D5:D8)</f>
        <v>0</v>
      </c>
    </row>
    <row r="11" spans="1:7" ht="49.5" customHeight="1" x14ac:dyDescent="0.2">
      <c r="A11" s="44" t="s">
        <v>66</v>
      </c>
      <c r="B11" s="44"/>
      <c r="C11" s="44"/>
      <c r="D11" s="44"/>
    </row>
  </sheetData>
  <mergeCells count="2">
    <mergeCell ref="A3:D3"/>
    <mergeCell ref="A11:D1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AA3F-2D74-44E9-8FCE-9C859B336F18}">
  <dimension ref="A1:J20"/>
  <sheetViews>
    <sheetView zoomScale="110" zoomScaleNormal="110" workbookViewId="0">
      <selection activeCell="E32" sqref="E32"/>
    </sheetView>
  </sheetViews>
  <sheetFormatPr defaultRowHeight="15" x14ac:dyDescent="0.25"/>
  <cols>
    <col min="1" max="1" width="41.85546875" customWidth="1"/>
    <col min="2" max="2" width="28" bestFit="1" customWidth="1"/>
    <col min="3" max="3" width="28" customWidth="1"/>
    <col min="4" max="4" width="42.85546875" customWidth="1"/>
    <col min="5" max="5" width="20.42578125" bestFit="1" customWidth="1"/>
    <col min="6" max="6" width="25.42578125" customWidth="1"/>
  </cols>
  <sheetData>
    <row r="1" spans="1:10" ht="18" x14ac:dyDescent="0.25">
      <c r="A1" s="2" t="s">
        <v>21</v>
      </c>
      <c r="B1" s="2"/>
      <c r="C1" s="2"/>
      <c r="D1" s="8"/>
      <c r="E1" s="8"/>
      <c r="F1" s="8"/>
      <c r="G1" s="8"/>
      <c r="H1" s="8"/>
      <c r="I1" s="8"/>
      <c r="J1" s="8"/>
    </row>
    <row r="2" spans="1:10" x14ac:dyDescent="0.25">
      <c r="A2" s="8"/>
      <c r="B2" s="8"/>
      <c r="C2" s="8"/>
      <c r="D2" s="8"/>
      <c r="E2" s="8"/>
      <c r="F2" s="8"/>
      <c r="G2" s="8"/>
      <c r="H2" s="8"/>
      <c r="I2" s="8"/>
      <c r="J2" s="8"/>
    </row>
    <row r="3" spans="1:10" ht="15.75" x14ac:dyDescent="0.25">
      <c r="A3" s="3" t="s">
        <v>31</v>
      </c>
      <c r="B3" s="3"/>
      <c r="C3" s="3"/>
      <c r="D3" s="8"/>
      <c r="E3" s="8"/>
      <c r="F3" s="8"/>
      <c r="G3" s="8"/>
      <c r="H3" s="8"/>
      <c r="I3" s="8"/>
      <c r="J3" s="8"/>
    </row>
    <row r="4" spans="1:10" s="1" customFormat="1" ht="31.5" x14ac:dyDescent="0.25">
      <c r="A4" s="11" t="s">
        <v>47</v>
      </c>
      <c r="B4" s="11" t="s">
        <v>53</v>
      </c>
      <c r="C4" s="11" t="s">
        <v>32</v>
      </c>
      <c r="D4" s="11" t="s">
        <v>33</v>
      </c>
      <c r="E4" s="11" t="s">
        <v>34</v>
      </c>
      <c r="F4" s="12" t="s">
        <v>54</v>
      </c>
      <c r="G4" s="4"/>
      <c r="H4" s="4"/>
      <c r="I4" s="4"/>
      <c r="J4" s="4"/>
    </row>
    <row r="5" spans="1:10" s="1" customFormat="1" x14ac:dyDescent="0.25">
      <c r="A5" s="13" t="s">
        <v>35</v>
      </c>
      <c r="B5" s="13" t="s">
        <v>36</v>
      </c>
      <c r="C5" s="14">
        <v>3000</v>
      </c>
      <c r="D5" s="13" t="s">
        <v>37</v>
      </c>
      <c r="E5" s="15">
        <v>0</v>
      </c>
      <c r="F5" s="16">
        <f>E5*C5</f>
        <v>0</v>
      </c>
      <c r="G5" s="4"/>
      <c r="H5" s="4"/>
      <c r="I5" s="4"/>
      <c r="J5" s="4"/>
    </row>
    <row r="6" spans="1:10" s="1" customFormat="1" x14ac:dyDescent="0.25">
      <c r="A6" s="13" t="s">
        <v>68</v>
      </c>
      <c r="B6" s="13" t="s">
        <v>36</v>
      </c>
      <c r="C6" s="14">
        <v>1500</v>
      </c>
      <c r="D6" s="13" t="s">
        <v>37</v>
      </c>
      <c r="E6" s="15">
        <v>0</v>
      </c>
      <c r="F6" s="16">
        <f>E6*C6</f>
        <v>0</v>
      </c>
      <c r="G6" s="4"/>
      <c r="H6" s="4"/>
      <c r="I6" s="4"/>
      <c r="J6" s="4"/>
    </row>
    <row r="7" spans="1:10" s="1" customFormat="1" x14ac:dyDescent="0.25">
      <c r="A7" s="13" t="s">
        <v>48</v>
      </c>
      <c r="B7" s="13" t="s">
        <v>36</v>
      </c>
      <c r="C7" s="14">
        <v>1250</v>
      </c>
      <c r="D7" s="13" t="s">
        <v>37</v>
      </c>
      <c r="E7" s="15">
        <v>0</v>
      </c>
      <c r="F7" s="16">
        <f t="shared" ref="F7:F17" si="0">E7*C7</f>
        <v>0</v>
      </c>
      <c r="G7" s="4"/>
      <c r="H7" s="4"/>
      <c r="I7" s="4"/>
      <c r="J7" s="4"/>
    </row>
    <row r="8" spans="1:10" s="1" customFormat="1" x14ac:dyDescent="0.25">
      <c r="A8" s="13" t="s">
        <v>49</v>
      </c>
      <c r="B8" s="13" t="s">
        <v>36</v>
      </c>
      <c r="C8" s="14">
        <v>600</v>
      </c>
      <c r="D8" s="13" t="s">
        <v>37</v>
      </c>
      <c r="E8" s="15">
        <v>0</v>
      </c>
      <c r="F8" s="16">
        <f t="shared" si="0"/>
        <v>0</v>
      </c>
      <c r="G8" s="4"/>
      <c r="H8" s="4"/>
      <c r="I8" s="4"/>
      <c r="J8" s="4"/>
    </row>
    <row r="9" spans="1:10" s="1" customFormat="1" x14ac:dyDescent="0.25">
      <c r="A9" s="13" t="s">
        <v>50</v>
      </c>
      <c r="B9" s="13" t="s">
        <v>20</v>
      </c>
      <c r="C9" s="14">
        <v>800</v>
      </c>
      <c r="D9" s="13" t="s">
        <v>37</v>
      </c>
      <c r="E9" s="15">
        <v>0</v>
      </c>
      <c r="F9" s="16">
        <f t="shared" si="0"/>
        <v>0</v>
      </c>
      <c r="G9" s="4"/>
      <c r="H9" s="4"/>
      <c r="I9" s="4"/>
      <c r="J9" s="4"/>
    </row>
    <row r="10" spans="1:10" s="1" customFormat="1" x14ac:dyDescent="0.25">
      <c r="A10" s="13" t="s">
        <v>51</v>
      </c>
      <c r="B10" s="13" t="s">
        <v>28</v>
      </c>
      <c r="C10" s="14">
        <v>100</v>
      </c>
      <c r="D10" s="13" t="s">
        <v>38</v>
      </c>
      <c r="E10" s="15">
        <v>0</v>
      </c>
      <c r="F10" s="16">
        <f t="shared" si="0"/>
        <v>0</v>
      </c>
      <c r="G10" s="4"/>
      <c r="H10" s="4"/>
      <c r="I10" s="4"/>
      <c r="J10" s="4"/>
    </row>
    <row r="11" spans="1:10" s="1" customFormat="1" x14ac:dyDescent="0.25">
      <c r="A11" s="13" t="s">
        <v>39</v>
      </c>
      <c r="B11" s="13" t="s">
        <v>28</v>
      </c>
      <c r="C11" s="14">
        <v>30</v>
      </c>
      <c r="D11" s="13" t="s">
        <v>55</v>
      </c>
      <c r="E11" s="15">
        <v>0</v>
      </c>
      <c r="F11" s="16">
        <f t="shared" si="0"/>
        <v>0</v>
      </c>
      <c r="G11" s="4"/>
      <c r="H11" s="4"/>
      <c r="I11" s="4"/>
      <c r="J11" s="4"/>
    </row>
    <row r="12" spans="1:10" s="1" customFormat="1" x14ac:dyDescent="0.25">
      <c r="A12" s="13" t="s">
        <v>52</v>
      </c>
      <c r="B12" s="13" t="s">
        <v>40</v>
      </c>
      <c r="C12" s="14">
        <v>35000</v>
      </c>
      <c r="D12" s="13" t="s">
        <v>41</v>
      </c>
      <c r="E12" s="15">
        <v>0</v>
      </c>
      <c r="F12" s="16">
        <f t="shared" si="0"/>
        <v>0</v>
      </c>
      <c r="G12" s="4"/>
      <c r="H12" s="4"/>
      <c r="I12" s="4"/>
      <c r="J12" s="4"/>
    </row>
    <row r="13" spans="1:10" s="1" customFormat="1" x14ac:dyDescent="0.25">
      <c r="A13" s="13" t="s">
        <v>42</v>
      </c>
      <c r="B13" s="13" t="s">
        <v>40</v>
      </c>
      <c r="C13" s="14">
        <v>200000</v>
      </c>
      <c r="D13" s="13" t="s">
        <v>41</v>
      </c>
      <c r="E13" s="15">
        <v>0</v>
      </c>
      <c r="F13" s="16">
        <f t="shared" si="0"/>
        <v>0</v>
      </c>
      <c r="G13" s="4"/>
      <c r="H13" s="4"/>
      <c r="I13" s="4"/>
      <c r="J13" s="4"/>
    </row>
    <row r="14" spans="1:10" s="1" customFormat="1" x14ac:dyDescent="0.25">
      <c r="A14" s="13" t="s">
        <v>43</v>
      </c>
      <c r="B14" s="13" t="s">
        <v>40</v>
      </c>
      <c r="C14" s="14">
        <v>40000</v>
      </c>
      <c r="D14" s="13" t="s">
        <v>41</v>
      </c>
      <c r="E14" s="15">
        <v>0</v>
      </c>
      <c r="F14" s="16">
        <f t="shared" si="0"/>
        <v>0</v>
      </c>
      <c r="G14" s="4"/>
      <c r="H14" s="4"/>
      <c r="I14" s="4"/>
      <c r="J14" s="4"/>
    </row>
    <row r="15" spans="1:10" s="1" customFormat="1" x14ac:dyDescent="0.25">
      <c r="A15" s="13" t="s">
        <v>44</v>
      </c>
      <c r="B15" s="13" t="s">
        <v>40</v>
      </c>
      <c r="C15" s="14">
        <v>425000</v>
      </c>
      <c r="D15" s="13" t="s">
        <v>41</v>
      </c>
      <c r="E15" s="15">
        <v>0</v>
      </c>
      <c r="F15" s="16">
        <f t="shared" si="0"/>
        <v>0</v>
      </c>
      <c r="G15" s="4"/>
      <c r="H15" s="4"/>
      <c r="I15" s="4"/>
      <c r="J15" s="4"/>
    </row>
    <row r="16" spans="1:10" s="1" customFormat="1" x14ac:dyDescent="0.25">
      <c r="A16" s="13" t="s">
        <v>45</v>
      </c>
      <c r="B16" s="13" t="s">
        <v>40</v>
      </c>
      <c r="C16" s="14">
        <v>7500</v>
      </c>
      <c r="D16" s="13" t="s">
        <v>41</v>
      </c>
      <c r="E16" s="15">
        <v>0</v>
      </c>
      <c r="F16" s="16">
        <f t="shared" si="0"/>
        <v>0</v>
      </c>
      <c r="G16" s="4"/>
      <c r="H16" s="4"/>
      <c r="I16" s="4"/>
      <c r="J16" s="4"/>
    </row>
    <row r="17" spans="1:10" s="1" customFormat="1" x14ac:dyDescent="0.25">
      <c r="A17" s="13" t="s">
        <v>46</v>
      </c>
      <c r="B17" s="13" t="s">
        <v>40</v>
      </c>
      <c r="C17" s="14">
        <v>40000</v>
      </c>
      <c r="D17" s="13" t="s">
        <v>41</v>
      </c>
      <c r="E17" s="15">
        <v>0</v>
      </c>
      <c r="F17" s="16">
        <f t="shared" si="0"/>
        <v>0</v>
      </c>
      <c r="G17" s="4"/>
      <c r="H17" s="4"/>
      <c r="I17" s="4"/>
      <c r="J17" s="4"/>
    </row>
    <row r="18" spans="1:10" s="1" customFormat="1" ht="15.75" x14ac:dyDescent="0.25">
      <c r="A18" s="51" t="s">
        <v>57</v>
      </c>
      <c r="B18" s="51"/>
      <c r="C18" s="51"/>
      <c r="D18" s="51"/>
      <c r="E18" s="51"/>
      <c r="F18" s="33">
        <f>SUM(F5:F17)</f>
        <v>0</v>
      </c>
      <c r="G18" s="4"/>
      <c r="H18" s="4"/>
      <c r="I18" s="4"/>
      <c r="J18" s="4"/>
    </row>
    <row r="19" spans="1:10" s="1" customFormat="1" x14ac:dyDescent="0.25">
      <c r="A19" s="4"/>
      <c r="B19" s="4"/>
      <c r="C19" s="4"/>
      <c r="D19" s="4"/>
      <c r="E19" s="4"/>
      <c r="F19" s="5"/>
      <c r="G19" s="4"/>
      <c r="H19" s="4"/>
      <c r="I19" s="4"/>
      <c r="J19" s="4"/>
    </row>
    <row r="20" spans="1:10" s="1" customFormat="1" ht="37.5" customHeight="1" x14ac:dyDescent="0.25">
      <c r="A20" s="44" t="s">
        <v>66</v>
      </c>
      <c r="B20" s="44"/>
      <c r="C20" s="44"/>
      <c r="D20" s="44"/>
      <c r="E20" s="4"/>
      <c r="F20" s="4"/>
      <c r="G20" s="4"/>
      <c r="H20" s="4"/>
      <c r="I20" s="4"/>
      <c r="J20" s="4"/>
    </row>
  </sheetData>
  <mergeCells count="2">
    <mergeCell ref="A18:E18"/>
    <mergeCell ref="A20:D2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53B8-7412-4FE3-BF69-698960625E9A}">
  <dimension ref="A1:AB47"/>
  <sheetViews>
    <sheetView tabSelected="1" zoomScale="110" zoomScaleNormal="110" workbookViewId="0">
      <selection activeCell="E12" sqref="E12"/>
    </sheetView>
  </sheetViews>
  <sheetFormatPr defaultRowHeight="14.25" x14ac:dyDescent="0.2"/>
  <cols>
    <col min="1" max="1" width="31.85546875" style="8" customWidth="1"/>
    <col min="2" max="2" width="21.140625" style="8" bestFit="1" customWidth="1"/>
    <col min="3" max="4" width="21.140625" style="8" customWidth="1"/>
    <col min="5" max="5" width="17.7109375" style="8" bestFit="1" customWidth="1"/>
    <col min="6" max="6" width="24.28515625" style="8" bestFit="1" customWidth="1"/>
    <col min="7" max="16384" width="9.140625" style="8"/>
  </cols>
  <sheetData>
    <row r="1" spans="1:28" ht="18" x14ac:dyDescent="0.25">
      <c r="A1" s="2" t="s">
        <v>21</v>
      </c>
    </row>
    <row r="2" spans="1:28" ht="15.75" thickBot="1"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spans="1:28" ht="17.25" thickTop="1" thickBot="1" x14ac:dyDescent="0.3">
      <c r="A3" s="39" t="s">
        <v>60</v>
      </c>
      <c r="B3" s="52" t="s">
        <v>61</v>
      </c>
      <c r="C3" s="58" t="s">
        <v>69</v>
      </c>
      <c r="D3" s="58" t="s">
        <v>70</v>
      </c>
      <c r="E3" s="55" t="s">
        <v>62</v>
      </c>
      <c r="F3" s="39" t="s">
        <v>63</v>
      </c>
      <c r="G3" s="34"/>
      <c r="H3" s="34"/>
      <c r="I3" s="34"/>
      <c r="J3" s="34"/>
      <c r="K3" s="34"/>
      <c r="L3" s="34"/>
      <c r="M3" s="34"/>
      <c r="N3" s="34"/>
      <c r="O3" s="34"/>
      <c r="P3" s="34"/>
      <c r="Q3" s="34"/>
      <c r="R3" s="34"/>
      <c r="S3" s="34"/>
      <c r="T3" s="34"/>
      <c r="U3" s="34"/>
      <c r="V3" s="34"/>
      <c r="W3" s="34"/>
      <c r="X3" s="34"/>
      <c r="Y3" s="34"/>
      <c r="Z3" s="34"/>
      <c r="AA3" s="34"/>
      <c r="AB3" s="34"/>
    </row>
    <row r="4" spans="1:28" ht="16.5" thickTop="1" thickBot="1" x14ac:dyDescent="0.25">
      <c r="A4" s="9" t="s">
        <v>58</v>
      </c>
      <c r="B4" s="53">
        <f>Leasekosten!D23</f>
        <v>0</v>
      </c>
      <c r="C4" s="59">
        <v>0</v>
      </c>
      <c r="D4" s="59">
        <v>0</v>
      </c>
      <c r="E4" s="56">
        <f>Leasekosten!E23</f>
        <v>0</v>
      </c>
      <c r="F4" s="10">
        <f>E4*6</f>
        <v>0</v>
      </c>
      <c r="G4" s="34"/>
      <c r="H4" s="34"/>
      <c r="I4" s="34"/>
      <c r="J4" s="34"/>
      <c r="K4" s="34"/>
      <c r="L4" s="34"/>
      <c r="M4" s="34"/>
      <c r="N4" s="34"/>
      <c r="O4" s="34"/>
      <c r="P4" s="34"/>
      <c r="Q4" s="34"/>
      <c r="R4" s="34"/>
      <c r="S4" s="34"/>
      <c r="T4" s="34"/>
      <c r="U4" s="34"/>
      <c r="V4" s="34"/>
      <c r="W4" s="34"/>
      <c r="X4" s="34"/>
      <c r="Y4" s="34"/>
      <c r="Z4" s="34"/>
      <c r="AA4" s="34"/>
      <c r="AB4" s="34"/>
    </row>
    <row r="5" spans="1:28" ht="16.5" thickTop="1" thickBot="1" x14ac:dyDescent="0.25">
      <c r="A5" s="9" t="s">
        <v>26</v>
      </c>
      <c r="B5" s="53">
        <f>'Kosten TSO + schoonmaak'!C9</f>
        <v>0</v>
      </c>
      <c r="C5" s="59">
        <v>0</v>
      </c>
      <c r="D5" s="59">
        <v>0</v>
      </c>
      <c r="E5" s="56">
        <f>'Kosten TSO + schoonmaak'!D9</f>
        <v>0</v>
      </c>
      <c r="F5" s="10">
        <f>E5*6</f>
        <v>0</v>
      </c>
      <c r="G5" s="34"/>
      <c r="H5" s="34"/>
      <c r="I5" s="34"/>
      <c r="J5" s="34"/>
      <c r="K5" s="34"/>
      <c r="L5" s="34"/>
      <c r="M5" s="34"/>
      <c r="N5" s="34"/>
      <c r="O5" s="34"/>
      <c r="P5" s="34"/>
      <c r="Q5" s="34"/>
      <c r="R5" s="34"/>
      <c r="S5" s="34"/>
      <c r="T5" s="34"/>
      <c r="U5" s="34"/>
      <c r="V5" s="34"/>
      <c r="W5" s="34"/>
      <c r="X5" s="34"/>
      <c r="Y5" s="34"/>
      <c r="Z5" s="34"/>
      <c r="AA5" s="34"/>
      <c r="AB5" s="34"/>
    </row>
    <row r="6" spans="1:28" ht="16.5" thickTop="1" thickBot="1" x14ac:dyDescent="0.25">
      <c r="A6" s="9" t="s">
        <v>59</v>
      </c>
      <c r="B6" s="53">
        <f>E6/12</f>
        <v>0</v>
      </c>
      <c r="C6" s="59">
        <v>0</v>
      </c>
      <c r="D6" s="59">
        <v>0</v>
      </c>
      <c r="E6" s="56">
        <f>'Kosten levering artikelen'!F18</f>
        <v>0</v>
      </c>
      <c r="F6" s="10">
        <f>E6*6</f>
        <v>0</v>
      </c>
      <c r="G6" s="34"/>
      <c r="H6" s="34"/>
      <c r="I6" s="34"/>
      <c r="J6" s="34"/>
      <c r="K6" s="34"/>
      <c r="L6" s="34"/>
      <c r="M6" s="34"/>
      <c r="N6" s="34"/>
      <c r="O6" s="34"/>
      <c r="P6" s="34"/>
      <c r="Q6" s="34"/>
      <c r="R6" s="34"/>
      <c r="S6" s="34"/>
      <c r="T6" s="34"/>
      <c r="U6" s="34"/>
      <c r="V6" s="34"/>
      <c r="W6" s="34"/>
      <c r="X6" s="34"/>
      <c r="Y6" s="34"/>
      <c r="Z6" s="34"/>
      <c r="AA6" s="34"/>
      <c r="AB6" s="34"/>
    </row>
    <row r="7" spans="1:28" ht="17.25" thickTop="1" thickBot="1" x14ac:dyDescent="0.3">
      <c r="A7" s="41" t="s">
        <v>13</v>
      </c>
      <c r="B7" s="54">
        <f>SUM(B4:B6)</f>
        <v>0</v>
      </c>
      <c r="C7" s="60">
        <f>SUM(C4:C6)</f>
        <v>0</v>
      </c>
      <c r="D7" s="60">
        <f>SUM(D4:D6)</f>
        <v>0</v>
      </c>
      <c r="E7" s="57">
        <f>SUM(E4:E6)</f>
        <v>0</v>
      </c>
      <c r="F7" s="40">
        <f>SUM(F4:F6)</f>
        <v>0</v>
      </c>
      <c r="G7" s="34"/>
      <c r="H7" s="34"/>
      <c r="I7" s="34"/>
      <c r="J7" s="34"/>
      <c r="K7" s="34"/>
      <c r="L7" s="34"/>
      <c r="M7" s="34"/>
      <c r="N7" s="34"/>
      <c r="O7" s="34"/>
      <c r="P7" s="34"/>
      <c r="Q7" s="34"/>
      <c r="R7" s="34"/>
      <c r="S7" s="34"/>
      <c r="T7" s="34"/>
      <c r="U7" s="34"/>
      <c r="V7" s="34"/>
      <c r="W7" s="34"/>
      <c r="X7" s="34"/>
      <c r="Y7" s="34"/>
      <c r="Z7" s="34"/>
      <c r="AA7" s="34"/>
      <c r="AB7" s="34"/>
    </row>
    <row r="8" spans="1:28" ht="15.75" thickTop="1" x14ac:dyDescent="0.2">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row>
    <row r="9" spans="1:28" ht="49.5" customHeight="1" x14ac:dyDescent="0.2">
      <c r="A9" s="44" t="s">
        <v>66</v>
      </c>
      <c r="B9" s="44"/>
      <c r="C9" s="44"/>
      <c r="D9" s="44"/>
      <c r="E9" s="44"/>
      <c r="F9" s="44"/>
      <c r="G9" s="34"/>
      <c r="H9" s="34"/>
      <c r="I9" s="34"/>
      <c r="J9" s="34"/>
      <c r="K9" s="34"/>
      <c r="L9" s="34"/>
      <c r="M9" s="34"/>
      <c r="N9" s="34"/>
      <c r="O9" s="34"/>
      <c r="P9" s="34"/>
      <c r="Q9" s="34"/>
      <c r="R9" s="34"/>
      <c r="S9" s="34"/>
      <c r="T9" s="34"/>
      <c r="U9" s="34"/>
      <c r="V9" s="34"/>
      <c r="W9" s="34"/>
      <c r="X9" s="34"/>
      <c r="Y9" s="34"/>
      <c r="Z9" s="34"/>
      <c r="AA9" s="34"/>
      <c r="AB9" s="34"/>
    </row>
    <row r="10" spans="1:28" ht="15"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row>
    <row r="11" spans="1:28" ht="15"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row>
    <row r="12" spans="1:28" ht="15"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1:28" ht="15"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row>
    <row r="14" spans="1:28" ht="15"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row>
    <row r="15" spans="1:28" ht="15"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row>
    <row r="16" spans="1:28" ht="15"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row>
    <row r="17" spans="1:28" ht="15"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row>
    <row r="18" spans="1:28" ht="15"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19" spans="1:28" ht="15"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row>
    <row r="20" spans="1:28" ht="15"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row>
    <row r="21" spans="1:28" ht="15"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row>
    <row r="22" spans="1:28" ht="15"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row>
    <row r="23" spans="1:28" ht="15"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row>
    <row r="24" spans="1:28" ht="15"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row>
    <row r="25" spans="1:28" ht="15"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row>
    <row r="26" spans="1:28" ht="15"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row>
    <row r="27" spans="1:28" ht="15"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row>
    <row r="28" spans="1:28" ht="15"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row>
    <row r="29" spans="1:28" ht="15"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row>
    <row r="30" spans="1:28" ht="15"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row>
    <row r="31" spans="1:28" ht="15"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row>
    <row r="32" spans="1:28" ht="15"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row>
    <row r="33" spans="1:28" ht="15"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row>
    <row r="34" spans="1:28" ht="15"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row>
    <row r="35" spans="1:28" ht="15"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row>
    <row r="36" spans="1:28" ht="15"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row>
    <row r="37" spans="1:28" ht="15"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row>
    <row r="38" spans="1:28" ht="15"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row>
    <row r="39" spans="1:28" ht="15"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row>
    <row r="40" spans="1:28" ht="15"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row>
    <row r="41" spans="1:28" ht="15"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row>
    <row r="42" spans="1:28" ht="15"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row>
    <row r="43" spans="1:28" ht="15"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row>
    <row r="44" spans="1:28" ht="15"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row>
    <row r="45" spans="1:28" ht="15"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row>
    <row r="46" spans="1:28" ht="15"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1:28" ht="15"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row>
  </sheetData>
  <mergeCells count="1">
    <mergeCell ref="A9:F9"/>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8F1693CAE70C46B171572C5B82FC0E" ma:contentTypeVersion="4" ma:contentTypeDescription="Create a new document." ma:contentTypeScope="" ma:versionID="10848009e5a656098573630de5dd09b0">
  <xsd:schema xmlns:xsd="http://www.w3.org/2001/XMLSchema" xmlns:xs="http://www.w3.org/2001/XMLSchema" xmlns:p="http://schemas.microsoft.com/office/2006/metadata/properties" xmlns:ns2="583c5c8b-c3f9-4eaf-a21a-3150b30ce48e" targetNamespace="http://schemas.microsoft.com/office/2006/metadata/properties" ma:root="true" ma:fieldsID="b2ccb0f1f12d268a7c77a8a71f7c87aa" ns2:_="">
    <xsd:import namespace="583c5c8b-c3f9-4eaf-a21a-3150b30ce4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5c8b-c3f9-4eaf-a21a-3150b30ce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6157B-4587-429D-870A-217F3B1D552B}">
  <ds:schemaRefs>
    <ds:schemaRef ds:uri="http://schemas.microsoft.com/sharepoint/v3/contenttype/forms"/>
  </ds:schemaRefs>
</ds:datastoreItem>
</file>

<file path=customXml/itemProps2.xml><?xml version="1.0" encoding="utf-8"?>
<ds:datastoreItem xmlns:ds="http://schemas.openxmlformats.org/officeDocument/2006/customXml" ds:itemID="{437D1141-F8C8-4210-BF82-449BC6208DB1}">
  <ds:schemaRefs>
    <ds:schemaRef ds:uri="http://schemas.openxmlformats.org/package/2006/metadata/core-properties"/>
    <ds:schemaRef ds:uri="http://purl.org/dc/dcmitype/"/>
    <ds:schemaRef ds:uri="583c5c8b-c3f9-4eaf-a21a-3150b30ce48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AFA7EE4-D483-4093-8E2D-4D7886D2F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5c8b-c3f9-4eaf-a21a-3150b30c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Leasekosten</vt:lpstr>
      <vt:lpstr>Kosten TSO + schoonmaak</vt:lpstr>
      <vt:lpstr>Kosten levering artikelen</vt:lpstr>
      <vt:lpstr>Totale inschrijfprijs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Weverling, Maarten</dc:creator>
  <cp:lastModifiedBy>Weverling, Maarten</cp:lastModifiedBy>
  <dcterms:created xsi:type="dcterms:W3CDTF">2025-11-26T10:44:42Z</dcterms:created>
  <dcterms:modified xsi:type="dcterms:W3CDTF">2026-01-20T15:40:51Z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0x010100A88F1693CAE70C46B171572C5B82FC0E</vt:lpwstr>
  </property>
</Properties>
</file>