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tables/table2.xml" ContentType="application/vnd.openxmlformats-officedocument.spreadsheetml.table+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166925"/>
  <mc:AlternateContent xmlns:mc="http://schemas.openxmlformats.org/markup-compatibility/2006">
    <mc:Choice Requires="x15">
      <x15ac:absPath xmlns:x15ac="http://schemas.microsoft.com/office/spreadsheetml/2010/11/ac" url="\\frd.shsdir.nl\orgData\BZK\RIS\Inkoopdoss\SZW\EA\201800303.046 - CATM Duurzame sanitaire voorzieningen\02. BD\00 Concepten\"/>
    </mc:Choice>
  </mc:AlternateContent>
  <xr:revisionPtr revIDLastSave="0" documentId="8_{1F82E734-A18A-432D-94F4-031E2F384303}" xr6:coauthVersionLast="47" xr6:coauthVersionMax="47" xr10:uidLastSave="{00000000-0000-0000-0000-000000000000}"/>
  <bookViews>
    <workbookView xWindow="28680" yWindow="-120" windowWidth="29040" windowHeight="15720" tabRatio="949" xr2:uid="{6A0A2E47-59A4-4ED0-9241-B4FA4F1A01C9}"/>
  </bookViews>
  <sheets>
    <sheet name="Voorblad" sheetId="13" r:id="rId1"/>
    <sheet name="Instructies" sheetId="1" r:id="rId2"/>
    <sheet name="Ref" sheetId="11" r:id="rId3"/>
    <sheet name="Begrippenlijst" sheetId="2" r:id="rId4"/>
    <sheet name="Dashboard" sheetId="20" r:id="rId5"/>
    <sheet name="1.1 Technische kwaliteit" sheetId="16" r:id="rId6"/>
    <sheet name="1.2 Dashboard omzet" sheetId="18" r:id="rId7"/>
    <sheet name="1.3 Kosten per locatie" sheetId="19" r:id="rId8"/>
    <sheet name="2.1 Social Return 1.0" sheetId="4" state="hidden" r:id="rId9"/>
    <sheet name="2.2 Social Return 2.0" sheetId="14" r:id="rId10"/>
    <sheet name="2.3 Social Return omzet" sheetId="12" r:id="rId11"/>
    <sheet name="3.1 Klimaat" sheetId="5" r:id="rId12"/>
    <sheet name="4.1 Milieu" sheetId="17" r:id="rId13"/>
    <sheet name="5.1 Circulair inkoop" sheetId="8" r:id="rId14"/>
    <sheet name="5.2 Circulair afval" sheetId="3" r:id="rId15"/>
    <sheet name="Totaal" sheetId="6" r:id="rId16"/>
    <sheet name="Logboek" sheetId="7" r:id="rId17"/>
    <sheet name="Bewijs" sheetId="15" r:id="rId18"/>
  </sheets>
  <definedNames>
    <definedName name="_xlnm._FilterDatabase" localSheetId="7" hidden="1">'1.3 Kosten per locatie'!$A$1:$M$1</definedName>
    <definedName name="DVM_er">#REF!</definedName>
    <definedName name="Leverancier">#REF!</definedName>
    <definedName name="Locatie">#REF!</definedName>
    <definedName name="Opdrachtgever">#REF!</definedName>
    <definedName name="Soort_dienstverlening">#REF!</definedName>
  </definedNames>
  <calcPr calcId="191029" iterateDelta="0.5"/>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0" i="20" l="1"/>
  <c r="D21" i="20"/>
  <c r="R32" i="4"/>
  <c r="R33" i="4"/>
  <c r="R34" i="4"/>
  <c r="R35" i="4"/>
  <c r="R36" i="4"/>
  <c r="R3" i="4"/>
  <c r="R4" i="4"/>
  <c r="R5" i="4"/>
  <c r="R6" i="4"/>
  <c r="R7" i="4"/>
  <c r="R8" i="4"/>
  <c r="R9" i="4"/>
  <c r="R10" i="4"/>
  <c r="R11" i="4"/>
  <c r="R12" i="4"/>
  <c r="R13" i="4"/>
  <c r="R14" i="4"/>
  <c r="R15" i="4"/>
  <c r="R16" i="4"/>
  <c r="R17" i="4"/>
  <c r="R18" i="4"/>
  <c r="R19" i="4"/>
  <c r="R20" i="4"/>
  <c r="R21" i="4"/>
  <c r="R22" i="4"/>
  <c r="R23" i="4"/>
  <c r="R24" i="4"/>
  <c r="R25" i="4"/>
  <c r="R26" i="4"/>
  <c r="R27" i="4"/>
  <c r="R28" i="4"/>
  <c r="R29" i="4"/>
  <c r="R30" i="4"/>
  <c r="R31" i="4"/>
  <c r="R2" i="4"/>
  <c r="E11" i="18"/>
  <c r="E12" i="18"/>
  <c r="E13" i="18"/>
  <c r="E10" i="18"/>
  <c r="D11" i="18"/>
  <c r="D12" i="18"/>
  <c r="D13" i="18"/>
  <c r="D10" i="18"/>
  <c r="D18" i="20"/>
  <c r="D19" i="20"/>
  <c r="D17" i="20"/>
  <c r="G42" i="18"/>
  <c r="F42" i="18"/>
  <c r="E42" i="18"/>
  <c r="D42" i="18"/>
  <c r="G41" i="18"/>
  <c r="F41" i="18"/>
  <c r="E41" i="18"/>
  <c r="D41" i="18"/>
  <c r="G40" i="18"/>
  <c r="F40" i="18"/>
  <c r="E40" i="18"/>
  <c r="D40" i="18"/>
  <c r="G39" i="18"/>
  <c r="F39" i="18"/>
  <c r="E39" i="18"/>
  <c r="D39" i="18"/>
  <c r="G38" i="18"/>
  <c r="F38" i="18"/>
  <c r="E38" i="18"/>
  <c r="D38" i="18"/>
  <c r="G37" i="18"/>
  <c r="F37" i="18"/>
  <c r="E37" i="18"/>
  <c r="D37" i="18"/>
  <c r="G36" i="18"/>
  <c r="F36" i="18"/>
  <c r="E36" i="18"/>
  <c r="D36" i="18"/>
  <c r="G35" i="18"/>
  <c r="F35" i="18"/>
  <c r="E35" i="18"/>
  <c r="D35" i="18"/>
  <c r="G34" i="18"/>
  <c r="F34" i="18"/>
  <c r="E34" i="18"/>
  <c r="D34" i="18"/>
  <c r="G33" i="18"/>
  <c r="F33" i="18"/>
  <c r="E33" i="18"/>
  <c r="D33" i="18"/>
  <c r="G32" i="18"/>
  <c r="F32" i="18"/>
  <c r="E32" i="18"/>
  <c r="D32" i="18"/>
  <c r="G31" i="18"/>
  <c r="F31" i="18"/>
  <c r="E31" i="18"/>
  <c r="D31" i="18"/>
  <c r="G30" i="18"/>
  <c r="F30" i="18"/>
  <c r="E30" i="18"/>
  <c r="D30" i="18"/>
  <c r="G29" i="18"/>
  <c r="F29" i="18"/>
  <c r="E29" i="18"/>
  <c r="D29" i="18"/>
  <c r="G28" i="18"/>
  <c r="F28" i="18"/>
  <c r="E28" i="18"/>
  <c r="D28" i="18"/>
  <c r="G27" i="18"/>
  <c r="F27" i="18"/>
  <c r="E27" i="18"/>
  <c r="D27" i="18"/>
  <c r="G26" i="18"/>
  <c r="F26" i="18"/>
  <c r="E26" i="18"/>
  <c r="D26" i="18"/>
  <c r="G25" i="18"/>
  <c r="F25" i="18"/>
  <c r="E25" i="18"/>
  <c r="D25" i="18"/>
  <c r="G24" i="18"/>
  <c r="F24" i="18"/>
  <c r="E24" i="18"/>
  <c r="D24" i="18"/>
  <c r="G23" i="18"/>
  <c r="F23" i="18"/>
  <c r="E23" i="18"/>
  <c r="D23" i="18"/>
  <c r="G22" i="18"/>
  <c r="F22" i="18"/>
  <c r="E22" i="18"/>
  <c r="D22" i="18"/>
  <c r="G21" i="18"/>
  <c r="F21" i="18"/>
  <c r="E21" i="18"/>
  <c r="D21" i="18"/>
  <c r="G20" i="18"/>
  <c r="F20" i="18"/>
  <c r="E20" i="18"/>
  <c r="D20" i="18"/>
  <c r="G19" i="18"/>
  <c r="F19" i="18"/>
  <c r="E19" i="18"/>
  <c r="D19" i="18"/>
  <c r="G18" i="18"/>
  <c r="F18" i="18"/>
  <c r="E18" i="18"/>
  <c r="D18" i="18"/>
  <c r="G43" i="18" l="1"/>
  <c r="C13" i="18" s="1"/>
  <c r="F43" i="18"/>
  <c r="C12" i="18" s="1"/>
  <c r="G12" i="18" s="1"/>
  <c r="E43" i="18"/>
  <c r="C11" i="18" s="1"/>
  <c r="D43" i="18"/>
  <c r="C10" i="18" s="1"/>
  <c r="G10" i="18" s="1"/>
  <c r="B9" i="13" a="1"/>
  <c r="G13" i="18" l="1"/>
  <c r="C7" i="18"/>
  <c r="B16" i="20" s="1"/>
  <c r="G11" i="18"/>
  <c r="B9" i="13"/>
  <c r="M209" i="6"/>
  <c r="M205" i="6"/>
  <c r="I209" i="6"/>
  <c r="I205" i="6"/>
  <c r="I206" i="6"/>
  <c r="I207" i="6"/>
  <c r="I208" i="6"/>
  <c r="I190" i="6"/>
  <c r="I191" i="6"/>
  <c r="I192" i="6"/>
  <c r="I193" i="6"/>
  <c r="M193" i="6"/>
  <c r="I194" i="6"/>
  <c r="I195" i="6"/>
  <c r="I196" i="6"/>
  <c r="I197" i="6"/>
  <c r="M197" i="6"/>
  <c r="I198" i="6"/>
  <c r="I199" i="6"/>
  <c r="I200" i="6"/>
  <c r="I201" i="6"/>
  <c r="M201" i="6"/>
  <c r="I202" i="6"/>
  <c r="I203" i="6"/>
  <c r="I204" i="6"/>
  <c r="I138" i="6"/>
  <c r="I139" i="6"/>
  <c r="I140" i="6"/>
  <c r="I141" i="6"/>
  <c r="M141" i="6"/>
  <c r="I142" i="6"/>
  <c r="I143" i="6"/>
  <c r="I144" i="6"/>
  <c r="I145" i="6"/>
  <c r="M145" i="6"/>
  <c r="I146" i="6"/>
  <c r="I147" i="6"/>
  <c r="I148" i="6"/>
  <c r="I149" i="6"/>
  <c r="M149" i="6"/>
  <c r="I150" i="6"/>
  <c r="I151" i="6"/>
  <c r="I152" i="6"/>
  <c r="I153" i="6"/>
  <c r="M153" i="6"/>
  <c r="I154" i="6"/>
  <c r="I155" i="6"/>
  <c r="I156" i="6"/>
  <c r="I157" i="6"/>
  <c r="M157" i="6"/>
  <c r="M105" i="6"/>
  <c r="I104" i="6"/>
  <c r="I105" i="6"/>
  <c r="I86" i="6"/>
  <c r="I87" i="6"/>
  <c r="I88" i="6"/>
  <c r="I89" i="6"/>
  <c r="M89" i="6"/>
  <c r="I90" i="6"/>
  <c r="I91" i="6"/>
  <c r="I92" i="6"/>
  <c r="I93" i="6"/>
  <c r="M93" i="6"/>
  <c r="I94" i="6"/>
  <c r="I95" i="6"/>
  <c r="I96" i="6"/>
  <c r="I97" i="6"/>
  <c r="M97" i="6"/>
  <c r="I98" i="6"/>
  <c r="I99" i="6"/>
  <c r="I100" i="6"/>
  <c r="I101" i="6"/>
  <c r="M101" i="6"/>
  <c r="I102" i="6"/>
  <c r="I103" i="6"/>
  <c r="M189" i="6"/>
  <c r="M185" i="6"/>
  <c r="M181" i="6"/>
  <c r="M177" i="6"/>
  <c r="M173" i="6"/>
  <c r="M169" i="6"/>
  <c r="M165" i="6"/>
  <c r="M161" i="6"/>
  <c r="M137" i="6"/>
  <c r="M133" i="6"/>
  <c r="M129" i="6"/>
  <c r="M125" i="6"/>
  <c r="M121" i="6"/>
  <c r="M117" i="6"/>
  <c r="M113" i="6"/>
  <c r="M109" i="6"/>
  <c r="M85" i="6"/>
  <c r="M81" i="6"/>
  <c r="M77" i="6"/>
  <c r="M73" i="6"/>
  <c r="M69" i="6"/>
  <c r="M65" i="6"/>
  <c r="M61" i="6"/>
  <c r="M57" i="6"/>
  <c r="M53" i="6"/>
  <c r="M37" i="6"/>
  <c r="M41" i="6"/>
  <c r="M45" i="6"/>
  <c r="M49" i="6"/>
  <c r="I46" i="6"/>
  <c r="I47" i="6"/>
  <c r="I48" i="6"/>
  <c r="I49" i="6"/>
  <c r="I50" i="6"/>
  <c r="I51" i="6"/>
  <c r="I52" i="6"/>
  <c r="I53" i="6"/>
  <c r="I44" i="6"/>
  <c r="I45" i="6"/>
  <c r="I34" i="6"/>
  <c r="I35" i="6"/>
  <c r="I36" i="6"/>
  <c r="I37" i="6"/>
  <c r="I38" i="6"/>
  <c r="I39" i="6"/>
  <c r="I40" i="6"/>
  <c r="I41" i="6"/>
  <c r="I42" i="6"/>
  <c r="I43" i="6"/>
  <c r="I189" i="6"/>
  <c r="I188" i="6"/>
  <c r="I187" i="6"/>
  <c r="I186" i="6"/>
  <c r="I185" i="6"/>
  <c r="I184" i="6"/>
  <c r="I183" i="6"/>
  <c r="I182" i="6"/>
  <c r="I181" i="6"/>
  <c r="I180" i="6"/>
  <c r="I179" i="6"/>
  <c r="I178" i="6"/>
  <c r="I177" i="6"/>
  <c r="I176" i="6"/>
  <c r="I175" i="6"/>
  <c r="I174" i="6"/>
  <c r="I173" i="6"/>
  <c r="I172" i="6"/>
  <c r="I171" i="6"/>
  <c r="I170" i="6"/>
  <c r="I169" i="6"/>
  <c r="I168" i="6"/>
  <c r="I167" i="6"/>
  <c r="I166" i="6"/>
  <c r="I165" i="6"/>
  <c r="I164" i="6"/>
  <c r="I163" i="6"/>
  <c r="I162" i="6"/>
  <c r="I161" i="6"/>
  <c r="I160" i="6"/>
  <c r="I159" i="6"/>
  <c r="I158" i="6"/>
  <c r="I137" i="6"/>
  <c r="I136" i="6"/>
  <c r="I135" i="6"/>
  <c r="I134" i="6"/>
  <c r="I133" i="6"/>
  <c r="I132" i="6"/>
  <c r="I131" i="6"/>
  <c r="I130" i="6"/>
  <c r="I129" i="6"/>
  <c r="I128" i="6"/>
  <c r="I127" i="6"/>
  <c r="I126" i="6"/>
  <c r="I125" i="6"/>
  <c r="I124" i="6"/>
  <c r="I123" i="6"/>
  <c r="I122" i="6"/>
  <c r="I121" i="6"/>
  <c r="I120" i="6"/>
  <c r="I119" i="6"/>
  <c r="I118" i="6"/>
  <c r="I117" i="6"/>
  <c r="I116" i="6"/>
  <c r="I115" i="6"/>
  <c r="I114" i="6"/>
  <c r="I113" i="6"/>
  <c r="I112" i="6"/>
  <c r="I111" i="6"/>
  <c r="I110" i="6"/>
  <c r="I109" i="6"/>
  <c r="I108" i="6"/>
  <c r="I107" i="6"/>
  <c r="I106" i="6"/>
  <c r="I85" i="6"/>
  <c r="I84" i="6"/>
  <c r="I83" i="6"/>
  <c r="I82" i="6"/>
  <c r="I81" i="6"/>
  <c r="I80" i="6"/>
  <c r="I79" i="6"/>
  <c r="I78" i="6"/>
  <c r="I77" i="6"/>
  <c r="I76" i="6"/>
  <c r="I75" i="6"/>
  <c r="I74" i="6"/>
  <c r="I73" i="6"/>
  <c r="I72" i="6"/>
  <c r="I71" i="6"/>
  <c r="I70" i="6"/>
  <c r="I69" i="6"/>
  <c r="I68" i="6"/>
  <c r="I67" i="6"/>
  <c r="I66" i="6"/>
  <c r="I65" i="6"/>
  <c r="I64" i="6"/>
  <c r="I63" i="6"/>
  <c r="I62" i="6"/>
  <c r="I61" i="6"/>
  <c r="I60" i="6"/>
  <c r="I59" i="6"/>
  <c r="I58" i="6"/>
  <c r="I57" i="6"/>
  <c r="I56" i="6"/>
  <c r="I55" i="6"/>
  <c r="I54" i="6"/>
  <c r="M33" i="6"/>
  <c r="I33" i="6"/>
  <c r="I32" i="6"/>
  <c r="I31" i="6"/>
  <c r="I30" i="6"/>
  <c r="M29" i="6"/>
  <c r="I29" i="6"/>
  <c r="I28" i="6"/>
  <c r="I27" i="6"/>
  <c r="I26" i="6"/>
  <c r="M25" i="6"/>
  <c r="I25" i="6"/>
  <c r="I24" i="6"/>
  <c r="I23" i="6"/>
  <c r="I22" i="6"/>
  <c r="M21" i="6"/>
  <c r="I21" i="6"/>
  <c r="I20" i="6"/>
  <c r="I19" i="6"/>
  <c r="I18" i="6"/>
  <c r="M17" i="6"/>
  <c r="I17" i="6"/>
  <c r="I16" i="6"/>
  <c r="I15" i="6"/>
  <c r="I14" i="6"/>
  <c r="I13" i="6"/>
  <c r="I12" i="6"/>
  <c r="I11" i="6"/>
  <c r="M13" i="6"/>
  <c r="I10" i="6"/>
  <c r="M9" i="6"/>
  <c r="I9" i="6"/>
  <c r="I8" i="6"/>
  <c r="I7" i="6"/>
  <c r="I6" i="6"/>
  <c r="M5" i="6"/>
  <c r="I5" i="6"/>
  <c r="I4" i="6"/>
  <c r="I3" i="6"/>
  <c r="I2" i="6"/>
  <c r="A5" i="1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Chin, W.B.C.</author>
  </authors>
  <commentList>
    <comment ref="A1" authorId="0" shapeId="0" xr:uid="{3F7B82FA-FEEB-4F56-967F-AAA1F3999E32}">
      <text>
        <r>
          <rPr>
            <sz val="9"/>
            <color indexed="81"/>
            <rFont val="Tahoma"/>
            <family val="2"/>
          </rPr>
          <t>Dit wordt ingevuld door de klant / Ministerie SZW</t>
        </r>
      </text>
    </comment>
    <comment ref="B1" authorId="0" shapeId="0" xr:uid="{9D4BE876-3AD1-4605-A08A-B80E3CE2FFC4}">
      <text>
        <r>
          <rPr>
            <sz val="9"/>
            <color indexed="81"/>
            <rFont val="Tahoma"/>
            <family val="2"/>
          </rPr>
          <t>Dit wordt ingevuld door de klant / Ministerie SZW</t>
        </r>
      </text>
    </comment>
    <comment ref="C1" authorId="0" shapeId="0" xr:uid="{5FAC3644-01C8-4C2B-BBA2-DB6DCF173E03}">
      <text>
        <r>
          <rPr>
            <sz val="9"/>
            <color indexed="81"/>
            <rFont val="Tahoma"/>
            <family val="2"/>
          </rPr>
          <t>Dit wordt ingevuld door de klant / Ministerie SZW</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Chin, W.B.C.</author>
  </authors>
  <commentList>
    <comment ref="A1" authorId="0" shapeId="0" xr:uid="{C67EDA8D-5563-4CD6-B8BA-8F9AC2A49A43}">
      <text>
        <r>
          <rPr>
            <sz val="9"/>
            <color indexed="81"/>
            <rFont val="Tahoma"/>
            <family val="2"/>
          </rPr>
          <t>Dit wordt ingevuld door de klant / Ministerie SZW</t>
        </r>
      </text>
    </comment>
    <comment ref="B1" authorId="0" shapeId="0" xr:uid="{5D51AC9E-AD1F-42F4-9916-283A1DD71959}">
      <text>
        <r>
          <rPr>
            <sz val="9"/>
            <color indexed="81"/>
            <rFont val="Tahoma"/>
            <family val="2"/>
          </rPr>
          <t>Dit wordt ingevuld door de klant / Ministerie SZW</t>
        </r>
      </text>
    </comment>
    <comment ref="C1" authorId="0" shapeId="0" xr:uid="{01150887-244A-493A-B463-2CDA1021E4FD}">
      <text>
        <r>
          <rPr>
            <sz val="9"/>
            <color indexed="81"/>
            <rFont val="Tahoma"/>
            <family val="2"/>
          </rPr>
          <t>Dit wordt ingevuld door de klant / Ministerie SZW</t>
        </r>
      </text>
    </comment>
    <comment ref="D1" authorId="0" shapeId="0" xr:uid="{22B0C20B-B1F1-447D-B7C5-6428680353E0}">
      <text>
        <r>
          <rPr>
            <sz val="9"/>
            <color indexed="81"/>
            <rFont val="Tahoma"/>
            <family val="2"/>
          </rPr>
          <t>Productnummer of artikelnummer waar leverancier mee werkt.</t>
        </r>
      </text>
    </comment>
    <comment ref="E1" authorId="0" shapeId="0" xr:uid="{F5A5F332-817E-40B3-9E01-992C43276F1C}">
      <text>
        <r>
          <rPr>
            <sz val="9"/>
            <color indexed="81"/>
            <rFont val="Tahoma"/>
            <family val="2"/>
          </rPr>
          <t>Alternatief voor productnummer voor leverancier om product te identificeren met 13-cijferige code. Info: https://www.eancode.nl/wat-is-een-ean-code/</t>
        </r>
      </text>
    </comment>
    <comment ref="G1" authorId="0" shapeId="0" xr:uid="{88C9EDB7-E7A9-4DB6-8B46-4A08EFD763ED}">
      <text>
        <r>
          <rPr>
            <sz val="9"/>
            <color indexed="81"/>
            <rFont val="Tahoma"/>
            <family val="2"/>
          </rPr>
          <t xml:space="preserve">Datum dat product is opgehaald op locatie van de klant.
</t>
        </r>
      </text>
    </comment>
    <comment ref="H1" authorId="0" shapeId="0" xr:uid="{26423B24-19B1-4660-AB1E-554DBFBB3FC5}">
      <text>
        <r>
          <rPr>
            <sz val="9"/>
            <color indexed="81"/>
            <rFont val="Tahoma"/>
            <family val="2"/>
          </rPr>
          <t>Datum dat product is verwerkt, bijv bij een refurbisher, recycler of verbrandingsoven. Verwerkingsdatum is leidend als dat beschikbaar is. Anders wordt ophaaldatum gebruikt.</t>
        </r>
      </text>
    </comment>
    <comment ref="P1" authorId="0" shapeId="0" xr:uid="{85932575-69F6-41DD-8E00-D782477D833E}">
      <text>
        <r>
          <rPr>
            <sz val="9"/>
            <color indexed="81"/>
            <rFont val="Tahoma"/>
            <family val="2"/>
          </rPr>
          <t>Zie lijst https://euralcode.nl/. Codes met asterix (*) zijn gevaarlijk
Vul in [G]evaarlijk of [O]ngevaarlijk.</t>
        </r>
      </text>
    </comment>
    <comment ref="Q1" authorId="0" shapeId="0" xr:uid="{F8384B1A-E887-48F0-A6BB-B276B3509B9F}">
      <text>
        <r>
          <rPr>
            <sz val="9"/>
            <color indexed="81"/>
            <rFont val="Tahoma"/>
            <family val="2"/>
          </rPr>
          <t xml:space="preserve">Vul in of het afval wordt weggegooid bij de afnemer (bijv RSO of Defensie), of meegenoemn wordt door leverancier.
In geval van leverancier, dan graag specifcaties noemen wat met afval wordt gedaan (kolom L tm O)
In geval van afnemer, dan zal een andere categorie van het Rijk deze afvalstroom monitoren (catgorie Consumptieve dienstverlening)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Chin, W.B.C.</author>
  </authors>
  <commentList>
    <comment ref="A1" authorId="0" shapeId="0" xr:uid="{D2EC2E44-757B-4E81-8F47-5E54B06270D9}">
      <text>
        <r>
          <rPr>
            <sz val="9"/>
            <color indexed="81"/>
            <rFont val="Tahoma"/>
            <family val="2"/>
          </rPr>
          <t>Dit wordt ingevuld door de klant / Ministerie SZW</t>
        </r>
      </text>
    </comment>
    <comment ref="B1" authorId="0" shapeId="0" xr:uid="{9E3EBFF3-5B83-4B47-A943-2C05BAA2BB96}">
      <text>
        <r>
          <rPr>
            <sz val="9"/>
            <color indexed="81"/>
            <rFont val="Tahoma"/>
            <family val="2"/>
          </rPr>
          <t>Dit wordt ingevuld door de klant / Ministerie SZW</t>
        </r>
      </text>
    </comment>
    <comment ref="D1" authorId="0" shapeId="0" xr:uid="{0F20EBDF-6118-4C35-8CFF-F5D1D2090E79}">
      <text>
        <r>
          <rPr>
            <sz val="9"/>
            <color indexed="81"/>
            <rFont val="Tahoma"/>
            <family val="2"/>
          </rPr>
          <t>Aangeven om welke KPI het gaat. Opties zijn:
- KPI 1 Technische kwaliteit
- KPI 2.1 SROI 1.0
- KPI 2.2 SROI 2.0
- KPI 3 Sociaal werkgeverschap
- KPI 4 Klimaat/milieu
- KPI 5 Dynamisch</t>
        </r>
      </text>
    </comment>
    <comment ref="F1" authorId="0" shapeId="0" xr:uid="{37FD11F2-E3F4-407B-9ABC-69D197C254D9}">
      <text>
        <r>
          <rPr>
            <sz val="9"/>
            <color indexed="81"/>
            <rFont val="Tahoma"/>
            <family val="2"/>
          </rPr>
          <t>Doelstellingen van leverancier moet benoemd worden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Chin, W.B.C.</author>
  </authors>
  <commentList>
    <comment ref="C7" authorId="0" shapeId="0" xr:uid="{41F6723E-D604-4249-B36F-BDEE98112BD2}">
      <text>
        <r>
          <rPr>
            <sz val="9"/>
            <color indexed="81"/>
            <rFont val="Tahoma"/>
            <family val="2"/>
          </rPr>
          <t>Update deze cel verwijzing naar meest recente kwartaal. Deze cel wordt gebruikt in tab 'Dashboard'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Chin, W.B.C.</author>
  </authors>
  <commentList>
    <comment ref="I1" authorId="0" shapeId="0" xr:uid="{92108A2B-282A-4ED2-9197-822A274F5251}">
      <text>
        <r>
          <rPr>
            <sz val="9"/>
            <color indexed="81"/>
            <rFont val="Tahoma"/>
            <family val="2"/>
          </rPr>
          <t>Vul in "Regulier" of "Afroep"</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Chin, W.B.C.</author>
  </authors>
  <commentList>
    <comment ref="A1" authorId="0" shapeId="0" xr:uid="{64FC4D0D-E0F1-48A9-B0BA-63202628C59A}">
      <text>
        <r>
          <rPr>
            <sz val="9"/>
            <color indexed="81"/>
            <rFont val="Tahoma"/>
            <family val="2"/>
          </rPr>
          <t>Dit wordt ingevuld door de klant / Ministerie SZW</t>
        </r>
      </text>
    </comment>
    <comment ref="B1" authorId="0" shapeId="0" xr:uid="{ED2887D0-8A9E-4EB1-91B7-95E8C1D0516F}">
      <text>
        <r>
          <rPr>
            <sz val="9"/>
            <color indexed="81"/>
            <rFont val="Tahoma"/>
            <family val="2"/>
          </rPr>
          <t>Dit wordt ingevuld door de klant / Ministerie SZW</t>
        </r>
      </text>
    </comment>
    <comment ref="C1" authorId="0" shapeId="0" xr:uid="{D2B75EFE-2246-4BEF-B0D5-06D7D5907C4A}">
      <text>
        <r>
          <rPr>
            <sz val="9"/>
            <color indexed="81"/>
            <rFont val="Tahoma"/>
            <family val="2"/>
          </rPr>
          <t>Dit wordt ingevuld door de klant / Ministerie SZW</t>
        </r>
      </text>
    </comment>
    <comment ref="D1" authorId="0" shapeId="0" xr:uid="{8EA994B3-A3E8-4A68-9DCC-D344FACF67FE}">
      <text>
        <r>
          <rPr>
            <sz val="9"/>
            <color indexed="81"/>
            <rFont val="Tahoma"/>
            <family val="2"/>
          </rPr>
          <t>Bijv. loonnummer van medewerker</t>
        </r>
      </text>
    </comment>
    <comment ref="L1" authorId="0" shapeId="0" xr:uid="{F0FEBE88-DB96-4F42-AACC-87669ECF3D92}">
      <text>
        <r>
          <rPr>
            <sz val="9"/>
            <color indexed="81"/>
            <rFont val="Tahoma"/>
            <family val="2"/>
          </rPr>
          <t>Invullen met Ja of Nee</t>
        </r>
      </text>
    </comment>
    <comment ref="M1" authorId="0" shapeId="0" xr:uid="{0229B1A1-B505-493D-BAAB-2C31B3F7170B}">
      <text>
        <r>
          <rPr>
            <sz val="9"/>
            <color indexed="81"/>
            <rFont val="Tahoma"/>
            <family val="2"/>
          </rPr>
          <t>Bijv inhuur, gemeente, of UWV.</t>
        </r>
      </text>
    </comment>
    <comment ref="Q1" authorId="0" shapeId="0" xr:uid="{2A8EF839-5917-43B4-A710-DDBBD4C506E0}">
      <text>
        <r>
          <rPr>
            <sz val="9"/>
            <color indexed="81"/>
            <rFont val="Tahoma"/>
            <family val="2"/>
          </rPr>
          <t>Dit is bruto uurloon voor eigen personeel (incl premies, excl btw en vakantiegeld). Of inhuurtarief voor ingehuurd personeel.</t>
        </r>
      </text>
    </comment>
    <comment ref="R1" authorId="0" shapeId="0" xr:uid="{45149774-8051-4543-B317-E28DF93E1057}">
      <text>
        <r>
          <rPr>
            <sz val="9"/>
            <color indexed="81"/>
            <rFont val="Tahoma"/>
            <family val="2"/>
          </rPr>
          <t>Dit is bruto loon voor eigen personeel (incl premies, excl btw en vakantiegeld). Of inhuurtarief voor ingehuurd personeel.</t>
        </r>
      </text>
    </comment>
    <comment ref="S1" authorId="0" shapeId="0" xr:uid="{58AEC3CA-CBBF-428A-8335-D1B26A1412AD}">
      <text>
        <r>
          <rPr>
            <sz val="9"/>
            <color indexed="81"/>
            <rFont val="Tahoma"/>
            <family val="2"/>
          </rPr>
          <t xml:space="preserve">De contractwaarde of uitnutting in euro's en excl btw, die wordt ingezet voor social return.
</t>
        </r>
      </text>
    </comment>
    <comment ref="T1" authorId="0" shapeId="0" xr:uid="{BB9C140C-7B57-455F-B670-3892997940B5}">
      <text>
        <r>
          <rPr>
            <sz val="9"/>
            <color indexed="81"/>
            <rFont val="Tahoma"/>
            <family val="2"/>
          </rPr>
          <t>Deze kolom is gereserveerd voor Min SZW, en hoeft voor nu niet ingevuld te worden door leverancier</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Chin, W.B.C.</author>
  </authors>
  <commentList>
    <comment ref="A1" authorId="0" shapeId="0" xr:uid="{E213C203-F42E-4763-AE05-480D1932236E}">
      <text>
        <r>
          <rPr>
            <sz val="9"/>
            <color indexed="81"/>
            <rFont val="Tahoma"/>
            <family val="2"/>
          </rPr>
          <t>Dit wordt ingevuld door de klant / Ministerie SZW</t>
        </r>
      </text>
    </comment>
    <comment ref="B1" authorId="0" shapeId="0" xr:uid="{02CDCEFB-1485-4BEA-A6C9-F8901E92CB8B}">
      <text>
        <r>
          <rPr>
            <sz val="9"/>
            <color indexed="81"/>
            <rFont val="Tahoma"/>
            <family val="2"/>
          </rPr>
          <t>Dit wordt ingevuld door de klant / Ministerie SZW</t>
        </r>
      </text>
    </comment>
    <comment ref="C1" authorId="0" shapeId="0" xr:uid="{2ECE0F20-7884-46D9-9E26-753D20B4FCA0}">
      <text>
        <r>
          <rPr>
            <sz val="9"/>
            <color indexed="81"/>
            <rFont val="Tahoma"/>
            <family val="2"/>
          </rPr>
          <t>Dit wordt ingevuld door de klant / Ministerie SZW</t>
        </r>
      </text>
    </comment>
    <comment ref="M1" authorId="0" shapeId="0" xr:uid="{9210E7A3-AB4C-4157-8AC8-C86B002D3418}">
      <text>
        <r>
          <rPr>
            <sz val="9"/>
            <color indexed="81"/>
            <rFont val="Tahoma"/>
            <family val="2"/>
          </rPr>
          <t>Bijv inhuur, gemeente, of UWV.</t>
        </r>
      </text>
    </comment>
    <comment ref="Q1" authorId="0" shapeId="0" xr:uid="{3C668CCC-15FC-40D1-A602-DB6155148800}">
      <text>
        <r>
          <rPr>
            <sz val="9"/>
            <color indexed="81"/>
            <rFont val="Tahoma"/>
            <family val="2"/>
          </rPr>
          <t>Dit is bruto uurloon voor eigen personeel (incl premies, excl btw en vakantiegeld). Of inhuurtarief voor ingehuurd personeel.</t>
        </r>
      </text>
    </comment>
    <comment ref="R1" authorId="0" shapeId="0" xr:uid="{1444588F-8CBA-4EAC-8483-93365CCD4B7C}">
      <text>
        <r>
          <rPr>
            <sz val="9"/>
            <color indexed="81"/>
            <rFont val="Tahoma"/>
            <family val="2"/>
          </rPr>
          <t>Dit is bruto loon voor eigen personeel (incl premies, excl btw en vakantiegeld). Of inhuurtarief voor ingehuurd personeel.
Exclusief btw.</t>
        </r>
      </text>
    </comment>
    <comment ref="S1" authorId="0" shapeId="0" xr:uid="{32ACA2EA-349C-4704-8318-FA8B2AA966DF}">
      <text>
        <r>
          <rPr>
            <sz val="9"/>
            <color indexed="81"/>
            <rFont val="Tahoma"/>
            <family val="2"/>
          </rPr>
          <t xml:space="preserve">De contractwaarde of uitnutting in euro's en excl btw, die wordt ingezet voor social return.
</t>
        </r>
      </text>
    </comment>
    <comment ref="T1" authorId="0" shapeId="0" xr:uid="{0DF4E7E1-79CE-45AD-A956-E33BE7F900DF}">
      <text>
        <r>
          <rPr>
            <sz val="9"/>
            <color indexed="81"/>
            <rFont val="Tahoma"/>
            <family val="2"/>
          </rPr>
          <t>Deze kolom is gereserveerd voor Min SZW, en hoeft voor nu niet ingevuld te worden door leverancier</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Chin, W.B.C.</author>
  </authors>
  <commentList>
    <comment ref="A1" authorId="0" shapeId="0" xr:uid="{B739C43F-D9FD-4A0F-B935-FA0135BECFA8}">
      <text>
        <r>
          <rPr>
            <sz val="9"/>
            <color indexed="81"/>
            <rFont val="Tahoma"/>
            <family val="2"/>
          </rPr>
          <t>Dit wordt ingevuld door de klant / Ministerie SZW</t>
        </r>
      </text>
    </comment>
    <comment ref="B1" authorId="0" shapeId="0" xr:uid="{53B5FDA6-45B0-4F62-97E2-DD943EF99EDB}">
      <text>
        <r>
          <rPr>
            <sz val="9"/>
            <color indexed="81"/>
            <rFont val="Tahoma"/>
            <family val="2"/>
          </rPr>
          <t>Dit wordt ingevuld door de klant / Ministerie SZW</t>
        </r>
      </text>
    </comment>
    <comment ref="C1" authorId="0" shapeId="0" xr:uid="{B5FC86F5-8CFD-488C-8389-FEBA1B125460}">
      <text>
        <r>
          <rPr>
            <sz val="9"/>
            <color indexed="81"/>
            <rFont val="Tahoma"/>
            <family val="2"/>
          </rPr>
          <t>Dit wordt ingevuld door de klant / Ministerie SZW</t>
        </r>
      </text>
    </comment>
    <comment ref="H1" authorId="0" shapeId="0" xr:uid="{801CAC13-C4DC-449A-99F0-A3C124312756}">
      <text>
        <r>
          <rPr>
            <sz val="9"/>
            <color indexed="81"/>
            <rFont val="Tahoma"/>
            <family val="2"/>
          </rPr>
          <t>Exclusief btw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Chin, W.B.C.</author>
  </authors>
  <commentList>
    <comment ref="A1" authorId="0" shapeId="0" xr:uid="{544F0814-03D1-40E9-B82C-CCA4B0C106DB}">
      <text>
        <r>
          <rPr>
            <sz val="9"/>
            <color indexed="81"/>
            <rFont val="Tahoma"/>
            <family val="2"/>
          </rPr>
          <t>Dit wordt ingevuld door de klant / Ministerie SZW</t>
        </r>
      </text>
    </comment>
    <comment ref="B1" authorId="0" shapeId="0" xr:uid="{14A534CF-18D5-4C62-8270-CC0C1A345A42}">
      <text>
        <r>
          <rPr>
            <sz val="9"/>
            <color indexed="81"/>
            <rFont val="Tahoma"/>
            <family val="2"/>
          </rPr>
          <t>Dit wordt ingevuld door de klant / Ministerie SZW</t>
        </r>
      </text>
    </comment>
    <comment ref="C1" authorId="0" shapeId="0" xr:uid="{2E436EB3-435B-4B85-B5EF-D3B8B41BCA3E}">
      <text>
        <r>
          <rPr>
            <sz val="9"/>
            <color indexed="81"/>
            <rFont val="Tahoma"/>
            <family val="2"/>
          </rPr>
          <t>Dit wordt ingevuld door de klant / Ministerie SZW</t>
        </r>
      </text>
    </comment>
    <comment ref="D1" authorId="0" shapeId="0" xr:uid="{31EDEF00-30F2-4F4C-BAA7-48D5ACF0B2FE}">
      <text>
        <r>
          <rPr>
            <sz val="9"/>
            <color indexed="81"/>
            <rFont val="Tahoma"/>
            <family val="2"/>
          </rPr>
          <t>Geef aan of het voortgang/resultaat is, of een doel is in de toekomst. Indien doel, geef het jaar aan</t>
        </r>
      </text>
    </comment>
    <comment ref="E1" authorId="0" shapeId="0" xr:uid="{E378D46D-935D-4EB0-B68E-E18316AA90F4}">
      <text>
        <r>
          <rPr>
            <sz val="9"/>
            <color indexed="81"/>
            <rFont val="Tahoma"/>
            <family val="2"/>
          </rPr>
          <t>In geval van voortgang: 3 opties:
[Product] of [Dienstverlening] of [Gebruik van producten]</t>
        </r>
        <r>
          <rPr>
            <b/>
            <sz val="9"/>
            <color indexed="81"/>
            <rFont val="Tahoma"/>
            <family val="2"/>
          </rPr>
          <t xml:space="preserve">
</t>
        </r>
        <r>
          <rPr>
            <sz val="9"/>
            <color indexed="81"/>
            <rFont val="Tahoma"/>
            <family val="2"/>
          </rPr>
          <t>In geval van Doel: [Doel] of [Basisjaar]</t>
        </r>
      </text>
    </comment>
    <comment ref="F1" authorId="0" shapeId="0" xr:uid="{6DCCB957-9978-47F8-9349-17619A7FBBC3}">
      <text>
        <r>
          <rPr>
            <sz val="9"/>
            <color indexed="81"/>
            <rFont val="Tahoma"/>
            <family val="2"/>
          </rPr>
          <t>Indien Kolom A is Voortgang. In deze kolom aangeven of het om [Uitstoot] gaat wat negatieve impact heeft op klimaat. Of [Krediet] of [Verwijdering] wat positieve impact heeft op klimaat.
Deze termen in Engels heten (carbon) "credits" of "removal".</t>
        </r>
      </text>
    </comment>
    <comment ref="H1" authorId="0" shapeId="0" xr:uid="{D6A46887-B1F0-40CB-B939-535ACAA806F4}">
      <text>
        <r>
          <rPr>
            <sz val="9"/>
            <color indexed="81"/>
            <rFont val="Tahoma"/>
            <family val="2"/>
          </rPr>
          <t xml:space="preserve">In geval van producten, hier graag aantallen aangeven
</t>
        </r>
      </text>
    </comment>
    <comment ref="N1" authorId="0" shapeId="0" xr:uid="{46CD0961-CDBF-4AC2-870A-B0F726AC45B0}">
      <text>
        <r>
          <rPr>
            <sz val="9"/>
            <color indexed="81"/>
            <rFont val="Tahoma"/>
            <family val="2"/>
          </rPr>
          <t>Types kunnen zijn: CO2, N20, CH4, F-gassen</t>
        </r>
      </text>
    </comment>
    <comment ref="O1" authorId="0" shapeId="0" xr:uid="{4C50A372-418B-491D-9BF6-CD24DC41F3C3}">
      <text>
        <r>
          <rPr>
            <sz val="9"/>
            <color indexed="81"/>
            <rFont val="Tahoma"/>
            <family val="2"/>
          </rPr>
          <t>Bij een product: uitstoot van gehele levenscyclus invullen in deze kolom. Zo niet, graag expliciet benoemen bij kolom F "Beschrijving activiteit".
Bij een dienst of activiteit: expliciet benoemen om welke levensfase het gaat in kolom F "Beschrijving activiteit".</t>
        </r>
      </text>
    </comment>
    <comment ref="P1" authorId="0" shapeId="0" xr:uid="{8CAF4C08-7BAD-43F3-992C-39F8ACFF12AC}">
      <text>
        <r>
          <rPr>
            <sz val="9"/>
            <color indexed="81"/>
            <rFont val="Tahoma"/>
            <family val="2"/>
          </rPr>
          <t xml:space="preserve">Vul in: 1 (direct uit bedrijfsvoering), 2 (indirect uit energieverbruik) of 3 (indirect uit waardeketen/partners). Dit geeft de scope van de uitstoot/emissies aan </t>
        </r>
      </text>
    </comment>
    <comment ref="Q1" authorId="0" shapeId="0" xr:uid="{384A0B06-9551-4031-B213-108B1522B0CA}">
      <text>
        <r>
          <rPr>
            <sz val="9"/>
            <color indexed="81"/>
            <rFont val="Tahoma"/>
            <family val="2"/>
          </rPr>
          <t>Indien kolom J &lt;Scope broeikasgassen uitstoot&gt; wordt ingevuld met "3", dan graag het nummer van de categorie aangeven in deze kolom. Zie voor meer info hier: https://ghgprotocol.org/scope-3-calculation-guidance-2</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Chin, W.B.C.</author>
  </authors>
  <commentList>
    <comment ref="A1" authorId="0" shapeId="0" xr:uid="{436FAEAF-B067-4147-AB5E-AB166AF2B9AB}">
      <text>
        <r>
          <rPr>
            <sz val="9"/>
            <color indexed="81"/>
            <rFont val="Tahoma"/>
            <family val="2"/>
          </rPr>
          <t>Dit wordt ingevuld door de klant / Ministerie SZW</t>
        </r>
      </text>
    </comment>
    <comment ref="B1" authorId="0" shapeId="0" xr:uid="{0C4FEAAA-71A8-4073-B2D4-E86741982D2C}">
      <text>
        <r>
          <rPr>
            <sz val="9"/>
            <color indexed="81"/>
            <rFont val="Tahoma"/>
            <family val="2"/>
          </rPr>
          <t>Dit wordt ingevuld door de klant / Ministerie SZW</t>
        </r>
      </text>
    </comment>
    <comment ref="C1" authorId="0" shapeId="0" xr:uid="{00D747D7-F4CC-46C5-827D-734A1D6040EA}">
      <text>
        <r>
          <rPr>
            <sz val="9"/>
            <color indexed="81"/>
            <rFont val="Tahoma"/>
            <family val="2"/>
          </rPr>
          <t>Dit wordt ingevuld door de klant / Ministerie SZW</t>
        </r>
      </text>
    </comment>
    <comment ref="D1" authorId="0" shapeId="0" xr:uid="{13604429-53E7-467D-92C9-A5DC1EC26B1B}">
      <text>
        <r>
          <rPr>
            <sz val="9"/>
            <color indexed="81"/>
            <rFont val="Tahoma"/>
            <family val="2"/>
          </rPr>
          <t>Productnummer of artikelnummer waar leverancier mee werkt.</t>
        </r>
      </text>
    </comment>
    <comment ref="E1" authorId="0" shapeId="0" xr:uid="{740D23FA-9FFF-4E02-BBC8-432538D9DEFB}">
      <text>
        <r>
          <rPr>
            <sz val="9"/>
            <color indexed="81"/>
            <rFont val="Tahoma"/>
            <family val="2"/>
          </rPr>
          <t>Alternatief voor productnummer voor leverancier om product te identificeren met 13-cijferige code. Info: https://www.eancode.nl/wat-is-een-ean-code/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Chin, W.B.C.</author>
  </authors>
  <commentList>
    <comment ref="A1" authorId="0" shapeId="0" xr:uid="{26351227-2095-465F-BA71-9CCAA415DC31}">
      <text>
        <r>
          <rPr>
            <sz val="9"/>
            <color indexed="81"/>
            <rFont val="Tahoma"/>
            <family val="2"/>
          </rPr>
          <t>Dit wordt ingevuld door de klant / Ministerie SZW</t>
        </r>
      </text>
    </comment>
    <comment ref="B1" authorId="0" shapeId="0" xr:uid="{87717D81-F4B5-4603-A666-1B456A5AB79B}">
      <text>
        <r>
          <rPr>
            <sz val="9"/>
            <color indexed="81"/>
            <rFont val="Tahoma"/>
            <family val="2"/>
          </rPr>
          <t>Dit wordt ingevuld door de klant / Ministerie SZW</t>
        </r>
      </text>
    </comment>
    <comment ref="C1" authorId="0" shapeId="0" xr:uid="{9AE06A65-7BE9-489F-8AD7-467FA2BF994C}">
      <text>
        <r>
          <rPr>
            <sz val="9"/>
            <color indexed="81"/>
            <rFont val="Tahoma"/>
            <family val="2"/>
          </rPr>
          <t>Dit wordt ingevuld door de klant / Ministerie SZW</t>
        </r>
      </text>
    </comment>
    <comment ref="D1" authorId="0" shapeId="0" xr:uid="{3010E06F-3AEC-4C8E-89A8-DBCEF6AE5417}">
      <text>
        <r>
          <rPr>
            <sz val="9"/>
            <color indexed="81"/>
            <rFont val="Tahoma"/>
            <family val="2"/>
          </rPr>
          <t>Productnummer of artikelnummer waar leverancier mee werkt.</t>
        </r>
      </text>
    </comment>
    <comment ref="E1" authorId="0" shapeId="0" xr:uid="{6D6D5C0F-D4AA-4BB0-92E5-BC435448E084}">
      <text>
        <r>
          <rPr>
            <sz val="9"/>
            <color indexed="81"/>
            <rFont val="Tahoma"/>
            <family val="2"/>
          </rPr>
          <t>Alternatief voor productnummer voor leverancier om product te identificeren met 13-cijferige code. Info: https://www.eancode.nl/wat-is-een-ean-code/</t>
        </r>
      </text>
    </comment>
    <comment ref="G1" authorId="0" shapeId="0" xr:uid="{7B3792C3-0917-4D71-8700-68A4849DADD6}">
      <text>
        <r>
          <rPr>
            <sz val="9"/>
            <color indexed="81"/>
            <rFont val="Tahoma"/>
            <family val="2"/>
          </rPr>
          <t>Datum dat bestelling is geplaatst door klant bij de leverancier.</t>
        </r>
      </text>
    </comment>
    <comment ref="H1" authorId="0" shapeId="0" xr:uid="{5B603E0A-344D-4C2C-A304-FE42B4BFA0D8}">
      <text>
        <r>
          <rPr>
            <sz val="9"/>
            <color indexed="81"/>
            <rFont val="Tahoma"/>
            <family val="2"/>
          </rPr>
          <t xml:space="preserve">Datum dat product is ontvangen op locatie van de klant (Min SZW). Ontvangstdatum is leidend om tijdsperiode te bepalen. Als dat niet bekend is, dan is besteldatum leidend.
</t>
        </r>
      </text>
    </comment>
    <comment ref="L1" authorId="0" shapeId="0" xr:uid="{032F2452-ACAD-4AA8-B956-101603C0163D}">
      <text>
        <r>
          <rPr>
            <sz val="9"/>
            <color indexed="81"/>
            <rFont val="Tahoma"/>
            <family val="2"/>
          </rPr>
          <t>Zie voorbeelden van materiaal in begrippenlijst</t>
        </r>
      </text>
    </comment>
    <comment ref="N1" authorId="0" shapeId="0" xr:uid="{DF1D4B12-6806-4D77-B020-DE24F4EC55B3}">
      <text>
        <r>
          <rPr>
            <sz val="9"/>
            <color indexed="81"/>
            <rFont val="Tahoma"/>
            <family val="2"/>
          </rPr>
          <t>Zie voorbeelden van materiaal in begrippenlijst</t>
        </r>
      </text>
    </comment>
    <comment ref="P1" authorId="0" shapeId="0" xr:uid="{12179D6C-6A17-44FF-961E-BBAFAD37362D}">
      <text>
        <r>
          <rPr>
            <sz val="9"/>
            <color indexed="81"/>
            <rFont val="Tahoma"/>
            <family val="2"/>
          </rPr>
          <t>Zie voorbeelden van materiaal in begrippenlijst</t>
        </r>
      </text>
    </comment>
    <comment ref="R1" authorId="0" shapeId="0" xr:uid="{67708A62-18BA-4807-B49B-3E54607E5B23}">
      <text>
        <r>
          <rPr>
            <sz val="9"/>
            <color indexed="81"/>
            <rFont val="Tahoma"/>
            <family val="2"/>
          </rPr>
          <t>Zie voorbeelden van materiaal in begrippenlijst</t>
        </r>
      </text>
    </comment>
    <comment ref="T1" authorId="0" shapeId="0" xr:uid="{26484513-9429-4563-936E-ADB3FE2DD634}">
      <text>
        <r>
          <rPr>
            <sz val="9"/>
            <color indexed="81"/>
            <rFont val="Tahoma"/>
            <family val="2"/>
          </rPr>
          <t xml:space="preserve">Noem de relevante kritieke grondstoffen die er in zitten. Zie lijst https://www.consilium.europa.eu/nl/infographics/critical-raw-materials/
Meer informatie vind je in de tab &lt;Begrippenlijst&gt;.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<sst xmlns="http://schemas.openxmlformats.org/spreadsheetml/2006/main" count="1026" uniqueCount="476">
  <si>
    <t>Klimaatneutraal</t>
  </si>
  <si>
    <t>Hergebruik</t>
  </si>
  <si>
    <t>Recycling</t>
  </si>
  <si>
    <t>Verbranding</t>
  </si>
  <si>
    <t>Stort</t>
  </si>
  <si>
    <t>CSRD</t>
  </si>
  <si>
    <t>Begrip</t>
  </si>
  <si>
    <t>Definitie</t>
  </si>
  <si>
    <t>Bron</t>
  </si>
  <si>
    <t>CSDDD / CS3D</t>
  </si>
  <si>
    <t>Circulair</t>
  </si>
  <si>
    <t>Primaire grondstof / virgin material</t>
  </si>
  <si>
    <t>Hernieuwbare grondstof / renewable material</t>
  </si>
  <si>
    <t>Circular Transition Indicator raamwerk. https://ctitool.com/cti-definitions/</t>
  </si>
  <si>
    <t>Instroom die niet eerder is gebruikt of geconsumeerd (primair).</t>
  </si>
  <si>
    <t>Duurzaam beheerde hulpbronnen, meestal aangetoond door internationaal erkende certificeringsprogramma’s zoals de Forest Stewardship Council (FSC), Program for the Endorsement of Forest Certification (PEFC), Roundtable on Sustainable Palm Oil (RSPO), enz. die na extractie terugkeren terug naar hun eerdere voorraadniveaus door natuurlijke groei- of aanvullingsprocessen in een tempo dat in lijn is met de gebruikscycli. Daarom worden ze sneller aangevuld/hergroeid dan geoogst/gewonnen.</t>
  </si>
  <si>
    <t>Ophaaldatum</t>
  </si>
  <si>
    <t>Verwerkingsdatum</t>
  </si>
  <si>
    <t>EAN code</t>
  </si>
  <si>
    <t>Productcategorie</t>
  </si>
  <si>
    <t>Productnummer</t>
  </si>
  <si>
    <t>Totaalgewicht (kilogram)</t>
  </si>
  <si>
    <t>Resultaatgebied</t>
  </si>
  <si>
    <t>Meetmethode</t>
  </si>
  <si>
    <t>Uitleg</t>
  </si>
  <si>
    <t>Offerte/Ontwikkelplan/Doelstellingen</t>
  </si>
  <si>
    <t>1. https://www.milieucentraal.nl/bewust-winkelen/duurzaam-delen-en-geven/circulair-leven-zonder-afval/
2. https://www.rijksoverheid.nl/onderwerpen/circulaire-economie/nederland-circulair-in-2050</t>
  </si>
  <si>
    <t>CO2-neutraal</t>
  </si>
  <si>
    <t>Een situatie waarin we zo efficiënt omgaan met grondstoffen dat er zo min mogelijk afval ontstaat dat gestort of verbrand moet.[Bron 1] Dit kan op 4 manieren: Grondstoffengebruik verminderen, grondstoffen vervangen, levensduur verlengen, en hoogwaardige verwerking. [Bron 2]</t>
  </si>
  <si>
    <t>Net-zero</t>
  </si>
  <si>
    <t>https://sciencebasedtargets.org/blog/net-zero-jargon-buster-a-guide-to-common-terms</t>
  </si>
  <si>
    <t>Algemene termen</t>
  </si>
  <si>
    <t>Materialen verwerken tot grondstoffen met dezelfde (hoogwaardige) of mindere (laagwaardige) kwaliteit dan de oorspronkelijke grondstof. Denk aan het verwerken en hergebruiken van grondstoffen en reststromen of afval, zoals gras, afvalhout en koffiedik.</t>
  </si>
  <si>
    <t>https://www.rvo.nl/onderwerpen/r-ladder</t>
  </si>
  <si>
    <t>https://www.recycling.nl/ladder-van-lansink/</t>
  </si>
  <si>
    <t>Afvalstoffen worden gestort en waardevolle recyclebare grondstoffen gaan verloren.</t>
  </si>
  <si>
    <t>De Europese Unie wil dat bedrijven meer doen dan alleen rapporteren over hun duurzaamheidsprestaties. Bedrijven moeten ook daadwerkelijk aan de slag om hun negatieve impact op mens en milieu te verkleinen. Daarover gaat de Europese wetgeving Corporate Sustainability Due Diligence (CSDDD): de wet verplicht bedrijven om problemen en schendingen op te sporen, aan te pakken en tegen te gaan. De invoering van de CSDD zal net als bij de CSRD in fasen gebeuren, waarbij de grootste bedrijven als eerst aan de beurt zijn. De verwachting is dat de eerste bedrijven in 2026 moeten voldoen aan de CSDDD-regels</t>
  </si>
  <si>
    <t>https://www.kvk.nl/duurzaamheid/verplichte-duurzaamheidsrapportage-dit-betekent-het/</t>
  </si>
  <si>
    <t>Een Europese richtlijn, waar de rapportages van bedrijven presenteren hoe duurzaam en maatschappelijk verantwoord ze ondernemen. De nieuwe regels gelden in 2024 en 2025 alleen voor grote bedrijven.</t>
  </si>
  <si>
    <t>Social return 1.0</t>
  </si>
  <si>
    <t>Social return 2.0</t>
  </si>
  <si>
    <t>https://www.rijksinkoopsamenwerking.nl/inkoop-themas/social-return</t>
  </si>
  <si>
    <t>Afvalstoffen worden verwijderd door deze te verbranden volgens wettelijke richtlijnen [Bron]. Energieopwekking uit verbranding zien we als conventionele 'verbranding'.</t>
  </si>
  <si>
    <t>Bron figuur: https://ge.investments/insights/defining-carbon-emission-commitments-carbon-neutral-net-zero-and-carbon-negative</t>
  </si>
  <si>
    <t>Opmerking</t>
  </si>
  <si>
    <t>Een evenwichtstoestand tussen antropogene emissies en antropogene verwijderingen. Er moet minstens 90% gereduceerd zijn en maximaal 10% gecompenseerd zijn om de status net-zero te bereiken. Hierbij moet er gespecificeerd worden of het alleen om CO2 gaat, of alle broeikasgassen.</t>
  </si>
  <si>
    <t>1. https://www.consilium.europa.eu/en/5-facts-eu-climate-neutrality/
2. https://onderzoek.amsterdam.nl/publicatie/methode-berekeningen-co-2-uitstoot-2023
3. https://www.wearepantarein.be/csrd-kennishub/was-het-nu-net-zero-klimaatneutraal-of-co2-neutraal</t>
  </si>
  <si>
    <t>Doel</t>
  </si>
  <si>
    <t>Toelichting per tab</t>
  </si>
  <si>
    <t>Circulariteit</t>
  </si>
  <si>
    <t>Deelcategorie</t>
  </si>
  <si>
    <t>Productbeschrijving</t>
  </si>
  <si>
    <t>Sociale werkgeverschap</t>
  </si>
  <si>
    <t>Duurzame instroom</t>
  </si>
  <si>
    <t>Duurzame doorstroom</t>
  </si>
  <si>
    <t>Duurzame uitstroom</t>
  </si>
  <si>
    <t>Uit intern document: Beschrijvend document 3.0</t>
  </si>
  <si>
    <t>Jaar</t>
  </si>
  <si>
    <t>Kwartaal</t>
  </si>
  <si>
    <t>Startdatum</t>
  </si>
  <si>
    <t>Einddatum</t>
  </si>
  <si>
    <t>Categorie</t>
  </si>
  <si>
    <t>Beschrijving activiteit</t>
  </si>
  <si>
    <t>Type Gevaarlijk / Ongevaarlijk afval</t>
  </si>
  <si>
    <t>Doelen Rijksoverheid</t>
  </si>
  <si>
    <t>Internationale sociale voorwaarden</t>
  </si>
  <si>
    <t>Klimaatneutrale bedrijfsvoering in 2030 (thema’s klimaat, energie, mobiliteit)</t>
  </si>
  <si>
    <t>50% minder primair grondstoffengebruik realiseren in 2030 en volledig circulair zijn in 2050 (thema circulair)</t>
  </si>
  <si>
    <t>Arbeidsparticipatie stimuleren, onder meer door het creëren van 5000 participatiebanen (thema social return)</t>
  </si>
  <si>
    <t>Internationale productieketens verduurzamen door middel van het voorkomen of aanpakken van misstanden op het gebied van arbeidsomstandigheden, mensenrechten en milieu (thema internationale sociale voorwaarden)</t>
  </si>
  <si>
    <t>Besteldatum</t>
  </si>
  <si>
    <t>Ontvangstdatum</t>
  </si>
  <si>
    <t>Voorbeelden:
Virgin renewable material: nieuw hout of papier
Non virgin renewable material: gerecycled papier of gerecycled hout
Virgin non-renewable material: nieuwe plastic of aluminium
Non virgin non-renewable material: gerecycled plastic of gerecycled aluminium</t>
  </si>
  <si>
    <t>Voorbeelden:
Virgin renewable material: nieuw hout of papier
Non-virgin renewable material: gerecycled papier of gerecycled hout
Virgin non-renewable material: nieuwe plastic of aluminium
Non-virgin non-renewable material: gerecycled plastic of gerecycled aluminium</t>
  </si>
  <si>
    <t>Datum</t>
  </si>
  <si>
    <t>Auteur</t>
  </si>
  <si>
    <t>Omschrijving</t>
  </si>
  <si>
    <t>Doel Opdrachtgever</t>
  </si>
  <si>
    <t>Leesinstructie</t>
  </si>
  <si>
    <t>Begrippenlijst</t>
  </si>
  <si>
    <t>Hergebruik (kilogram)</t>
  </si>
  <si>
    <t>Verbranding (kilogram)</t>
  </si>
  <si>
    <t>Stort (kilogram)</t>
  </si>
  <si>
    <t>Opslaan</t>
  </si>
  <si>
    <t>Het welzijn van werknemers, het aanbieden van ontwikkelmogelijkheden en opleidingsmogelijkheden.</t>
  </si>
  <si>
    <t>Social ondernemerschap</t>
  </si>
  <si>
    <t>[Conceptdefinitie] Een opdrachtnemer van SZW kan een inkoopopdracht plaatsen bij een sociaal ondernemer voor de invulling van de 
socialreturn-verplichting. De voorwaarden waaraan deze onderneming moet voldoen om erkent te worden als sociaal ondernemer zijn: 
1. Het bedrijf voldoet aan het gestelde in artikel 2.82 van de aanbestedingswet:
a. Minimaal 30% van het personeelsbestand valt onder de banenafspraak of kansarmen; 
b. De maatschappelijke missie staat voorop. Dat betekent dat er aandacht is voor een inclusieve arbeidsmarkt en duurzame
inzetbaarheid;
2. Aantonen dat tenminste 50% van de totale inkomsten voortkomt uit commerciële activiteiten (de verkoop van producten en/of diensten)</t>
  </si>
  <si>
    <t>Overige begrippen</t>
  </si>
  <si>
    <t>Maatschappelijke activiteit</t>
  </si>
  <si>
    <t>Sociaal investeren</t>
  </si>
  <si>
    <t>Arbeidsontwikkeling</t>
  </si>
  <si>
    <t>Arbeidsparticipatie</t>
  </si>
  <si>
    <t>De opdrachtnemer levert een bijdrage (in natura) om arbeidsparticipatie te vergroten. Bijvoorbeeld door het geven van gastlessen.</t>
  </si>
  <si>
    <t>De opdrachtnemer investeert in sociale initiatieven of platforms, die bijdragen aan arbeidsparticipatie in brede zin.</t>
  </si>
  <si>
    <t>De opdrachtnemer versterkt de positie van de medewerkers op de arbeidsmarkt. Bijvoorbeeld door het bieden van een ontwikkeltraject.</t>
  </si>
  <si>
    <t xml:space="preserve">Duurzame uitstroom betekent dat werkzoekenden een duurzame betaalde baan hebben gevonden. </t>
  </si>
  <si>
    <t>Aanvulling van leverancier</t>
  </si>
  <si>
    <t>Bij sociale duurzaamheid streeft men om de leef kwaliteit van werknemers te verbeteren, zoals de huidige als de toekomstige generatie. De Rijksoverheid vergroot de inzet van mensen met een afstand tot de arbeidsmarkt. Het gaat hierbij over arbeidsparticipatie: de inzet van werknemers met een arbeidsbeperking of een vergrote afstand tot de arbeidsmarkt. Ook sociale impact valt in dit geval hieronder, zoals: het inkopen bij sociale ondernemingen die een sociaal doel nastreven. Het Rijk wil als organisatie arbeidsparticipatie stimuleren, onder meer door het creëren van 5.000 participatiebanen. Social return valt onder dit begrip.</t>
  </si>
  <si>
    <t>Mensen langer dan 6 maanden een contract aanbiedt, of door scholing meer mensen geschikt maken voor het werk dat er ligt</t>
  </si>
  <si>
    <t>Oorspronkelijke informatie en status vanuit EU: https://finance.ec.europa.eu/capital-markets-union-and-financial-markets/company-reporting-and-auditing/company-reporting/corporate-sustainability-reporting_en</t>
  </si>
  <si>
    <t>Voortgang of doel</t>
  </si>
  <si>
    <t>Type broeikgasgas</t>
  </si>
  <si>
    <t>Scope broeikasgassen uitstoot</t>
  </si>
  <si>
    <t>Scope 3 categorie</t>
  </si>
  <si>
    <t>Commentaar leverancier</t>
  </si>
  <si>
    <t>Loonnumer medewerker</t>
  </si>
  <si>
    <t>Startdatum inzet</t>
  </si>
  <si>
    <t>Einddatum inzet</t>
  </si>
  <si>
    <t>In dienst per</t>
  </si>
  <si>
    <t>Beschrijving werkzaamheden</t>
  </si>
  <si>
    <t>Doelgroepspecificatie (UWV of anders)</t>
  </si>
  <si>
    <t>UWV doelgroepregistratie (wet banenafspraak)</t>
  </si>
  <si>
    <t>Wervingskanaal</t>
  </si>
  <si>
    <t>Aantal ureninzet</t>
  </si>
  <si>
    <t>Aantal producten</t>
  </si>
  <si>
    <t>Fictieve loonwaarde per uur</t>
  </si>
  <si>
    <t>Hoeveelheid broeikgasgas (kiloton)</t>
  </si>
  <si>
    <t>Sociaal</t>
  </si>
  <si>
    <t xml:space="preserve">De opdrachtnemer biedt een werkzoekende een baan. </t>
  </si>
  <si>
    <t>Q2</t>
  </si>
  <si>
    <t>Impact</t>
  </si>
  <si>
    <t>Gewicht per stuk (kilogram)</t>
  </si>
  <si>
    <t>Logboek voor leverancier en klant, om wijzigingen en toelichtingen te kunnen noemen, zodat het duidelijk is dat er in dezelfde versie (op basis van datum) wordt gewerkt.</t>
  </si>
  <si>
    <t>MVOI thema circulariteit afval: verwerken van producten aan einde van levensfase, waar zoveel mogelijk duurzaam wordt geherinzet of gerecycled waar mogelijk.</t>
  </si>
  <si>
    <t>Lijst met begrippen, definities, en bronnen/referenties. Doel is transparant te zijn hoe elke term wordt geinterperteert.</t>
  </si>
  <si>
    <t>https://www.denkdoeduurzaam.nl/doelen</t>
  </si>
  <si>
    <t>Interne kennis</t>
  </si>
  <si>
    <t>Interne werknemers krijgen voldoende carrieremogelijkheden, opleidingsmogelijkheden hebben, zodat ze geschikt worden voor het werk dat er intern ligt.</t>
  </si>
  <si>
    <t xml:space="preserve">MinSZW: Social return 2.0 is een vrijere vorm en kan op diverse manieren invulling aan gegeven worden. De uitvoering van SR mag direct (werkzoekenden een baan bieden) of indirect (inkopen) verbonden zijn met de opdracht. Bij deze invulling wordt de impact gemeten die gemaakt wordt. </t>
  </si>
  <si>
    <t>Recycling (kilogram)</t>
  </si>
  <si>
    <t>Loondienst (ILL) of ingehuurd (I)</t>
  </si>
  <si>
    <t>Kritieke grondstoffen</t>
  </si>
  <si>
    <t>Type kritieke grondstoffen</t>
  </si>
  <si>
    <t>1. Rijksoverheid over kritieke grondstoffen: https://www.rijksoverheid.nl/ministeries/ministerie-van-buitenlandse-zaken/het-werk-van-bz-in-de-praktijk/weblogs/2023/wat-zijn-kritieke-grondstoffen-buitenlandse-zaken-in-begrijpelijke-taal
2. EU lijst met grondstoffen: https://www.consilium.europa.eu/nl/infographics/critical-raw-materials/</t>
  </si>
  <si>
    <t>Kritieke grondstoffen zijn natuurlijke metalen en mineralen die belangrijk zijn voor onze economie en maatschappij, maar waarvan we niet zeker weten of ze ook in de toekomst voldoende beschikbaar zijn.We zijn in Nederland, en in de Europese Unie, sterk afhankelijk van andere landen voor onze kritieke grondstoffen. 
Dat maakt ons kwetsbaar. Landen kunnen hun machtspositie in de grondstofketen misbruiken om andere landen economisch onder druk te zetten. Bijvoorbeeld door de export van grondstoffen te beperken. Ook andere verstoringen, zoals natuurrampen en conflicten, kunnen ertoe leiden dat grondstoffen tijdelijk niet beschikbaar zijn.
Daarom wil Nederland de leveringszekerheid van kritieke grondstoffen vergroten. We maken afspraken met leveranciers en kijken samen met de EU naar alternatieven. [Bron 1] 
De meest actuele lijst vind je op de website van de EU, zie [Bron 2].</t>
  </si>
  <si>
    <t>Toelichting</t>
  </si>
  <si>
    <t>Koolstofkrediet</t>
  </si>
  <si>
    <t>Koolstofverwijdering</t>
  </si>
  <si>
    <t>Koolstofverwijdering is het verwijderen en duurzaam opslaan van koolstofdioxide uit de atmosfeer. Er zijn verschillende manieren om dit te doen:
Permanente opslag (koolstof wordt direct in de lucht gevangen en opgeslagen in een stabiele vorm)
Koolstoflandbouw, dat wil zeggen activiteiten die de koolstofvastlegging in bodems en vegetatie verbeteren en voorkomen dat er koolstof wordt uitgestoten (bijv. bosherstel, beheer van veen- en poldergebieden)
Koolstofopslag in producten (bijvoorbeeld koolstof die door bomen is vastgelegd, wordt opgeslagen in constructies op houtbasis)</t>
  </si>
  <si>
    <t>https://www.europarl.europa.eu/topics/nl/article/20231109STO09918/koolstofverwijdering-extra-maatregelen-om-klimaatneutraliteit-te-bereiken</t>
  </si>
  <si>
    <t>https://carbonremoved.com/blog/carbon-removal-and-carbon-credits/</t>
  </si>
  <si>
    <t>Koolstofkredieten zijn een manier voor bedrijven en individuen om hun uitstoot te compenseren door projecten financieel te ondersteunen die de uitstoot in andere delen van de wereld verminderen. Eén CO2-credit vertegenwoordigt één ton vermeden CO₂-uitstoot. Deze projecten worden geverifieerd door organisaties zoals de Gold Standard, die ervoor zorgt dat de projecten niet alleen de uitstoot verminderen, maar ook duurzame ontwikkelingsvoordelen hebben voor de getroffen gemeenschappen.
Voorbeelden van projecten die kunnen worden ondersteund via koolstofkredieten zijn: energiezuinige huizen bouwen in Mexico, verbetering van koken en verwarmen in China, en zorgen voor veilige toegang tot water in Rwanda
Hoewel koolstofkredieten toekomstige emissies kunnen helpen beperken, verwijderen ze niet de historische emissies die al in de atmosfeer aanwezig zijn.</t>
  </si>
  <si>
    <t>Materialen, middelen en machines</t>
  </si>
  <si>
    <t>% Non-virgin renewable material (per product)</t>
  </si>
  <si>
    <t>% Non-virgin non-renewable material (per product)</t>
  </si>
  <si>
    <t>% Virgin renewable materiaal (per product)</t>
  </si>
  <si>
    <t>% Virgin non-renewable material (per product)</t>
  </si>
  <si>
    <t>Gewicht kritieke grondstoffen (kilogram per product)</t>
  </si>
  <si>
    <t>Totaalgewicht kritieke grondstoffen (kilogram)</t>
  </si>
  <si>
    <t>R-ladder</t>
  </si>
  <si>
    <t>De R-ladder geeft de mate van circulariteit aan. De R-ladder heeft 6 tredes (R1 tot en met R6) die verschillende strategieën van circulariteit weergeven. Strategieën hoger op de ladder, besparen meer grondstoffen. Hoe hoger een strategie op de R-ladder staat, hoe meer circulair de strategie is. Waarbij R1 (Refuse en Rethink) de hoogste trede is.</t>
  </si>
  <si>
    <t>Periode van inzet: Jaar</t>
  </si>
  <si>
    <t>Periode van inzet: Kwartaal</t>
  </si>
  <si>
    <t>Q3</t>
  </si>
  <si>
    <t>Nummer perceel</t>
  </si>
  <si>
    <t>MinSZW: social return is een voorwaarde, opgenomen in een aanbesteding, ter bevordering van de reintegratie van mensen met een afstand tot de arbeidsmarkt. Social return 1.0 richt zich op het bieden van een baan aan werkzoekenden. 
Op inkopen vanaf € 143.000,- omzet (exclusief btw) moet Social Return verplicht worden toegepast. Bij inkopen vanaf € 50.000,- omzet (exclusief btw) tot € 143.000,- omzet (exclusief btw) dient Social Return te worden toegepast volgens het principe ‘comply or explain’.</t>
  </si>
  <si>
    <t>Scope 1 emissies / uitstoot</t>
  </si>
  <si>
    <t>Scope 2 emissies / uitstoot</t>
  </si>
  <si>
    <t>Scope 3 emissies/ uitstoot</t>
  </si>
  <si>
    <t>https://ghgprotocol.org/corporate-standard</t>
  </si>
  <si>
    <t>https://ghgprotocol.org/corporate-value-chain-scope-3-standard</t>
  </si>
  <si>
    <t>Directe broeikasgasemissies komen voort uit bronnen die bezit zijn van of gecontroleerd worden door het bedrijf, bijvoorbeeld, emissies van verbranding in eigen of gecontroleerde ketels, ovens, voertuigen, enz.; emissies van chemische productie in eigen of gecontroleerde procesapparatuur. Directe CO2-emissies van de verbranding van biomassa vallen niet onder scope 1, maar worden apart gerapporteerd (zie hoofdstuk 9 van GHG protocol bron). GHG emissies die niet onder het Kyoto-protocol vallen, bijvoorbeeld CFC's, NOx, enz. vallen niet onder scope 1, maar kunnen apart worden gerapporteerd (zie hoofdstuk 9 van GHG protocol bron).</t>
  </si>
  <si>
    <t>Scope 2 houdt rekening met broeikasgasemissies van de opwekking van gekochte elektriciteit die door het bedrijf wordt verbruikt. Gekochte elektriciteit wordt gedefinieerd als elektriciteit die wordt gekocht of op een andere manier binnen de organisatorische grens van het bedrijf wordt gebracht. Scope 2-emissies vinden fysiek plaats in de faciliteit waar elektriciteit wordt opgewekt.</t>
  </si>
  <si>
    <t>Bron figuur: https://www.epa.gov/climateleadership/scope-1-and-scope-2-inventory-guidance</t>
  </si>
  <si>
    <t>Alle indirecte emissies (niet in scope 2 opgenomen) die voorkomen in de waardeketen van het rapporterende bedrijf, inclusief zowel upstream- als downstream-emissies.
Voorbeelden van activiteiten zijn de productie van gekochte producten, het transport van gekochte producten of het gebruik van verkochte producten.
Scope 3 is verdeeld in 15 categorieën. Zie tabel 5.3 van pagina 32: https://ghgprotocol.org/sites/default/files/standards/Corporate-Value-Chain-Accounting-Reporing-Standard_041613_2.pdf</t>
  </si>
  <si>
    <t>Euro's exclusief btw</t>
  </si>
  <si>
    <t>Alle bedragen voor berekening social return, zoals omzet en loonsom, worden exclusief btw gerapporteerd. Zo houd je netto daadwerkelijk over wat wordt besteed aan social return ipv wat door belastingen naar de belastingdienst gaat.</t>
  </si>
  <si>
    <t>Kenmerk overeenkomst</t>
  </si>
  <si>
    <t>Ingangsdatum overeenkomst</t>
  </si>
  <si>
    <t>Leverancier</t>
  </si>
  <si>
    <t>Opdrachtgever</t>
  </si>
  <si>
    <t>Categorie Schoonmaak Rijk</t>
  </si>
  <si>
    <t>Afnemer</t>
  </si>
  <si>
    <t>30-4-2024</t>
  </si>
  <si>
    <t>30-7-2024</t>
  </si>
  <si>
    <t>30-10-2024</t>
  </si>
  <si>
    <t>30-1-2025</t>
  </si>
  <si>
    <t>30-4-2025</t>
  </si>
  <si>
    <t>30-7-2025</t>
  </si>
  <si>
    <t>30-10-2025</t>
  </si>
  <si>
    <t>30-4-2026</t>
  </si>
  <si>
    <t>30-7-2026</t>
  </si>
  <si>
    <t>30-10-2026</t>
  </si>
  <si>
    <t>30-1-2027</t>
  </si>
  <si>
    <r>
      <rPr>
        <b/>
        <i/>
        <u/>
        <sz val="8"/>
        <color theme="1"/>
        <rFont val="Verdana"/>
        <family val="2"/>
      </rPr>
      <t>Uiterlijke</t>
    </r>
    <r>
      <rPr>
        <b/>
        <sz val="8"/>
        <color theme="1"/>
        <rFont val="Verdana"/>
        <family val="2"/>
      </rPr>
      <t xml:space="preserve"> aanleverdata rapportages</t>
    </r>
  </si>
  <si>
    <t>Q1</t>
  </si>
  <si>
    <t>Deadline</t>
  </si>
  <si>
    <t>Kwartaalrapportage</t>
  </si>
  <si>
    <t>Q4</t>
  </si>
  <si>
    <t>Term</t>
  </si>
  <si>
    <t>Algemeen schoonmaakonderhoud</t>
  </si>
  <si>
    <t>Glasbewassing</t>
  </si>
  <si>
    <t>Specialistisch vloeronderhoud</t>
  </si>
  <si>
    <t>Specialistisch reiniging</t>
  </si>
  <si>
    <t>Dieptereiniging horecaruimten</t>
  </si>
  <si>
    <t>Sanitaire voorzieningen</t>
  </si>
  <si>
    <t>Plaagdier management</t>
  </si>
  <si>
    <t>Cel</t>
  </si>
  <si>
    <t>Verwijs in grijze vak links de relevante deelcategorie. Cel A3 wordt weer gebruikt in andere tabs - kolom A "deelcategorie".</t>
  </si>
  <si>
    <t>Referenties in gebruik voor Ministerie SZW. De leverancier hoeft en moet niets wijzigen in deze tab</t>
  </si>
  <si>
    <t>Locatie</t>
  </si>
  <si>
    <t>Uurtarief</t>
  </si>
  <si>
    <t>Prognose of realisatie</t>
  </si>
  <si>
    <t>MVOI thema social return: baankansen creëeren voor mensen met een afstand tot de arbeidsmarkt.</t>
  </si>
  <si>
    <t>MVOI thema circulairiteit inkoop: inkopen van materialen die zo min mogelijk primaire en niet-hernieuwbare grondstoffen gebruiken.</t>
  </si>
  <si>
    <t>MVOI thema klimaat: broeikasgassen wat de opwarming van de aarde versterkt.</t>
  </si>
  <si>
    <t>Logboek</t>
  </si>
  <si>
    <t>Instructie: In te vullen door leverancier &amp; Ministerie SZW bij wijzigingen en updates.</t>
  </si>
  <si>
    <t>Kleuren van cellen</t>
  </si>
  <si>
    <t>Kleuren van tabs</t>
  </si>
  <si>
    <t>De grijze tabs zijn ter informatie voor de leverancier. Ministerie SZW beheren deze tabs.</t>
  </si>
  <si>
    <t>De lichtgroene tabs zijn waar de data wordt ingevuld door leverancier tbhv MVOI KPI's.</t>
  </si>
  <si>
    <t>30-4-2027</t>
  </si>
  <si>
    <t>30-7-2027</t>
  </si>
  <si>
    <t>30-10-2027</t>
  </si>
  <si>
    <t>30-1-2028</t>
  </si>
  <si>
    <t>30-4-2028</t>
  </si>
  <si>
    <t>30-7-2028</t>
  </si>
  <si>
    <t>30-10-2028</t>
  </si>
  <si>
    <t>Sociale duurzaamheid</t>
  </si>
  <si>
    <t>‘Klimaatneutraal’ worden betekent het zoveel mogelijk terugdringen van de uitstoot van broeikasgassen, maar ook het compenseren van de resterende uitstoot. Op deze manier kan een netto-nul-emissiebalans worden bereikt.
Een netto-nul-emissiebalans wordt bereikt wanneer de hoeveelheid broeikasgas die in de atmosfeer vrijkomt, wordt geneutraliseerd. Dit kan worden gedaan door koolstofvastlegging, d.w.z. door koolstof uit de atmosfeer te verwijderen, of door compensatiemaatregelen, die doorgaans gepaard gaan met het ondersteunen van klimaatgerichte projecten. [Bron 1] Meeste organisaties richten alleen op scope 1 en 2 emissies om klimaatneutraal zijn [Bron 2 en 3].
Dit is anders dan CO2-neutraal, wat specifiek gericht is op 1 broeikasgas - CO2. Alle broeikasgassen kunnen worden omgerekend naar een totale CO2e (CO2-equivalenten) om een volledige CO2 doelstelling op te stellen. Sommige bedrijven maken onderscheid in klimaatneutraal te zijn in scope 1 en 2 emissies, en in klimaatneutraal te zijn in scope 1, 2 en 3 emissies.</t>
  </si>
  <si>
    <t>Wanneer bedrijven aanspraak maken op koolstofneutraliteit, compenseren ze over het algemeen de CO2-uitstoot met koolstofcompensaties, zonder noodzakelijkerwijs de uitstoot te hebben verminderd met een volume dat consistent is met het bereiken van een netto-nulpunt op mondiaal of sectorniveau.</t>
  </si>
  <si>
    <t>MVOI thema social return: baankansen creëeren voor mensen met een afstand tot de arbeidsmarkt. Scope is binnen de opdracht.</t>
  </si>
  <si>
    <t>MVOI thema social return: baankansen creëeren voor mensen met een afstand tot de arbeidsmarkt. Scope is binnen de bedrijfsvoering van leverancier.</t>
  </si>
  <si>
    <t>Onderwerp</t>
  </si>
  <si>
    <t>Klimaat</t>
  </si>
  <si>
    <t>Social return</t>
  </si>
  <si>
    <t>Bewijs Social return 1.0</t>
  </si>
  <si>
    <t>Ureninzet</t>
  </si>
  <si>
    <t>Milieu</t>
  </si>
  <si>
    <t>Medewerkernummer</t>
  </si>
  <si>
    <t>Deze tab is voor aanleveren van eventuele extra bewijsvoering door de leverancier. De tab wordt niet ingeladen in het dashboard.</t>
  </si>
  <si>
    <t>Bewijs</t>
  </si>
  <si>
    <t>2.1 Social Return 1.0</t>
  </si>
  <si>
    <t>2.2 Social Return 2.0</t>
  </si>
  <si>
    <t xml:space="preserve">Datum melding </t>
  </si>
  <si>
    <t>Datum afgehandeld</t>
  </si>
  <si>
    <t>Doorlooptijd dagen</t>
  </si>
  <si>
    <t>Eisen aanlevering:</t>
  </si>
  <si>
    <t>[Plakken uit plan van eisen van desbetreffende contract]</t>
  </si>
  <si>
    <t>Goed/afkeur</t>
  </si>
  <si>
    <t>Inhoud goed/afkeur</t>
  </si>
  <si>
    <t>Herkeuringsdatum</t>
  </si>
  <si>
    <t>Herkeuring goed/afkeur</t>
  </si>
  <si>
    <t>Percentage</t>
  </si>
  <si>
    <t>Locatie/opdracht</t>
  </si>
  <si>
    <t>Het doel van dit bestand is om een overzicht te hebben hoe de leverancier presteert. Dit is op basis van technische kwaliteit en thema's vanuit Maatschappelijk verantwoord opdrachtgeven en inkopen (MVOI). Hierbij wordt gekeken hoe de leverancier's eigen doelstellingen zijn geformuleerd, hoe ver de leverancier is om deze doelstellingen te bereiken, en of de doelstellingen in lijn met het de doelstellingen van het Rijk.</t>
  </si>
  <si>
    <t>Totaal tab waar KPI's worden getoond over tijd. De achterliggende data zijn ingevuld in MVOI thema tabs: 1 tm 4.</t>
  </si>
  <si>
    <t>De zwarte tabs zijn totaal tabs waar KPI's zijn berekend en worden ingevuld door leverancier. De tab wordt door leverancier ingevuld met verwijzigingen naar desbetreffende groene tabs. De tabs logboek en bewijs is waar wijzigingen, toelichtingen en onderliggende bronnen worden aangegeven.</t>
  </si>
  <si>
    <t>Technische kwaliteit wordt hierin gerapporteerd.</t>
  </si>
  <si>
    <t>Deze tab is voor aanleveren van eventuele bewijsvoering door de leverancier. De tab wordt niet ingeladen in het dashboard.</t>
  </si>
  <si>
    <t>Euro's</t>
  </si>
  <si>
    <t>Alle bedragen in dit bestand worden EXCLUSIEF btw gerapporteerd</t>
  </si>
  <si>
    <t>Euro loon</t>
  </si>
  <si>
    <t>Omzet</t>
  </si>
  <si>
    <t>Afkorting</t>
  </si>
  <si>
    <t>AS</t>
  </si>
  <si>
    <t>GB</t>
  </si>
  <si>
    <t>SV</t>
  </si>
  <si>
    <t>SR</t>
  </si>
  <si>
    <t>DH</t>
  </si>
  <si>
    <t>PM</t>
  </si>
  <si>
    <t>MMM</t>
  </si>
  <si>
    <t>Kwaliteit en advies</t>
  </si>
  <si>
    <t>KA</t>
  </si>
  <si>
    <t>Ref</t>
  </si>
  <si>
    <t>Referenties voor gebruik van Ministiere SZW. Hier kan je ook afkortingen vinden voor deelcategorieen.</t>
  </si>
  <si>
    <t>Graag dit template/bestand opslaan als 'Schoonmaak[Naam leverancier]_[Deelcategorie]_[Jaar]_[Kwartaal]_[Deelcategorie]. Dus bijvoorbeeld "Hema_AS_2020_Q1". Zie voor afkortingen deelcategorieen in tab Ref.</t>
  </si>
  <si>
    <t>Laatst bijgewerkt bestand</t>
  </si>
  <si>
    <t>Social return 2.0 is een vrijere vorm en kan je op diverse manieren invullen. De uitvoering van social return mag direct of indirect verbonden zijn met de opdracht. Er is geen vast percentage. De aanbestedende dienst bepaalt dit of vraagt de overheid uit in een gunningscriteria.
Kiest de aanbestedende dienst niet voor social return 2.0? Dan blijft social return 1.0 van kracht.
De formule voor SR 2.0 is afhankelijk van het contract. Algemeen geldt de formule zo: [contractwaarde social return binnen bedrijfsvoering van leverancier] gedeeld door [totale gerealiseerde opdrachtwaarde]. Dus de realisatie contractwaarde SR kan zowel binnen als buiten de opdracht kan worden gemaakt.</t>
  </si>
  <si>
    <t>Social return 1.0 (klassieke variant): het inzetten van mensen uit de doelgroep voor 5% bij een opdrachtwaarde boven de €250.000,- en een looptijd langer dan 6 maanden.
Dit betekent extra werk(ervarings)plaatsen creëren voor mensen met een afstand tot de arbeidsmarkt. De medewerker wordt ingezet op het uitvoeren van de aanbestede opdracht. Het doel is om deze mensen te laten re-integreren bij de leverancier.
De formule voor SR 1.0 is afhankelijk van het contract. Algemeen geldt de formule zo: [contractwaarde social return binnen opdracht] gedeeld door [totale gerealiseerde opdrachtwaarde].</t>
  </si>
  <si>
    <t>Contractwaarde SR</t>
  </si>
  <si>
    <t>Grijze tabs zijn ter informatie voor leverancier. De groene tabs 1 tm 4 (technische kwaliteit tm klimaat) en zwarte tab &lt;Totaal&gt; moeten worden ingevuld door de leverancier over tijd aan de hand van management rapportages. Tab logboek wordt bijgehouden door leverancier en klant (Min SZW). Verplichting van bewijs aanleveren is in overleg tussen leverancier en Min SZW.</t>
  </si>
  <si>
    <t>Totaal</t>
  </si>
  <si>
    <t>2.3 Social Return omzet</t>
  </si>
  <si>
    <t>Kg Virgin renewable materiaal (per product)</t>
  </si>
  <si>
    <t>Kg Non-virgin renewable material (per product)</t>
  </si>
  <si>
    <t>Kg Virgin non-renewable material (per product)</t>
  </si>
  <si>
    <t>Kg Non-virgin non-renewable material (per product)</t>
  </si>
  <si>
    <t>Begindatum</t>
  </si>
  <si>
    <t>MVOI thema milieu: effecten op mileu vertaald in waterverbruik en elektriciteitsverbruik</t>
  </si>
  <si>
    <t>Locatie afval verwerking</t>
  </si>
  <si>
    <t>Elektriciteitsverbruik per product (kWh)</t>
  </si>
  <si>
    <t>Elektriciteitsverbruik totale afname (kWh)</t>
  </si>
  <si>
    <t>Waterverbruik per product (m^3)</t>
  </si>
  <si>
    <t>Waterverbruik totale afname (m^3)</t>
  </si>
  <si>
    <t>Deel categorie</t>
  </si>
  <si>
    <t>Product categorie</t>
  </si>
  <si>
    <t>Resultaat</t>
  </si>
  <si>
    <t>Resultaat volledig jaar</t>
  </si>
  <si>
    <t>KPI 2 Duurzaamheid</t>
  </si>
  <si>
    <t>KPI 3 Leverbetrouwbaarheid</t>
  </si>
  <si>
    <t>KPI 4 Klachtenafhandeling</t>
  </si>
  <si>
    <t>KPI 1</t>
  </si>
  <si>
    <t>Locatie naam</t>
  </si>
  <si>
    <t>Rapportageperiode:</t>
  </si>
  <si>
    <t xml:space="preserve">Tabblad Dashboard </t>
  </si>
  <si>
    <r>
      <t xml:space="preserve">Blauw gekleurde cellen aanvullen gedurende jaar </t>
    </r>
    <r>
      <rPr>
        <b/>
        <i/>
        <sz val="9"/>
        <color theme="1"/>
        <rFont val="Verdana"/>
        <family val="2"/>
      </rPr>
      <t>excl. btw</t>
    </r>
    <r>
      <rPr>
        <i/>
        <sz val="9"/>
        <color theme="1"/>
        <rFont val="Verdana"/>
        <family val="2"/>
      </rPr>
      <t>, afronding op hele getallen.</t>
    </r>
  </si>
  <si>
    <t>Prognose contract</t>
  </si>
  <si>
    <t>Tabel 1:</t>
  </si>
  <si>
    <t>Realisatie omzet</t>
  </si>
  <si>
    <t>Omzet regulier</t>
  </si>
  <si>
    <t>Omzet afroepwerk</t>
  </si>
  <si>
    <t>gemiddeld per Q over X jaar</t>
  </si>
  <si>
    <t>% Uitnutting</t>
  </si>
  <si>
    <t>2025-Q1</t>
  </si>
  <si>
    <t>2025-Q2</t>
  </si>
  <si>
    <t>2025-Q3</t>
  </si>
  <si>
    <t>2025-Q4</t>
  </si>
  <si>
    <t>Totaal excl btw:</t>
  </si>
  <si>
    <t>Cluster</t>
  </si>
  <si>
    <t>Plaats</t>
  </si>
  <si>
    <t>Uitvoeringdatum</t>
  </si>
  <si>
    <t>Gebouwnummer</t>
  </si>
  <si>
    <t>Regulier / Afroep</t>
  </si>
  <si>
    <t>Toelichting afroep</t>
  </si>
  <si>
    <t>Bedrag excl btw</t>
  </si>
  <si>
    <t>Factuurnummer EW</t>
  </si>
  <si>
    <t>Aanvullende omschrijving</t>
  </si>
  <si>
    <t>Ontwikkeling van dashboard wordt hierin gerapporteerd</t>
  </si>
  <si>
    <t>Kosten per locatie wordt hierin gerapporteerd.</t>
  </si>
  <si>
    <t>1.1 Technische kwaliteit</t>
  </si>
  <si>
    <t>1.2 Dashboard omzet</t>
  </si>
  <si>
    <t>1.3 Kosten per locatie</t>
  </si>
  <si>
    <r>
      <t xml:space="preserve">Donker geel gekleurde kolommen zijn </t>
    </r>
    <r>
      <rPr>
        <b/>
        <sz val="9"/>
        <color theme="1"/>
        <rFont val="Verdana"/>
        <family val="2"/>
      </rPr>
      <t>verplicht</t>
    </r>
    <r>
      <rPr>
        <sz val="9"/>
        <color theme="1"/>
        <rFont val="Verdana"/>
        <family val="2"/>
      </rPr>
      <t xml:space="preserve"> om in te vullen door de leverancier</t>
    </r>
  </si>
  <si>
    <r>
      <t xml:space="preserve">Licht geel gekleurde kolommen zijn </t>
    </r>
    <r>
      <rPr>
        <b/>
        <sz val="9"/>
        <color theme="1"/>
        <rFont val="Verdana"/>
        <family val="2"/>
      </rPr>
      <t>optioneel</t>
    </r>
    <r>
      <rPr>
        <sz val="9"/>
        <color theme="1"/>
        <rFont val="Verdana"/>
        <family val="2"/>
      </rPr>
      <t xml:space="preserve"> om in te vullen door de leverancier</t>
    </r>
  </si>
  <si>
    <r>
      <t xml:space="preserve">Blauw gekleurde kolommen zijn </t>
    </r>
    <r>
      <rPr>
        <b/>
        <sz val="9"/>
        <color theme="1"/>
        <rFont val="Verdana"/>
        <family val="2"/>
      </rPr>
      <t>niet</t>
    </r>
    <r>
      <rPr>
        <sz val="9"/>
        <color theme="1"/>
        <rFont val="Verdana"/>
        <family val="2"/>
      </rPr>
      <t xml:space="preserve"> in te vullen</t>
    </r>
    <r>
      <rPr>
        <b/>
        <sz val="9"/>
        <color theme="1"/>
        <rFont val="Verdana"/>
        <family val="2"/>
      </rPr>
      <t xml:space="preserve"> </t>
    </r>
    <r>
      <rPr>
        <sz val="9"/>
        <color theme="1"/>
        <rFont val="Verdana"/>
        <family val="2"/>
      </rPr>
      <t xml:space="preserve">door leverancier, maar </t>
    </r>
    <r>
      <rPr>
        <b/>
        <sz val="9"/>
        <color theme="1"/>
        <rFont val="Verdana"/>
        <family val="2"/>
      </rPr>
      <t>door</t>
    </r>
    <r>
      <rPr>
        <sz val="9"/>
        <color theme="1"/>
        <rFont val="Verdana"/>
        <family val="2"/>
      </rPr>
      <t xml:space="preserve"> de klant; Ministerie Sociale Zaken en Werkgelegeheid</t>
    </r>
  </si>
  <si>
    <r>
      <t xml:space="preserve">Hergebruik van afgedankt nog goed product, in dezelfde functie door andere gebruiker. Denk bijvoorbeeld aan ontwerpen voor een langere levensduur. Er zijn diverse platforms die gebruikte producten een tweede leven geven [Bron]. </t>
    </r>
    <r>
      <rPr>
        <i/>
        <sz val="9"/>
        <color theme="1"/>
        <rFont val="Verdana"/>
        <family val="2"/>
      </rPr>
      <t>Repair, refurbish, remanufacture en repurpose vallen voor ons ook onder hergebruik.</t>
    </r>
  </si>
  <si>
    <t>KPI 1 Kwaliteit</t>
  </si>
  <si>
    <t>KPI 2 SROI</t>
  </si>
  <si>
    <t>KPI 3 Klimaat</t>
  </si>
  <si>
    <t>Dashboard</t>
  </si>
  <si>
    <t>Realisatie afgelopen kwartaal</t>
  </si>
  <si>
    <t>Uitkomst</t>
  </si>
  <si>
    <t>Benchmark</t>
  </si>
  <si>
    <t>Instructies</t>
  </si>
  <si>
    <t>Identificatienummer</t>
  </si>
  <si>
    <t>3.1 Klimaat</t>
  </si>
  <si>
    <t>4.1 Milieu</t>
  </si>
  <si>
    <t>5.1 Circulair inkoop</t>
  </si>
  <si>
    <t>5.2 Circulair afval</t>
  </si>
  <si>
    <t>Voorblad rapportage voor inkoopcategorie Schoonmaak</t>
  </si>
  <si>
    <t>Recente kwartaal</t>
  </si>
  <si>
    <t>KPI 4</t>
  </si>
  <si>
    <t>KPI 5</t>
  </si>
  <si>
    <t>2025Q2</t>
  </si>
  <si>
    <t>Afroep</t>
  </si>
  <si>
    <t>Regulier</t>
  </si>
  <si>
    <t>Tab 1.2 en 1.3</t>
  </si>
  <si>
    <t>Realisatie locaties district (regulier &amp; afroep)</t>
  </si>
  <si>
    <t>Datums</t>
  </si>
  <si>
    <t>2020-Q1</t>
  </si>
  <si>
    <t>2020-Q2</t>
  </si>
  <si>
    <t>2020-Q3</t>
  </si>
  <si>
    <t>2020-Q4</t>
  </si>
  <si>
    <t>2021-Q1</t>
  </si>
  <si>
    <t>2021-Q2</t>
  </si>
  <si>
    <t>2021-Q3</t>
  </si>
  <si>
    <t>2021-Q4</t>
  </si>
  <si>
    <t>2022-Q1</t>
  </si>
  <si>
    <t>2022-Q2</t>
  </si>
  <si>
    <t>2022-Q3</t>
  </si>
  <si>
    <t>2022-Q4</t>
  </si>
  <si>
    <t>2023-Q1</t>
  </si>
  <si>
    <t>2023-Q2</t>
  </si>
  <si>
    <t>2023-Q3</t>
  </si>
  <si>
    <t>2023-Q4</t>
  </si>
  <si>
    <t>2024-Q1</t>
  </si>
  <si>
    <t>2024-Q2</t>
  </si>
  <si>
    <t>2024-Q3</t>
  </si>
  <si>
    <t>2024-Q4</t>
  </si>
  <si>
    <t>2026-Q1</t>
  </si>
  <si>
    <t>2026-Q2</t>
  </si>
  <si>
    <t>2026-Q3</t>
  </si>
  <si>
    <t>2026-Q4</t>
  </si>
  <si>
    <t>2027-Q1</t>
  </si>
  <si>
    <t>2027-Q2</t>
  </si>
  <si>
    <t>2027-Q3</t>
  </si>
  <si>
    <t>2027-Q4</t>
  </si>
  <si>
    <t>2028-Q1</t>
  </si>
  <si>
    <t>2028-Q2</t>
  </si>
  <si>
    <t>2028-Q3</t>
  </si>
  <si>
    <t>2028-Q4</t>
  </si>
  <si>
    <t>2029-Q1</t>
  </si>
  <si>
    <t>2029-Q2</t>
  </si>
  <si>
    <t>2029-Q3</t>
  </si>
  <si>
    <t>2029-Q4</t>
  </si>
  <si>
    <t>2030-Q1</t>
  </si>
  <si>
    <t>2030-Q2</t>
  </si>
  <si>
    <t>2030-Q3</t>
  </si>
  <si>
    <t>2030-Q4</t>
  </si>
  <si>
    <t>2031-Q1</t>
  </si>
  <si>
    <t>2031-Q2</t>
  </si>
  <si>
    <t>2031-Q3</t>
  </si>
  <si>
    <t>2031-Q4</t>
  </si>
  <si>
    <t>2032-Q1</t>
  </si>
  <si>
    <t>2032-Q2</t>
  </si>
  <si>
    <t>2032-Q3</t>
  </si>
  <si>
    <t>2032-Q4</t>
  </si>
  <si>
    <t>2033-Q1</t>
  </si>
  <si>
    <t>2033-Q2</t>
  </si>
  <si>
    <t>2033-Q3</t>
  </si>
  <si>
    <t>2033-Q4</t>
  </si>
  <si>
    <t>2034-Q1</t>
  </si>
  <si>
    <t>2034-Q2</t>
  </si>
  <si>
    <t>2034-Q3</t>
  </si>
  <si>
    <t>2034-Q4</t>
  </si>
  <si>
    <t>2035-Q1</t>
  </si>
  <si>
    <t>2035-Q2</t>
  </si>
  <si>
    <t>2035-Q3</t>
  </si>
  <si>
    <t>2035-Q4</t>
  </si>
  <si>
    <t>2036-Q1</t>
  </si>
  <si>
    <t>2036-Q2</t>
  </si>
  <si>
    <t>2036-Q3</t>
  </si>
  <si>
    <t>2036-Q4</t>
  </si>
  <si>
    <t>2037-Q1</t>
  </si>
  <si>
    <t>2037-Q2</t>
  </si>
  <si>
    <t>2037-Q3</t>
  </si>
  <si>
    <t>2037-Q4</t>
  </si>
  <si>
    <t>2038-Q1</t>
  </si>
  <si>
    <t>2038-Q2</t>
  </si>
  <si>
    <t>2038-Q3</t>
  </si>
  <si>
    <t>2038-Q4</t>
  </si>
  <si>
    <t>2039-Q1</t>
  </si>
  <si>
    <t>2039-Q2</t>
  </si>
  <si>
    <t>2039-Q3</t>
  </si>
  <si>
    <t>2039-Q4</t>
  </si>
  <si>
    <t>2040-Q1</t>
  </si>
  <si>
    <t>2040-Q2</t>
  </si>
  <si>
    <t>2040-Q3</t>
  </si>
  <si>
    <t>2040-Q4</t>
  </si>
  <si>
    <t>2041-Q1</t>
  </si>
  <si>
    <t>2041-Q2</t>
  </si>
  <si>
    <t>2041-Q3</t>
  </si>
  <si>
    <t>2041-Q4</t>
  </si>
  <si>
    <t>2042-Q1</t>
  </si>
  <si>
    <t>2042-Q2</t>
  </si>
  <si>
    <t>2042-Q3</t>
  </si>
  <si>
    <t>2042-Q4</t>
  </si>
  <si>
    <t>2043-Q1</t>
  </si>
  <si>
    <t>2043-Q2</t>
  </si>
  <si>
    <t>2043-Q3</t>
  </si>
  <si>
    <t>2043-Q4</t>
  </si>
  <si>
    <t>2044-Q1</t>
  </si>
  <si>
    <t>2044-Q2</t>
  </si>
  <si>
    <t>2044-Q3</t>
  </si>
  <si>
    <t>2044-Q4</t>
  </si>
  <si>
    <t>2045-Q1</t>
  </si>
  <si>
    <t>2045-Q2</t>
  </si>
  <si>
    <t>2045-Q3</t>
  </si>
  <si>
    <t>2045-Q4</t>
  </si>
  <si>
    <t>2046-Q1</t>
  </si>
  <si>
    <t>2046-Q2</t>
  </si>
  <si>
    <t>2046-Q3</t>
  </si>
  <si>
    <t>2046-Q4</t>
  </si>
  <si>
    <t>2047-Q1</t>
  </si>
  <si>
    <t>2047-Q2</t>
  </si>
  <si>
    <t>2047-Q3</t>
  </si>
  <si>
    <t>2047-Q4</t>
  </si>
  <si>
    <t>2048-Q1</t>
  </si>
  <si>
    <t>2048-Q2</t>
  </si>
  <si>
    <t>2048-Q3</t>
  </si>
  <si>
    <t>2048-Q4</t>
  </si>
  <si>
    <t>2049-Q1</t>
  </si>
  <si>
    <t>2049-Q2</t>
  </si>
  <si>
    <t>2049-Q3</t>
  </si>
  <si>
    <t>2049-Q4</t>
  </si>
  <si>
    <t>2050-Q1</t>
  </si>
  <si>
    <t>2050-Q2</t>
  </si>
  <si>
    <t>2050-Q3</t>
  </si>
  <si>
    <t>2050-Q4</t>
  </si>
  <si>
    <t>Test</t>
  </si>
  <si>
    <t>Chemicaliengebruik totale afname (m^3)</t>
  </si>
  <si>
    <t>Chemicalien gebruik per product (m^3)</t>
  </si>
  <si>
    <t>Kenmerk chemicalien</t>
  </si>
  <si>
    <t>Provincie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</si>
</sst>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quot;€&quot;\ * #,##0.00_ ;_ &quot;€&quot;\ * \-#,##0.00_ ;_ &quot;€&quot;\ * &quot;-&quot;??_ ;_ @_ "/>
    <numFmt numFmtId="164" formatCode="[$-F800]dddd\,\ mmmm\ dd\,\ yyyy"/>
    <numFmt numFmtId="165" formatCode="_ [$€-413]\ * #,##0_ ;_ [$€-413]\ * \-#,##0_ ;_ [$€-413]\ * &quot;-&quot;??_ ;_ @_ "/>
    <numFmt numFmtId="166" formatCode="_ [$€-413]\ * #,##0.00_ ;_ [$€-413]\ * \-#,##0.00_ ;_ [$€-413]\ * &quot;-&quot;??_ ;_ @_ "/>
    <numFmt numFmtId="167" formatCode="0.0"/>
    <numFmt numFmtId="168" formatCode="&quot;€&quot;\ #,##0"/>
    <numFmt numFmtId="169" formatCode="&quot;€&quot;\ #,##0.00"/>
    <numFmt numFmtId="170" formatCode="[$-413]d/mmm/yyyy;@"/>
  </numFmts>
  <fonts count="27" x14ac:knownFonts="1">
    <font>
      <sz val="11"/>
      <color theme="1"/>
      <name val="Calibri"/>
      <family val="2"/>
      <scheme val="minor"/>
    </font>
    <font>
      <sz val="9"/>
      <color theme="1"/>
      <name val="Verdana"/>
      <family val="2"/>
    </font>
    <font>
      <sz val="8"/>
      <name val="Calibri"/>
      <family val="2"/>
      <scheme val="minor"/>
    </font>
    <font>
      <b/>
      <sz val="11"/>
      <color theme="1"/>
      <name val="Calibri"/>
      <family val="2"/>
      <scheme val="minor"/>
    </font>
    <font>
      <b/>
      <sz val="9"/>
      <color indexed="81"/>
      <name val="Tahoma"/>
      <family val="2"/>
    </font>
    <font>
      <sz val="9"/>
      <color indexed="81"/>
      <name val="Tahoma"/>
      <family val="2"/>
    </font>
    <font>
      <sz val="11"/>
      <color theme="1"/>
      <name val="Calibri"/>
      <family val="2"/>
      <scheme val="minor"/>
    </font>
    <font>
      <b/>
      <sz val="16"/>
      <color theme="1"/>
      <name val="Verdana"/>
      <family val="2"/>
    </font>
    <font>
      <sz val="9"/>
      <color theme="1"/>
      <name val="Verdana"/>
      <family val="2"/>
    </font>
    <font>
      <b/>
      <sz val="9"/>
      <color theme="1"/>
      <name val="Verdana"/>
      <family val="2"/>
    </font>
    <font>
      <sz val="11"/>
      <color theme="1"/>
      <name val="Verdana"/>
      <family val="2"/>
    </font>
    <font>
      <b/>
      <sz val="8"/>
      <color theme="1"/>
      <name val="Verdana"/>
      <family val="2"/>
    </font>
    <font>
      <b/>
      <i/>
      <u/>
      <sz val="8"/>
      <color theme="1"/>
      <name val="Verdana"/>
      <family val="2"/>
    </font>
    <font>
      <sz val="8"/>
      <color theme="1"/>
      <name val="Verdana"/>
      <family val="2"/>
    </font>
    <font>
      <i/>
      <sz val="8"/>
      <color theme="1"/>
      <name val="Verdana"/>
      <family val="2"/>
    </font>
    <font>
      <u/>
      <sz val="11"/>
      <color theme="10"/>
      <name val="Calibri"/>
      <family val="2"/>
      <scheme val="minor"/>
    </font>
    <font>
      <b/>
      <sz val="9"/>
      <name val="Verdana"/>
      <family val="2"/>
    </font>
    <font>
      <i/>
      <sz val="9"/>
      <color theme="1"/>
      <name val="Verdana"/>
      <family val="2"/>
    </font>
    <font>
      <b/>
      <i/>
      <sz val="9"/>
      <color theme="1"/>
      <name val="Verdana"/>
      <family val="2"/>
    </font>
    <font>
      <sz val="9"/>
      <name val="Verdana"/>
      <family val="2"/>
    </font>
    <font>
      <sz val="9"/>
      <color rgb="FFFF0000"/>
      <name val="Verdana"/>
      <family val="2"/>
    </font>
    <font>
      <i/>
      <sz val="9"/>
      <name val="Verdana"/>
      <family val="2"/>
    </font>
    <font>
      <strike/>
      <sz val="9"/>
      <color theme="1"/>
      <name val="Verdana"/>
      <family val="2"/>
    </font>
    <font>
      <b/>
      <sz val="9"/>
      <color rgb="FFFF0000"/>
      <name val="Verdana"/>
      <family val="2"/>
    </font>
    <font>
      <u/>
      <sz val="9"/>
      <color theme="10"/>
      <name val="Verdana"/>
      <family val="2"/>
    </font>
    <font>
      <sz val="12"/>
      <color theme="1"/>
      <name val="Verdana"/>
      <family val="2"/>
    </font>
    <font>
      <sz val="16"/>
      <color theme="1"/>
      <name val="Verdana"/>
      <family val="2"/>
    </font>
  </fonts>
  <fills count="16">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7"/>
        <bgColor indexed="64"/>
      </patternFill>
    </fill>
    <fill>
      <patternFill patternType="solid">
        <fgColor rgb="FFFFC000"/>
        <bgColor indexed="64"/>
      </patternFill>
    </fill>
    <fill>
      <patternFill patternType="solid">
        <fgColor theme="2"/>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1"/>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0"/>
        <bgColor indexed="64"/>
      </patternFill>
    </fill>
    <fill>
      <patternFill patternType="solid">
        <fgColor theme="6" tint="0.59999389629810485"/>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dashed">
        <color indexed="64"/>
      </left>
      <right style="dashed">
        <color indexed="64"/>
      </right>
      <top style="dashed">
        <color indexed="64"/>
      </top>
      <bottom style="dashed">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5">
    <xf numFmtId="0" fontId="0" fillId="0" borderId="0"/>
    <xf numFmtId="9" fontId="6" fillId="0" borderId="0" applyFont="0" applyFill="0" applyBorder="0" applyAlignment="0" applyProtection="0"/>
    <xf numFmtId="0" fontId="15" fillId="0" borderId="0" applyNumberFormat="0" applyFill="0" applyBorder="0" applyAlignment="0" applyProtection="0"/>
    <xf numFmtId="44" fontId="6" fillId="0" borderId="0" applyFont="0" applyFill="0" applyBorder="0" applyAlignment="0" applyProtection="0"/>
    <xf numFmtId="44" fontId="6" fillId="0" borderId="0" applyFont="0" applyFill="0" applyBorder="0" applyAlignment="0" applyProtection="0"/>
  </cellStyleXfs>
  <cellXfs count="185">
    <xf numFmtId="0" fontId="0" fillId="0" borderId="0" xfId="0"/>
    <xf numFmtId="0" fontId="0" fillId="0" borderId="0" xfId="0" applyBorder="1"/>
    <xf numFmtId="0" fontId="0" fillId="3" borderId="1" xfId="0" applyFill="1" applyBorder="1"/>
    <xf numFmtId="0" fontId="3" fillId="4" borderId="0" xfId="0" applyFont="1" applyFill="1"/>
    <xf numFmtId="0" fontId="3" fillId="4" borderId="2" xfId="0" applyFont="1" applyFill="1" applyBorder="1"/>
    <xf numFmtId="0" fontId="0" fillId="0" borderId="2" xfId="0" applyBorder="1"/>
    <xf numFmtId="0" fontId="3" fillId="4" borderId="2" xfId="0" applyFont="1" applyFill="1" applyBorder="1" applyAlignment="1">
      <alignment wrapText="1"/>
    </xf>
    <xf numFmtId="0" fontId="0" fillId="0" borderId="2" xfId="0" applyBorder="1" applyAlignment="1">
      <alignment wrapText="1"/>
    </xf>
    <xf numFmtId="0" fontId="0" fillId="0" borderId="0" xfId="0" applyFill="1"/>
    <xf numFmtId="0" fontId="3" fillId="0" borderId="0" xfId="0" applyFont="1"/>
    <xf numFmtId="0" fontId="7" fillId="0" borderId="0" xfId="0" applyFont="1"/>
    <xf numFmtId="0" fontId="8" fillId="0" borderId="0" xfId="0" applyFont="1"/>
    <xf numFmtId="0" fontId="9" fillId="0" borderId="4" xfId="0" applyFont="1" applyBorder="1"/>
    <xf numFmtId="0" fontId="10" fillId="0" borderId="5" xfId="0" applyFont="1" applyBorder="1"/>
    <xf numFmtId="14" fontId="14" fillId="0" borderId="0" xfId="0" applyNumberFormat="1" applyFont="1" applyFill="1" applyAlignment="1">
      <alignment horizontal="left"/>
    </xf>
    <xf numFmtId="0" fontId="9" fillId="8" borderId="4" xfId="0" applyFont="1" applyFill="1" applyBorder="1"/>
    <xf numFmtId="0" fontId="9" fillId="8" borderId="5" xfId="0" applyFont="1" applyFill="1" applyBorder="1"/>
    <xf numFmtId="14" fontId="0" fillId="0" borderId="2" xfId="0" applyNumberFormat="1" applyBorder="1"/>
    <xf numFmtId="0" fontId="11" fillId="0" borderId="6" xfId="0" applyFont="1" applyBorder="1"/>
    <xf numFmtId="0" fontId="13" fillId="0" borderId="7" xfId="0" applyFont="1" applyFill="1" applyBorder="1"/>
    <xf numFmtId="0" fontId="13" fillId="0" borderId="8" xfId="0" applyFont="1" applyBorder="1"/>
    <xf numFmtId="0" fontId="11" fillId="0" borderId="9" xfId="0" applyFont="1" applyBorder="1"/>
    <xf numFmtId="0" fontId="13" fillId="0" borderId="0" xfId="0" applyFont="1" applyBorder="1"/>
    <xf numFmtId="14" fontId="14" fillId="0" borderId="3" xfId="0" applyNumberFormat="1" applyFont="1" applyFill="1" applyBorder="1" applyAlignment="1">
      <alignment horizontal="left"/>
    </xf>
    <xf numFmtId="0" fontId="13" fillId="0" borderId="9" xfId="0" applyFont="1" applyBorder="1"/>
    <xf numFmtId="0" fontId="13" fillId="0" borderId="10" xfId="0" applyFont="1" applyBorder="1"/>
    <xf numFmtId="0" fontId="13" fillId="0" borderId="11" xfId="0" applyFont="1" applyBorder="1"/>
    <xf numFmtId="14" fontId="14" fillId="0" borderId="12" xfId="0" applyNumberFormat="1" applyFont="1" applyFill="1" applyBorder="1" applyAlignment="1">
      <alignment horizontal="left"/>
    </xf>
    <xf numFmtId="0" fontId="0" fillId="0" borderId="1" xfId="0" applyBorder="1"/>
    <xf numFmtId="0" fontId="0" fillId="0" borderId="6" xfId="0" applyBorder="1"/>
    <xf numFmtId="0" fontId="0" fillId="0" borderId="7" xfId="0" applyBorder="1"/>
    <xf numFmtId="14" fontId="14" fillId="0" borderId="8" xfId="0" applyNumberFormat="1" applyFont="1" applyFill="1" applyBorder="1" applyAlignment="1">
      <alignment horizontal="left"/>
    </xf>
    <xf numFmtId="0" fontId="0" fillId="0" borderId="9" xfId="0" applyBorder="1"/>
    <xf numFmtId="0" fontId="0" fillId="0" borderId="3" xfId="0" applyBorder="1"/>
    <xf numFmtId="0" fontId="0" fillId="0" borderId="10" xfId="0" applyBorder="1"/>
    <xf numFmtId="0" fontId="0" fillId="0" borderId="11" xfId="0" applyBorder="1"/>
    <xf numFmtId="0" fontId="0" fillId="0" borderId="12" xfId="0" applyBorder="1"/>
    <xf numFmtId="0" fontId="9" fillId="0" borderId="0" xfId="0" applyFont="1" applyFill="1" applyBorder="1"/>
    <xf numFmtId="0" fontId="9" fillId="0" borderId="0" xfId="0" applyFont="1"/>
    <xf numFmtId="0" fontId="9" fillId="0" borderId="0" xfId="0" applyFont="1" applyAlignment="1">
      <alignment horizontal="center"/>
    </xf>
    <xf numFmtId="0" fontId="16" fillId="2" borderId="1" xfId="0" applyFont="1" applyFill="1" applyBorder="1" applyAlignment="1">
      <alignment horizontal="center"/>
    </xf>
    <xf numFmtId="0" fontId="17" fillId="0" borderId="0" xfId="0" applyFont="1" applyAlignment="1">
      <alignment horizontal="center"/>
    </xf>
    <xf numFmtId="0" fontId="9" fillId="0" borderId="6" xfId="0" applyFont="1" applyBorder="1"/>
    <xf numFmtId="0" fontId="17" fillId="0" borderId="9" xfId="0" applyFont="1" applyBorder="1"/>
    <xf numFmtId="0" fontId="17" fillId="0" borderId="0" xfId="0" applyFont="1"/>
    <xf numFmtId="0" fontId="16" fillId="0" borderId="0" xfId="0" applyFont="1" applyAlignment="1">
      <alignment horizontal="center"/>
    </xf>
    <xf numFmtId="0" fontId="9" fillId="0" borderId="9" xfId="0" applyFont="1" applyBorder="1"/>
    <xf numFmtId="168" fontId="19" fillId="2" borderId="1" xfId="3" applyNumberFormat="1" applyFont="1" applyFill="1" applyBorder="1" applyAlignment="1">
      <alignment horizontal="center"/>
    </xf>
    <xf numFmtId="44" fontId="19" fillId="2" borderId="1" xfId="3" applyFont="1" applyFill="1" applyBorder="1" applyAlignment="1"/>
    <xf numFmtId="168" fontId="16" fillId="0" borderId="1" xfId="3" applyNumberFormat="1" applyFont="1" applyFill="1" applyBorder="1" applyAlignment="1">
      <alignment horizontal="center"/>
    </xf>
    <xf numFmtId="0" fontId="20" fillId="0" borderId="3" xfId="0" applyFont="1" applyBorder="1"/>
    <xf numFmtId="0" fontId="21" fillId="0" borderId="9" xfId="0" applyFont="1" applyBorder="1"/>
    <xf numFmtId="168" fontId="19" fillId="14" borderId="0" xfId="3" applyNumberFormat="1" applyFont="1" applyFill="1" applyBorder="1" applyAlignment="1">
      <alignment horizontal="center"/>
    </xf>
    <xf numFmtId="168" fontId="19" fillId="0" borderId="0" xfId="3" applyNumberFormat="1" applyFont="1" applyFill="1" applyBorder="1" applyAlignment="1">
      <alignment horizontal="center"/>
    </xf>
    <xf numFmtId="0" fontId="21" fillId="0" borderId="0" xfId="0" applyFont="1"/>
    <xf numFmtId="44" fontId="19" fillId="0" borderId="0" xfId="3" applyFont="1" applyFill="1" applyBorder="1" applyAlignment="1">
      <alignment horizontal="center"/>
    </xf>
    <xf numFmtId="0" fontId="16" fillId="0" borderId="1" xfId="0" applyFont="1" applyBorder="1" applyAlignment="1">
      <alignment horizontal="right"/>
    </xf>
    <xf numFmtId="168" fontId="19" fillId="0" borderId="14" xfId="0" applyNumberFormat="1" applyFont="1" applyBorder="1" applyAlignment="1">
      <alignment horizontal="center"/>
    </xf>
    <xf numFmtId="169" fontId="19" fillId="0" borderId="14" xfId="0" applyNumberFormat="1" applyFont="1" applyBorder="1" applyAlignment="1">
      <alignment horizontal="center"/>
    </xf>
    <xf numFmtId="0" fontId="20" fillId="0" borderId="0" xfId="0" applyFont="1"/>
    <xf numFmtId="0" fontId="20" fillId="0" borderId="0" xfId="0" applyFont="1" applyAlignment="1">
      <alignment horizontal="center"/>
    </xf>
    <xf numFmtId="0" fontId="10" fillId="0" borderId="0" xfId="0" applyFont="1"/>
    <xf numFmtId="0" fontId="9" fillId="3" borderId="3" xfId="0" applyFont="1" applyFill="1" applyBorder="1"/>
    <xf numFmtId="0" fontId="9" fillId="3" borderId="0" xfId="0" applyFont="1" applyFill="1" applyAlignment="1">
      <alignment wrapText="1"/>
    </xf>
    <xf numFmtId="0" fontId="1" fillId="3" borderId="0" xfId="0" applyFont="1" applyFill="1"/>
    <xf numFmtId="0" fontId="1" fillId="0" borderId="3" xfId="0" applyFont="1" applyBorder="1"/>
    <xf numFmtId="0" fontId="1" fillId="0" borderId="0" xfId="0" applyFont="1" applyAlignment="1">
      <alignment wrapText="1"/>
    </xf>
    <xf numFmtId="0" fontId="1" fillId="0" borderId="0" xfId="0" applyFont="1"/>
    <xf numFmtId="0" fontId="1" fillId="3" borderId="0" xfId="0" applyFont="1" applyFill="1" applyAlignment="1">
      <alignment wrapText="1"/>
    </xf>
    <xf numFmtId="0" fontId="1" fillId="0" borderId="0" xfId="0" applyFont="1" applyFill="1"/>
    <xf numFmtId="0" fontId="9" fillId="4" borderId="3" xfId="0" applyFont="1" applyFill="1" applyBorder="1"/>
    <xf numFmtId="0" fontId="1" fillId="0" borderId="0" xfId="0" applyFont="1" applyAlignment="1">
      <alignment horizontal="left" vertical="center"/>
    </xf>
    <xf numFmtId="0" fontId="9" fillId="9" borderId="3" xfId="0" applyFont="1" applyFill="1" applyBorder="1"/>
    <xf numFmtId="0" fontId="9" fillId="10" borderId="3" xfId="0" applyFont="1" applyFill="1" applyBorder="1"/>
    <xf numFmtId="0" fontId="1" fillId="3" borderId="3" xfId="0" applyFont="1" applyFill="1" applyBorder="1"/>
    <xf numFmtId="0" fontId="9" fillId="5" borderId="3" xfId="0" applyFont="1" applyFill="1" applyBorder="1"/>
    <xf numFmtId="0" fontId="9" fillId="8" borderId="3" xfId="0" applyFont="1" applyFill="1" applyBorder="1"/>
    <xf numFmtId="0" fontId="9" fillId="0" borderId="3" xfId="0" applyFont="1" applyBorder="1"/>
    <xf numFmtId="0" fontId="22" fillId="0" borderId="0" xfId="0" applyFont="1" applyAlignment="1">
      <alignment wrapText="1"/>
    </xf>
    <xf numFmtId="0" fontId="1" fillId="8" borderId="1" xfId="0" applyFont="1" applyFill="1" applyBorder="1" applyAlignment="1">
      <alignment vertical="top" wrapText="1"/>
    </xf>
    <xf numFmtId="0" fontId="1" fillId="8" borderId="1" xfId="0" applyFont="1" applyFill="1" applyBorder="1" applyAlignment="1">
      <alignment wrapText="1"/>
    </xf>
    <xf numFmtId="0" fontId="1" fillId="0" borderId="0" xfId="0" applyFont="1" applyAlignment="1">
      <alignment horizontal="center"/>
    </xf>
    <xf numFmtId="0" fontId="1" fillId="0" borderId="7" xfId="0" applyFont="1" applyBorder="1"/>
    <xf numFmtId="0" fontId="1" fillId="0" borderId="7" xfId="0" applyFont="1" applyBorder="1" applyAlignment="1">
      <alignment horizontal="center"/>
    </xf>
    <xf numFmtId="0" fontId="1" fillId="0" borderId="8" xfId="0" applyFont="1" applyBorder="1"/>
    <xf numFmtId="0" fontId="1" fillId="0" borderId="9" xfId="0" applyFont="1" applyBorder="1"/>
    <xf numFmtId="169" fontId="1" fillId="2" borderId="1" xfId="3" applyNumberFormat="1" applyFont="1" applyFill="1" applyBorder="1" applyAlignment="1">
      <alignment horizontal="center"/>
    </xf>
    <xf numFmtId="0" fontId="1" fillId="0" borderId="10" xfId="0" applyFont="1" applyBorder="1"/>
    <xf numFmtId="0" fontId="1" fillId="0" borderId="11" xfId="0" applyFont="1" applyBorder="1"/>
    <xf numFmtId="0" fontId="1" fillId="0" borderId="11" xfId="0" applyFont="1" applyBorder="1" applyAlignment="1">
      <alignment horizontal="center"/>
    </xf>
    <xf numFmtId="0" fontId="1" fillId="0" borderId="12" xfId="0" applyFont="1" applyBorder="1"/>
    <xf numFmtId="169" fontId="1" fillId="0" borderId="0" xfId="0" applyNumberFormat="1" applyFont="1"/>
    <xf numFmtId="0" fontId="23" fillId="0" borderId="0" xfId="0" applyFont="1"/>
    <xf numFmtId="0" fontId="1" fillId="8" borderId="0" xfId="0" applyFont="1" applyFill="1"/>
    <xf numFmtId="0" fontId="9" fillId="7" borderId="0" xfId="0" applyFont="1" applyFill="1"/>
    <xf numFmtId="0" fontId="9" fillId="4" borderId="0" xfId="0" applyFont="1" applyFill="1"/>
    <xf numFmtId="0" fontId="9" fillId="0" borderId="0" xfId="0" applyFont="1" applyFill="1"/>
    <xf numFmtId="0" fontId="19" fillId="8" borderId="1" xfId="0" applyFont="1" applyFill="1" applyBorder="1" applyAlignment="1">
      <alignment vertical="top" wrapText="1"/>
    </xf>
    <xf numFmtId="0" fontId="1" fillId="3" borderId="1" xfId="0" applyFont="1" applyFill="1" applyBorder="1" applyAlignment="1">
      <alignment vertical="top" wrapText="1"/>
    </xf>
    <xf numFmtId="0" fontId="19" fillId="3" borderId="1" xfId="0" applyFont="1" applyFill="1" applyBorder="1" applyAlignment="1">
      <alignment vertical="top" wrapText="1"/>
    </xf>
    <xf numFmtId="0" fontId="19" fillId="0" borderId="1" xfId="0" applyFont="1" applyBorder="1" applyAlignment="1">
      <alignment vertical="top" wrapText="1"/>
    </xf>
    <xf numFmtId="0" fontId="1" fillId="11" borderId="1" xfId="0" applyFont="1" applyFill="1" applyBorder="1" applyAlignment="1">
      <alignment vertical="top" wrapText="1"/>
    </xf>
    <xf numFmtId="0" fontId="1" fillId="0" borderId="1" xfId="0" applyFont="1" applyBorder="1" applyAlignment="1">
      <alignment vertical="top" wrapText="1"/>
    </xf>
    <xf numFmtId="14" fontId="19" fillId="0" borderId="1" xfId="0" applyNumberFormat="1" applyFont="1" applyBorder="1" applyAlignment="1">
      <alignment vertical="top" wrapText="1"/>
    </xf>
    <xf numFmtId="10" fontId="19" fillId="0" borderId="1" xfId="1" applyNumberFormat="1" applyFont="1" applyFill="1" applyBorder="1" applyAlignment="1">
      <alignment horizontal="left" vertical="top" wrapText="1"/>
    </xf>
    <xf numFmtId="10" fontId="19" fillId="0" borderId="1" xfId="1" applyNumberFormat="1" applyFont="1" applyFill="1" applyBorder="1" applyAlignment="1">
      <alignment vertical="top" wrapText="1"/>
    </xf>
    <xf numFmtId="0" fontId="19" fillId="0" borderId="1" xfId="0" applyNumberFormat="1" applyFont="1" applyBorder="1" applyAlignment="1">
      <alignment vertical="top" wrapText="1"/>
    </xf>
    <xf numFmtId="0" fontId="19" fillId="0" borderId="1" xfId="0" applyFont="1" applyFill="1" applyBorder="1" applyAlignment="1">
      <alignment vertical="top" wrapText="1"/>
    </xf>
    <xf numFmtId="0" fontId="1" fillId="9" borderId="1" xfId="0" applyFont="1" applyFill="1" applyBorder="1" applyAlignment="1">
      <alignment vertical="top" wrapText="1"/>
    </xf>
    <xf numFmtId="10" fontId="24" fillId="0" borderId="1" xfId="2" applyNumberFormat="1" applyFont="1" applyFill="1" applyBorder="1" applyAlignment="1">
      <alignment vertical="top" wrapText="1"/>
    </xf>
    <xf numFmtId="0" fontId="19" fillId="0" borderId="0" xfId="0" applyFont="1" applyAlignment="1">
      <alignment vertical="top" wrapText="1"/>
    </xf>
    <xf numFmtId="0" fontId="1" fillId="0" borderId="1" xfId="0" applyNumberFormat="1" applyFont="1" applyBorder="1" applyAlignment="1">
      <alignment vertical="top" wrapText="1"/>
    </xf>
    <xf numFmtId="0" fontId="1" fillId="12" borderId="1" xfId="0" applyFont="1" applyFill="1" applyBorder="1" applyAlignment="1">
      <alignment vertical="top" wrapText="1"/>
    </xf>
    <xf numFmtId="0" fontId="1" fillId="13" borderId="1" xfId="0" applyFont="1" applyFill="1" applyBorder="1" applyAlignment="1">
      <alignment vertical="top" wrapText="1"/>
    </xf>
    <xf numFmtId="0" fontId="19" fillId="8" borderId="1" xfId="0" applyFont="1" applyFill="1" applyBorder="1" applyAlignment="1">
      <alignment wrapText="1"/>
    </xf>
    <xf numFmtId="0" fontId="19" fillId="6" borderId="1" xfId="0" applyFont="1" applyFill="1" applyBorder="1" applyAlignment="1">
      <alignment wrapText="1"/>
    </xf>
    <xf numFmtId="0" fontId="19" fillId="3" borderId="1" xfId="0" applyFont="1" applyFill="1" applyBorder="1" applyAlignment="1">
      <alignment wrapText="1"/>
    </xf>
    <xf numFmtId="0" fontId="1" fillId="5" borderId="1" xfId="0" applyFont="1" applyFill="1" applyBorder="1"/>
    <xf numFmtId="0" fontId="1" fillId="6" borderId="1" xfId="0" applyFont="1" applyFill="1" applyBorder="1"/>
    <xf numFmtId="0" fontId="1" fillId="3" borderId="1" xfId="0" applyFont="1" applyFill="1" applyBorder="1"/>
    <xf numFmtId="14" fontId="1" fillId="0" borderId="0" xfId="0" applyNumberFormat="1" applyFont="1"/>
    <xf numFmtId="0" fontId="9" fillId="0" borderId="0" xfId="0" applyFont="1" applyAlignment="1"/>
    <xf numFmtId="0" fontId="1" fillId="0" borderId="0" xfId="0" applyFont="1" applyAlignment="1"/>
    <xf numFmtId="0" fontId="19" fillId="5" borderId="1" xfId="0" applyFont="1" applyFill="1" applyBorder="1" applyAlignment="1">
      <alignment wrapText="1"/>
    </xf>
    <xf numFmtId="0" fontId="19" fillId="0" borderId="0" xfId="0" applyFont="1" applyFill="1" applyBorder="1"/>
    <xf numFmtId="1" fontId="19" fillId="0" borderId="0" xfId="0" applyNumberFormat="1" applyFont="1" applyFill="1" applyBorder="1"/>
    <xf numFmtId="0" fontId="1" fillId="0" borderId="0" xfId="0" applyFont="1" applyBorder="1"/>
    <xf numFmtId="1" fontId="1" fillId="0" borderId="0" xfId="0" applyNumberFormat="1" applyFont="1"/>
    <xf numFmtId="9" fontId="1" fillId="0" borderId="0" xfId="1" applyFont="1"/>
    <xf numFmtId="167" fontId="1" fillId="0" borderId="0" xfId="1" applyNumberFormat="1" applyFont="1"/>
    <xf numFmtId="2" fontId="1" fillId="0" borderId="0" xfId="1" applyNumberFormat="1" applyFont="1"/>
    <xf numFmtId="165" fontId="1" fillId="0" borderId="0" xfId="0" applyNumberFormat="1" applyFont="1"/>
    <xf numFmtId="0" fontId="19" fillId="2" borderId="1" xfId="0" applyFont="1" applyFill="1" applyBorder="1" applyAlignment="1">
      <alignment wrapText="1"/>
    </xf>
    <xf numFmtId="166" fontId="1" fillId="0" borderId="0" xfId="0" applyNumberFormat="1" applyFont="1"/>
    <xf numFmtId="0" fontId="19" fillId="0" borderId="0" xfId="0" applyFont="1" applyAlignment="1">
      <alignment vertical="top"/>
    </xf>
    <xf numFmtId="168" fontId="1" fillId="0" borderId="0" xfId="0" applyNumberFormat="1" applyFont="1" applyAlignment="1">
      <alignment horizontal="center"/>
    </xf>
    <xf numFmtId="0" fontId="19" fillId="5" borderId="1" xfId="0" applyFont="1" applyFill="1" applyBorder="1" applyAlignment="1">
      <alignment horizontal="left"/>
    </xf>
    <xf numFmtId="0" fontId="19" fillId="3" borderId="1" xfId="0" applyFont="1" applyFill="1" applyBorder="1" applyAlignment="1">
      <alignment horizontal="left"/>
    </xf>
    <xf numFmtId="1" fontId="19" fillId="3" borderId="1" xfId="0" applyNumberFormat="1" applyFont="1" applyFill="1" applyBorder="1" applyAlignment="1">
      <alignment horizontal="left"/>
    </xf>
    <xf numFmtId="0" fontId="9" fillId="2" borderId="0" xfId="0" applyFont="1" applyFill="1" applyAlignment="1">
      <alignment wrapText="1"/>
    </xf>
    <xf numFmtId="0" fontId="1" fillId="2" borderId="0" xfId="0" applyFont="1" applyFill="1" applyAlignment="1">
      <alignment wrapText="1"/>
    </xf>
    <xf numFmtId="0" fontId="19" fillId="0" borderId="0" xfId="0" applyFont="1" applyFill="1" applyAlignment="1">
      <alignment wrapText="1"/>
    </xf>
    <xf numFmtId="0" fontId="1" fillId="0" borderId="0" xfId="0" applyFont="1" applyFill="1" applyAlignment="1">
      <alignment wrapText="1"/>
    </xf>
    <xf numFmtId="0" fontId="1" fillId="2" borderId="0" xfId="0" applyFont="1" applyFill="1"/>
    <xf numFmtId="0" fontId="1" fillId="0" borderId="0" xfId="0" applyFont="1" applyAlignment="1">
      <alignment vertical="center"/>
    </xf>
    <xf numFmtId="0" fontId="9" fillId="0" borderId="0" xfId="0" applyFont="1" applyBorder="1"/>
    <xf numFmtId="0" fontId="9" fillId="8" borderId="0" xfId="0" applyFont="1" applyFill="1" applyBorder="1"/>
    <xf numFmtId="0" fontId="9" fillId="8" borderId="15" xfId="0" applyFont="1" applyFill="1" applyBorder="1"/>
    <xf numFmtId="0" fontId="25" fillId="0" borderId="0" xfId="0" applyFont="1"/>
    <xf numFmtId="0" fontId="7" fillId="0" borderId="3" xfId="0" applyFont="1" applyBorder="1"/>
    <xf numFmtId="0" fontId="26" fillId="0" borderId="0" xfId="0" applyFont="1"/>
    <xf numFmtId="0" fontId="26" fillId="0" borderId="0" xfId="0" applyFont="1" applyAlignment="1">
      <alignment wrapText="1"/>
    </xf>
    <xf numFmtId="0" fontId="7" fillId="0" borderId="0" xfId="0" applyFont="1" applyAlignment="1">
      <alignment wrapText="1"/>
    </xf>
    <xf numFmtId="14" fontId="9" fillId="8" borderId="4" xfId="0" applyNumberFormat="1" applyFont="1" applyFill="1" applyBorder="1"/>
    <xf numFmtId="0" fontId="19" fillId="0" borderId="0" xfId="0" applyNumberFormat="1" applyFont="1" applyAlignment="1">
      <alignment vertical="top"/>
    </xf>
    <xf numFmtId="0" fontId="16" fillId="5" borderId="1" xfId="0" applyFont="1" applyFill="1" applyBorder="1" applyAlignment="1">
      <alignment horizontal="center" vertical="top" wrapText="1"/>
    </xf>
    <xf numFmtId="0" fontId="9" fillId="3" borderId="1" xfId="0" applyFont="1" applyFill="1" applyBorder="1" applyAlignment="1">
      <alignment horizontal="center" vertical="top" wrapText="1"/>
    </xf>
    <xf numFmtId="0" fontId="16" fillId="3" borderId="1" xfId="0" applyFont="1" applyFill="1" applyBorder="1" applyAlignment="1">
      <alignment horizontal="center" vertical="top" wrapText="1"/>
    </xf>
    <xf numFmtId="170" fontId="16" fillId="3" borderId="1" xfId="0" applyNumberFormat="1" applyFont="1" applyFill="1" applyBorder="1" applyAlignment="1">
      <alignment horizontal="left" vertical="top" wrapText="1"/>
    </xf>
    <xf numFmtId="0" fontId="16" fillId="3" borderId="1" xfId="0" applyFont="1" applyFill="1" applyBorder="1" applyAlignment="1">
      <alignment horizontal="left" vertical="top" wrapText="1"/>
    </xf>
    <xf numFmtId="0" fontId="19" fillId="3" borderId="0" xfId="0" applyFont="1" applyFill="1" applyAlignment="1">
      <alignment horizontal="left" vertical="top" wrapText="1"/>
    </xf>
    <xf numFmtId="166" fontId="16" fillId="5" borderId="1" xfId="0" applyNumberFormat="1" applyFont="1" applyFill="1" applyBorder="1" applyAlignment="1">
      <alignment horizontal="center" vertical="top" wrapText="1"/>
    </xf>
    <xf numFmtId="0" fontId="19" fillId="3" borderId="1" xfId="0" quotePrefix="1" applyFont="1" applyFill="1" applyBorder="1" applyAlignment="1">
      <alignment wrapText="1"/>
    </xf>
    <xf numFmtId="10" fontId="19" fillId="2" borderId="1" xfId="3" applyNumberFormat="1" applyFont="1" applyFill="1" applyBorder="1" applyAlignment="1">
      <alignment horizontal="center"/>
    </xf>
    <xf numFmtId="0" fontId="17" fillId="5" borderId="9" xfId="0" applyFont="1" applyFill="1" applyBorder="1"/>
    <xf numFmtId="168" fontId="17" fillId="5" borderId="0" xfId="0" applyNumberFormat="1" applyFont="1" applyFill="1"/>
    <xf numFmtId="0" fontId="1" fillId="5" borderId="0" xfId="0" applyFont="1" applyFill="1"/>
    <xf numFmtId="0" fontId="1" fillId="12" borderId="1" xfId="0" applyFont="1" applyFill="1" applyBorder="1"/>
    <xf numFmtId="44" fontId="1" fillId="12" borderId="1" xfId="4" applyFont="1" applyFill="1" applyBorder="1"/>
    <xf numFmtId="9" fontId="1" fillId="12" borderId="1" xfId="0" applyNumberFormat="1" applyFont="1" applyFill="1" applyBorder="1"/>
    <xf numFmtId="0" fontId="9" fillId="12" borderId="1" xfId="0" applyFont="1" applyFill="1" applyBorder="1"/>
    <xf numFmtId="0" fontId="17" fillId="12" borderId="1" xfId="0" applyFont="1" applyFill="1" applyBorder="1"/>
    <xf numFmtId="10" fontId="1" fillId="12" borderId="1" xfId="1" applyNumberFormat="1" applyFont="1" applyFill="1" applyBorder="1"/>
    <xf numFmtId="0" fontId="1" fillId="15" borderId="0" xfId="0" applyFont="1" applyFill="1"/>
    <xf numFmtId="0" fontId="16" fillId="5" borderId="1" xfId="0" applyFont="1" applyFill="1" applyBorder="1" applyAlignment="1">
      <alignment horizontal="left" vertical="top" wrapText="1"/>
    </xf>
    <xf numFmtId="0" fontId="1" fillId="0" borderId="3" xfId="0" applyFont="1" applyFill="1" applyBorder="1"/>
    <xf numFmtId="44" fontId="16" fillId="0" borderId="13" xfId="3" applyFont="1" applyFill="1" applyBorder="1" applyAlignment="1">
      <alignment horizontal="left" wrapText="1"/>
    </xf>
    <xf numFmtId="0" fontId="16" fillId="3" borderId="9" xfId="0" applyFont="1" applyFill="1" applyBorder="1"/>
    <xf numFmtId="49" fontId="16" fillId="3" borderId="13" xfId="3" applyNumberFormat="1" applyFont="1" applyFill="1" applyBorder="1" applyAlignment="1">
      <alignment horizontal="center"/>
    </xf>
    <xf numFmtId="44" fontId="16" fillId="3" borderId="13" xfId="3" applyFont="1" applyFill="1" applyBorder="1" applyAlignment="1">
      <alignment horizontal="center"/>
    </xf>
    <xf numFmtId="166" fontId="1" fillId="0" borderId="0" xfId="0" applyNumberFormat="1" applyFont="1" applyFill="1" applyAlignment="1">
      <alignment wrapText="1"/>
    </xf>
    <xf numFmtId="1" fontId="9" fillId="8" borderId="4" xfId="0" applyNumberFormat="1" applyFont="1" applyFill="1" applyBorder="1" applyAlignment="1">
      <alignment horizontal="left"/>
    </xf>
    <xf numFmtId="1" fontId="9" fillId="8" borderId="5" xfId="0" applyNumberFormat="1" applyFont="1" applyFill="1" applyBorder="1" applyAlignment="1">
      <alignment horizontal="left"/>
    </xf>
    <xf numFmtId="164" fontId="9" fillId="8" borderId="4" xfId="0" applyNumberFormat="1" applyFont="1" applyFill="1" applyBorder="1" applyAlignment="1">
      <alignment horizontal="left"/>
    </xf>
    <xf numFmtId="164" fontId="9" fillId="8" borderId="5" xfId="0" applyNumberFormat="1" applyFont="1" applyFill="1" applyBorder="1" applyAlignment="1">
      <alignment horizontal="left"/>
    </xf>
  </cellXfs>
  <cellStyles count="5">
    <cellStyle name="Currency 2" xfId="3" xr:uid="{7D4E69B4-44B1-4732-A473-615A6FA542B9}"/>
    <cellStyle name="Hyperlink" xfId="2" builtinId="8"/>
    <cellStyle name="Procent" xfId="1" builtinId="5"/>
    <cellStyle name="Standaard" xfId="0" builtinId="0"/>
    <cellStyle name="Valuta" xfId="4" builtinId="4"/>
  </cellStyles>
  <dxfs count="23">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font>
        <color auto="1"/>
      </font>
      <numFmt numFmtId="0" formatCode="Genera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fill>
        <patternFill patternType="solid">
          <fgColor rgb="FF000000"/>
          <bgColor rgb="FFFFFFFF"/>
        </patternFill>
      </fill>
      <alignment horizontal="general" vertical="top" textRotation="0" wrapText="1" indent="0" justifyLastLine="0" shrinkToFit="0" readingOrder="0"/>
    </dxf>
    <dxf>
      <font>
        <b val="0"/>
      </font>
      <alignment horizontal="general" vertical="top" textRotation="0" wrapText="1" indent="0" justifyLastLine="0" shrinkToFit="0" readingOrder="0"/>
    </dxf>
    <dxf>
      <fill>
        <patternFill>
          <bgColor theme="9" tint="0.59996337778862885"/>
        </patternFill>
      </fill>
    </dxf>
    <dxf>
      <fill>
        <patternFill>
          <bgColor theme="9" tint="0.79998168889431442"/>
        </patternFill>
      </fill>
    </dxf>
    <dxf>
      <fill>
        <patternFill>
          <bgColor rgb="FFFF7C80"/>
        </patternFill>
      </fill>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colors>
    <mruColors>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78594</xdr:colOff>
      <xdr:row>4</xdr:row>
      <xdr:rowOff>67049</xdr:rowOff>
    </xdr:from>
    <xdr:to>
      <xdr:col>3</xdr:col>
      <xdr:colOff>2195083</xdr:colOff>
      <xdr:row>4</xdr:row>
      <xdr:rowOff>1256665</xdr:rowOff>
    </xdr:to>
    <xdr:pic>
      <xdr:nvPicPr>
        <xdr:cNvPr id="2" name="Picture 1" descr="Graphic illustration of carbon neutral, net zero, and carbon negative">
          <a:extLst>
            <a:ext uri="{FF2B5EF4-FFF2-40B4-BE49-F238E27FC236}">
              <a16:creationId xmlns:a16="http://schemas.microsoft.com/office/drawing/2014/main" id="{CE782FE9-CD04-EACA-8CCD-4D8214AC524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26829" y="1546225"/>
          <a:ext cx="2117759" cy="11896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310676</xdr:colOff>
      <xdr:row>9</xdr:row>
      <xdr:rowOff>1428247</xdr:rowOff>
    </xdr:from>
    <xdr:to>
      <xdr:col>3</xdr:col>
      <xdr:colOff>4253454</xdr:colOff>
      <xdr:row>13</xdr:row>
      <xdr:rowOff>769992</xdr:rowOff>
    </xdr:to>
    <xdr:pic>
      <xdr:nvPicPr>
        <xdr:cNvPr id="3" name="Picture 2" descr="WRI/WBCSD Corporate Value Chain (Scope 3) Accounting and Reporting Standard">
          <a:extLst>
            <a:ext uri="{FF2B5EF4-FFF2-40B4-BE49-F238E27FC236}">
              <a16:creationId xmlns:a16="http://schemas.microsoft.com/office/drawing/2014/main" id="{931CA3C5-6EFA-F04C-C70C-3385F16D310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458911" y="7330012"/>
          <a:ext cx="3932618" cy="25180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2594FBF-0770-4E10-B8AB-DE1669E908DA}" name="Table1" displayName="Table1" ref="A2:E171" totalsRowShown="0">
  <autoFilter ref="A2:E171" xr:uid="{82594FBF-0770-4E10-B8AB-DE1669E908DA}"/>
  <tableColumns count="5">
    <tableColumn id="1" xr3:uid="{681EC0BC-A010-47C3-B2EB-3F9E99E8E597}" name="Begrip" dataDxfId="22"/>
    <tableColumn id="2" xr3:uid="{71A1FBC1-010A-48D2-8960-9D97A8A46C65}" name="Definitie" dataDxfId="21"/>
    <tableColumn id="3" xr3:uid="{D58CAF6B-E235-4A2C-9618-3134AAE2810C}" name="Bron" dataDxfId="20"/>
    <tableColumn id="4" xr3:uid="{74EEBE51-299A-4D7E-89EE-0D764A893E47}" name="Opmerking" dataDxfId="19"/>
    <tableColumn id="5" xr3:uid="{C5AB0300-A5D0-4B3A-A348-7BAE846EA912}" name="Aanvulling van leverancier" dataDxfId="18"/>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BC84CA5-19D2-4D79-BC4F-F323E1B0DAE8}" name="Table24" displayName="Table24" ref="A1:M209" totalsRowShown="0" headerRowDxfId="14" dataDxfId="13">
  <tableColumns count="13">
    <tableColumn id="1" xr3:uid="{DB9D067A-0907-4802-91B6-B5D7488E8A2C}" name="Deel categorie" dataDxfId="12"/>
    <tableColumn id="2" xr3:uid="{3B705248-8E8B-4F93-A0E3-07C188A21887}" name="Product categorie" dataDxfId="11"/>
    <tableColumn id="17" xr3:uid="{E74E59E7-53A7-4C0B-A842-46EA866F13A6}" name="Afnemer" dataDxfId="10"/>
    <tableColumn id="3" xr3:uid="{70F2534B-71E6-4789-98B8-0819353FA509}" name="Resultaatgebied" dataDxfId="9"/>
    <tableColumn id="4" xr3:uid="{3219A487-610D-409E-B656-C1380835CD27}" name="Doel Opdrachtgever" dataDxfId="8"/>
    <tableColumn id="5" xr3:uid="{34245331-1BBC-44CE-89E9-EC8354811EB8}" name="Offerte/Ontwikkelplan/Doelstellingen" dataDxfId="7"/>
    <tableColumn id="6" xr3:uid="{651CE0B9-3365-49FD-AFF9-4D9BEC55801E}" name="Meetmethode" dataDxfId="6"/>
    <tableColumn id="7" xr3:uid="{1FE47592-26F3-4168-9200-CBDC3974ACD5}" name="Uitleg" dataDxfId="5"/>
    <tableColumn id="29" xr3:uid="{8B1B5D92-EF94-4DC2-9B4B-276294B67BD3}" name="Jaar" dataDxfId="4">
      <calculatedColumnFormula>YEAR(Table24[[#This Row],[Datum]])</calculatedColumnFormula>
    </tableColumn>
    <tableColumn id="30" xr3:uid="{6CBC2BA6-83A9-4161-89C5-B18C47BA72DB}" name="Kwartaal" dataDxfId="3"/>
    <tableColumn id="41" xr3:uid="{D12C1F7C-B2F2-4F64-BEA1-811A63BC6F74}" name="Datum" dataDxfId="2">
      <calculatedColumnFormula>EOMONTH(DATE(YEAR(K2),ROUNDUP(MONTH(K2)/3,0)*3,1),0)</calculatedColumnFormula>
    </tableColumn>
    <tableColumn id="8" xr3:uid="{8F6E1BB0-962F-474F-BEAB-AF0D45804828}" name="Resultaat" dataDxfId="1"/>
    <tableColumn id="9" xr3:uid="{5790A935-C195-4174-A997-A2FF3F4EECFF}" name="Resultaat volledig jaar" dataDxfId="0"/>
  </tableColumns>
  <tableStyleInfo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2.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_rels/sheet14.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11.vml"/><Relationship Id="rId1" Type="http://schemas.openxmlformats.org/officeDocument/2006/relationships/printerSettings" Target="../printerSettings/printerSettings12.bin"/><Relationship Id="rId4" Type="http://schemas.openxmlformats.org/officeDocument/2006/relationships/comments" Target="../comments1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E8E63D-69F2-4DFF-AFB5-93F63728C035}">
  <sheetPr codeName="Sheet2">
    <tabColor theme="2" tint="-9.9978637043366805E-2"/>
  </sheetPr>
  <dimension ref="A1:P46"/>
  <sheetViews>
    <sheetView tabSelected="1" workbookViewId="0">
      <selection activeCell="A2" sqref="A2"/>
    </sheetView>
  </sheetViews>
  <sheetFormatPr defaultRowHeight="15" x14ac:dyDescent="0.25"/>
  <cols>
    <col min="1" max="1" width="30.5703125" customWidth="1"/>
    <col min="2" max="2" width="28.7109375" customWidth="1"/>
    <col min="3" max="3" width="10.42578125" customWidth="1"/>
  </cols>
  <sheetData>
    <row r="1" spans="1:16" ht="19.5" x14ac:dyDescent="0.25">
      <c r="A1" s="10" t="s">
        <v>341</v>
      </c>
      <c r="B1" s="11"/>
      <c r="C1" s="11"/>
      <c r="I1" s="8"/>
      <c r="J1" s="8"/>
      <c r="K1" s="8"/>
      <c r="L1" s="8"/>
      <c r="M1" s="8"/>
      <c r="N1" s="8"/>
      <c r="O1" s="8"/>
      <c r="P1" s="8"/>
    </row>
    <row r="2" spans="1:16" x14ac:dyDescent="0.25">
      <c r="A2" s="11"/>
      <c r="B2" s="11"/>
      <c r="C2" s="11"/>
      <c r="I2" s="8"/>
      <c r="J2" s="8"/>
      <c r="K2" s="8"/>
      <c r="L2" s="8"/>
      <c r="M2" s="8"/>
      <c r="N2" s="8"/>
      <c r="O2" s="8"/>
      <c r="P2" s="8"/>
    </row>
    <row r="3" spans="1:16" x14ac:dyDescent="0.25">
      <c r="A3" s="12" t="s">
        <v>167</v>
      </c>
      <c r="B3" s="181"/>
      <c r="C3" s="182"/>
      <c r="I3" s="8"/>
      <c r="J3" s="8"/>
      <c r="K3" s="8"/>
      <c r="L3" s="8"/>
      <c r="M3" s="8"/>
      <c r="N3" s="8"/>
      <c r="O3" s="8"/>
      <c r="P3" s="8"/>
    </row>
    <row r="4" spans="1:16" x14ac:dyDescent="0.25">
      <c r="A4" s="12" t="s">
        <v>168</v>
      </c>
      <c r="B4" s="183"/>
      <c r="C4" s="184"/>
      <c r="I4" s="8"/>
      <c r="J4" s="8"/>
      <c r="K4" s="8"/>
      <c r="L4" s="8"/>
      <c r="M4" s="8"/>
      <c r="N4" s="8"/>
      <c r="O4" s="8"/>
      <c r="P4" s="8"/>
    </row>
    <row r="5" spans="1:16" x14ac:dyDescent="0.25">
      <c r="A5" s="12" t="s">
        <v>169</v>
      </c>
      <c r="B5" s="15"/>
      <c r="C5" s="16"/>
      <c r="I5" s="8"/>
      <c r="J5" s="8"/>
      <c r="K5" s="8"/>
      <c r="L5" s="8"/>
      <c r="M5" s="8"/>
      <c r="N5" s="8"/>
      <c r="O5" s="8"/>
      <c r="P5" s="8"/>
    </row>
    <row r="6" spans="1:16" x14ac:dyDescent="0.25">
      <c r="A6" s="11"/>
      <c r="B6" s="11"/>
      <c r="C6" s="11"/>
      <c r="I6" s="8"/>
      <c r="J6" s="8"/>
      <c r="K6" s="8"/>
      <c r="L6" s="8"/>
      <c r="M6" s="8"/>
      <c r="N6" s="8"/>
      <c r="O6" s="8"/>
      <c r="P6" s="8"/>
    </row>
    <row r="7" spans="1:16" x14ac:dyDescent="0.25">
      <c r="A7" s="12" t="s">
        <v>170</v>
      </c>
      <c r="B7" s="15" t="s">
        <v>171</v>
      </c>
      <c r="C7" s="13"/>
      <c r="I7" s="8"/>
      <c r="J7" s="8"/>
      <c r="K7" s="8"/>
      <c r="L7" s="8"/>
      <c r="M7" s="8"/>
      <c r="N7" s="8"/>
      <c r="O7" s="8"/>
      <c r="P7" s="8"/>
    </row>
    <row r="8" spans="1:16" x14ac:dyDescent="0.25">
      <c r="A8" s="12" t="s">
        <v>172</v>
      </c>
      <c r="B8" s="15"/>
      <c r="C8" s="13"/>
      <c r="I8" s="8"/>
      <c r="J8" s="8"/>
      <c r="K8" s="8"/>
      <c r="L8" s="8"/>
      <c r="M8" s="8"/>
      <c r="N8" s="8"/>
      <c r="O8" s="8"/>
      <c r="P8" s="8"/>
    </row>
    <row r="9" spans="1:16" x14ac:dyDescent="0.25">
      <c r="A9" s="12" t="s">
        <v>268</v>
      </c>
      <c r="B9" s="153" cm="1">
        <f t="array" ref="B9">LastSavedDate()</f>
        <v>45941.362662037034</v>
      </c>
      <c r="C9" s="13"/>
      <c r="I9" s="8"/>
      <c r="J9" s="8"/>
      <c r="K9" s="8"/>
      <c r="L9" s="8"/>
      <c r="M9" s="8"/>
      <c r="N9" s="8"/>
      <c r="O9" s="8"/>
      <c r="P9" s="8"/>
    </row>
    <row r="10" spans="1:16" x14ac:dyDescent="0.25">
      <c r="A10" s="37"/>
      <c r="I10" s="8"/>
      <c r="J10" s="8"/>
      <c r="K10" s="8"/>
      <c r="L10" s="8"/>
      <c r="M10" s="8"/>
      <c r="N10" s="8"/>
      <c r="O10" s="8"/>
      <c r="P10" s="8"/>
    </row>
    <row r="11" spans="1:16" x14ac:dyDescent="0.25">
      <c r="A11" s="18" t="s">
        <v>184</v>
      </c>
      <c r="B11" s="19" t="s">
        <v>187</v>
      </c>
      <c r="C11" s="20" t="s">
        <v>186</v>
      </c>
      <c r="I11" s="8"/>
      <c r="J11" s="8"/>
      <c r="K11" s="8"/>
      <c r="L11" s="8"/>
      <c r="M11" s="8"/>
      <c r="N11" s="8"/>
      <c r="O11" s="8"/>
      <c r="P11" s="8"/>
    </row>
    <row r="12" spans="1:16" x14ac:dyDescent="0.25">
      <c r="A12" s="21">
        <v>2024</v>
      </c>
      <c r="B12" s="22" t="s">
        <v>185</v>
      </c>
      <c r="C12" s="23" t="s">
        <v>173</v>
      </c>
      <c r="I12" s="8"/>
      <c r="J12" s="8"/>
      <c r="K12" s="8"/>
      <c r="L12" s="8"/>
      <c r="M12" s="8"/>
      <c r="N12" s="8"/>
      <c r="O12" s="8"/>
      <c r="P12" s="8"/>
    </row>
    <row r="13" spans="1:16" x14ac:dyDescent="0.25">
      <c r="A13" s="21"/>
      <c r="B13" s="22" t="s">
        <v>119</v>
      </c>
      <c r="C13" s="23" t="s">
        <v>174</v>
      </c>
      <c r="I13" s="8"/>
      <c r="J13" s="8"/>
      <c r="K13" s="8"/>
      <c r="L13" s="8"/>
      <c r="M13" s="8"/>
    </row>
    <row r="14" spans="1:16" x14ac:dyDescent="0.25">
      <c r="A14" s="21"/>
      <c r="B14" s="22" t="s">
        <v>153</v>
      </c>
      <c r="C14" s="23" t="s">
        <v>175</v>
      </c>
    </row>
    <row r="15" spans="1:16" x14ac:dyDescent="0.25">
      <c r="A15" s="24"/>
      <c r="B15" s="22" t="s">
        <v>188</v>
      </c>
      <c r="C15" s="23" t="s">
        <v>176</v>
      </c>
    </row>
    <row r="16" spans="1:16" x14ac:dyDescent="0.25">
      <c r="A16" s="21">
        <v>2025</v>
      </c>
      <c r="B16" s="22" t="s">
        <v>185</v>
      </c>
      <c r="C16" s="23" t="s">
        <v>177</v>
      </c>
    </row>
    <row r="17" spans="1:3" x14ac:dyDescent="0.25">
      <c r="A17" s="21"/>
      <c r="B17" s="22" t="s">
        <v>119</v>
      </c>
      <c r="C17" s="23" t="s">
        <v>178</v>
      </c>
    </row>
    <row r="18" spans="1:3" x14ac:dyDescent="0.25">
      <c r="A18" s="21"/>
      <c r="B18" s="22" t="s">
        <v>153</v>
      </c>
      <c r="C18" s="23" t="s">
        <v>179</v>
      </c>
    </row>
    <row r="19" spans="1:3" x14ac:dyDescent="0.25">
      <c r="A19" s="24"/>
      <c r="B19" s="22" t="s">
        <v>188</v>
      </c>
      <c r="C19" s="23" t="s">
        <v>176</v>
      </c>
    </row>
    <row r="20" spans="1:3" x14ac:dyDescent="0.25">
      <c r="A20" s="21">
        <v>2026</v>
      </c>
      <c r="B20" s="22" t="s">
        <v>185</v>
      </c>
      <c r="C20" s="23" t="s">
        <v>180</v>
      </c>
    </row>
    <row r="21" spans="1:3" x14ac:dyDescent="0.25">
      <c r="A21" s="21"/>
      <c r="B21" s="22" t="s">
        <v>119</v>
      </c>
      <c r="C21" s="23" t="s">
        <v>181</v>
      </c>
    </row>
    <row r="22" spans="1:3" x14ac:dyDescent="0.25">
      <c r="A22" s="21"/>
      <c r="B22" s="22" t="s">
        <v>153</v>
      </c>
      <c r="C22" s="23" t="s">
        <v>182</v>
      </c>
    </row>
    <row r="23" spans="1:3" x14ac:dyDescent="0.25">
      <c r="A23" s="24"/>
      <c r="B23" s="22" t="s">
        <v>188</v>
      </c>
      <c r="C23" s="23" t="s">
        <v>183</v>
      </c>
    </row>
    <row r="24" spans="1:3" x14ac:dyDescent="0.25">
      <c r="A24" s="21">
        <v>2027</v>
      </c>
      <c r="B24" s="22" t="s">
        <v>185</v>
      </c>
      <c r="C24" s="23" t="s">
        <v>212</v>
      </c>
    </row>
    <row r="25" spans="1:3" x14ac:dyDescent="0.25">
      <c r="A25" s="21"/>
      <c r="B25" s="22" t="s">
        <v>119</v>
      </c>
      <c r="C25" s="23" t="s">
        <v>213</v>
      </c>
    </row>
    <row r="26" spans="1:3" x14ac:dyDescent="0.25">
      <c r="A26" s="21"/>
      <c r="B26" s="22" t="s">
        <v>153</v>
      </c>
      <c r="C26" s="23" t="s">
        <v>214</v>
      </c>
    </row>
    <row r="27" spans="1:3" x14ac:dyDescent="0.25">
      <c r="A27" s="24"/>
      <c r="B27" s="22" t="s">
        <v>188</v>
      </c>
      <c r="C27" s="23" t="s">
        <v>215</v>
      </c>
    </row>
    <row r="28" spans="1:3" x14ac:dyDescent="0.25">
      <c r="A28" s="21">
        <v>2028</v>
      </c>
      <c r="B28" s="22" t="s">
        <v>185</v>
      </c>
      <c r="C28" s="23" t="s">
        <v>216</v>
      </c>
    </row>
    <row r="29" spans="1:3" x14ac:dyDescent="0.25">
      <c r="A29" s="21"/>
      <c r="B29" s="22" t="s">
        <v>119</v>
      </c>
      <c r="C29" s="23" t="s">
        <v>216</v>
      </c>
    </row>
    <row r="30" spans="1:3" x14ac:dyDescent="0.25">
      <c r="A30" s="21"/>
      <c r="B30" s="22" t="s">
        <v>153</v>
      </c>
      <c r="C30" s="23" t="s">
        <v>217</v>
      </c>
    </row>
    <row r="31" spans="1:3" x14ac:dyDescent="0.25">
      <c r="A31" s="25"/>
      <c r="B31" s="26" t="s">
        <v>188</v>
      </c>
      <c r="C31" s="27" t="s">
        <v>218</v>
      </c>
    </row>
    <row r="32" spans="1:3" x14ac:dyDescent="0.25">
      <c r="C32" s="14"/>
    </row>
    <row r="33" spans="1:3" x14ac:dyDescent="0.25">
      <c r="A33" s="29" t="s">
        <v>238</v>
      </c>
      <c r="B33" s="30" t="s">
        <v>239</v>
      </c>
      <c r="C33" s="31"/>
    </row>
    <row r="34" spans="1:3" x14ac:dyDescent="0.25">
      <c r="A34" s="32"/>
      <c r="B34" s="1"/>
      <c r="C34" s="23"/>
    </row>
    <row r="35" spans="1:3" x14ac:dyDescent="0.25">
      <c r="A35" s="32"/>
      <c r="B35" s="1"/>
      <c r="C35" s="23"/>
    </row>
    <row r="36" spans="1:3" x14ac:dyDescent="0.25">
      <c r="A36" s="32"/>
      <c r="B36" s="1"/>
      <c r="C36" s="33"/>
    </row>
    <row r="37" spans="1:3" x14ac:dyDescent="0.25">
      <c r="A37" s="32"/>
      <c r="B37" s="1"/>
      <c r="C37" s="33"/>
    </row>
    <row r="38" spans="1:3" x14ac:dyDescent="0.25">
      <c r="A38" s="32"/>
      <c r="B38" s="1"/>
      <c r="C38" s="33"/>
    </row>
    <row r="39" spans="1:3" x14ac:dyDescent="0.25">
      <c r="A39" s="32"/>
      <c r="B39" s="1"/>
      <c r="C39" s="33"/>
    </row>
    <row r="40" spans="1:3" x14ac:dyDescent="0.25">
      <c r="A40" s="32"/>
      <c r="B40" s="1"/>
      <c r="C40" s="33"/>
    </row>
    <row r="41" spans="1:3" x14ac:dyDescent="0.25">
      <c r="A41" s="32"/>
      <c r="B41" s="1"/>
      <c r="C41" s="33"/>
    </row>
    <row r="42" spans="1:3" x14ac:dyDescent="0.25">
      <c r="A42" s="32"/>
      <c r="B42" s="1"/>
      <c r="C42" s="33"/>
    </row>
    <row r="43" spans="1:3" x14ac:dyDescent="0.25">
      <c r="A43" s="32"/>
      <c r="B43" s="1"/>
      <c r="C43" s="33"/>
    </row>
    <row r="44" spans="1:3" x14ac:dyDescent="0.25">
      <c r="A44" s="32"/>
      <c r="B44" s="1"/>
      <c r="C44" s="33"/>
    </row>
    <row r="45" spans="1:3" x14ac:dyDescent="0.25">
      <c r="A45" s="32"/>
      <c r="B45" s="1"/>
      <c r="C45" s="33"/>
    </row>
    <row r="46" spans="1:3" x14ac:dyDescent="0.25">
      <c r="A46" s="34"/>
      <c r="B46" s="35"/>
      <c r="C46" s="36"/>
    </row>
  </sheetData>
  <mergeCells count="2">
    <mergeCell ref="B3:C3"/>
    <mergeCell ref="B4:C4"/>
  </mergeCells>
  <phoneticPr fontId="2"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6B89B-EA93-4B7B-94D0-51F77ACB9170}">
  <sheetPr codeName="Sheet10">
    <tabColor theme="9" tint="0.79998168889431442"/>
  </sheetPr>
  <dimension ref="A1:AA5"/>
  <sheetViews>
    <sheetView topLeftCell="B1" zoomScale="70" zoomScaleNormal="70" workbookViewId="0">
      <selection activeCell="N2" sqref="N2"/>
    </sheetView>
  </sheetViews>
  <sheetFormatPr defaultColWidth="9.28515625" defaultRowHeight="11.25" x14ac:dyDescent="0.15"/>
  <cols>
    <col min="1" max="2" width="9.28515625" style="67"/>
    <col min="3" max="3" width="18.7109375" style="67" customWidth="1"/>
    <col min="4" max="4" width="18.28515625" style="67" customWidth="1"/>
    <col min="5" max="5" width="12.5703125" style="67" customWidth="1"/>
    <col min="6" max="6" width="11.28515625" style="67" customWidth="1"/>
    <col min="7" max="7" width="10.7109375" style="67" customWidth="1"/>
    <col min="8" max="8" width="23.7109375" style="67" customWidth="1"/>
    <col min="9" max="9" width="9.28515625" style="67"/>
    <col min="10" max="10" width="16.42578125" style="67" customWidth="1"/>
    <col min="11" max="11" width="14.7109375" style="67" customWidth="1"/>
    <col min="12" max="12" width="20.7109375" style="67" customWidth="1"/>
    <col min="13" max="13" width="11.5703125" style="67" customWidth="1"/>
    <col min="14" max="16" width="9.28515625" style="67"/>
    <col min="17" max="17" width="9.42578125" style="67" customWidth="1"/>
    <col min="18" max="19" width="17.7109375" style="67" customWidth="1"/>
    <col min="20" max="20" width="19.7109375" style="67" customWidth="1"/>
    <col min="21" max="16384" width="9.28515625" style="67"/>
  </cols>
  <sheetData>
    <row r="1" spans="1:27" ht="57" customHeight="1" x14ac:dyDescent="0.15">
      <c r="A1" s="80" t="s">
        <v>50</v>
      </c>
      <c r="B1" s="114" t="s">
        <v>19</v>
      </c>
      <c r="C1" s="114" t="s">
        <v>172</v>
      </c>
      <c r="D1" s="116" t="s">
        <v>105</v>
      </c>
      <c r="E1" s="123" t="s">
        <v>200</v>
      </c>
      <c r="F1" s="123" t="s">
        <v>106</v>
      </c>
      <c r="G1" s="123" t="s">
        <v>107</v>
      </c>
      <c r="H1" s="123" t="s">
        <v>109</v>
      </c>
      <c r="I1" s="116" t="s">
        <v>108</v>
      </c>
      <c r="J1" s="123" t="s">
        <v>130</v>
      </c>
      <c r="K1" s="123" t="s">
        <v>110</v>
      </c>
      <c r="L1" s="123" t="s">
        <v>111</v>
      </c>
      <c r="M1" s="116" t="s">
        <v>112</v>
      </c>
      <c r="N1" s="116" t="s">
        <v>151</v>
      </c>
      <c r="O1" s="116" t="s">
        <v>152</v>
      </c>
      <c r="P1" s="116" t="s">
        <v>113</v>
      </c>
      <c r="Q1" s="116" t="s">
        <v>201</v>
      </c>
      <c r="R1" s="116" t="s">
        <v>253</v>
      </c>
      <c r="S1" s="123" t="s">
        <v>271</v>
      </c>
      <c r="T1" s="132" t="s">
        <v>115</v>
      </c>
      <c r="U1" s="116"/>
      <c r="V1" s="116"/>
      <c r="W1" s="116"/>
      <c r="X1" s="116"/>
      <c r="Y1" s="116"/>
      <c r="Z1" s="116"/>
      <c r="AA1" s="116"/>
    </row>
    <row r="2" spans="1:27" x14ac:dyDescent="0.15">
      <c r="F2" s="120"/>
      <c r="G2" s="120"/>
      <c r="R2" s="133"/>
      <c r="S2" s="133"/>
    </row>
    <row r="3" spans="1:27" x14ac:dyDescent="0.15">
      <c r="F3" s="120"/>
      <c r="G3" s="120"/>
      <c r="R3" s="133"/>
      <c r="S3" s="133"/>
    </row>
    <row r="4" spans="1:27" x14ac:dyDescent="0.15">
      <c r="F4" s="120"/>
      <c r="G4" s="120"/>
      <c r="R4" s="133"/>
      <c r="S4" s="133"/>
    </row>
    <row r="5" spans="1:27" x14ac:dyDescent="0.15">
      <c r="F5" s="120"/>
      <c r="G5" s="120"/>
      <c r="I5" s="120"/>
      <c r="R5" s="133"/>
      <c r="S5" s="133"/>
    </row>
  </sheetData>
  <dataValidations count="1">
    <dataValidation type="whole" allowBlank="1" showInputMessage="1" showErrorMessage="1" sqref="N3:N4" xr:uid="{B4ABDD5D-508D-4C99-973B-FC716468708D}">
      <formula1>2020</formula1>
      <formula2>2100</formula2>
    </dataValidation>
  </dataValidations>
  <pageMargins left="0.7" right="0.7" top="0.75" bottom="0.75" header="0.3" footer="0.3"/>
  <pageSetup paperSize="9" orientation="portrait"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B0368-F98E-4331-AFDD-EF7CCC2BA7FC}">
  <sheetPr codeName="Sheet11">
    <tabColor theme="9" tint="0.79998168889431442"/>
  </sheetPr>
  <dimension ref="A1:X4"/>
  <sheetViews>
    <sheetView workbookViewId="0">
      <selection activeCell="P16" sqref="P16"/>
    </sheetView>
  </sheetViews>
  <sheetFormatPr defaultColWidth="9.28515625" defaultRowHeight="11.25" x14ac:dyDescent="0.15"/>
  <cols>
    <col min="1" max="1" width="9.28515625" style="67"/>
    <col min="2" max="2" width="24.28515625" style="67" customWidth="1"/>
    <col min="3" max="4" width="18.7109375" style="67" customWidth="1"/>
    <col min="5" max="5" width="18.28515625" style="67" customWidth="1"/>
    <col min="6" max="6" width="11.28515625" style="67" customWidth="1"/>
    <col min="7" max="7" width="10.7109375" style="67" customWidth="1"/>
    <col min="8" max="8" width="15.7109375" style="67" customWidth="1"/>
    <col min="9" max="9" width="18" style="67" customWidth="1"/>
    <col min="10" max="10" width="14.7109375" style="67" customWidth="1"/>
    <col min="11" max="11" width="20.7109375" style="67" customWidth="1"/>
    <col min="12" max="15" width="9.28515625" style="67"/>
    <col min="16" max="16" width="17.7109375" style="67" customWidth="1"/>
    <col min="17" max="17" width="19.7109375" style="67" customWidth="1"/>
    <col min="18" max="16384" width="9.28515625" style="67"/>
  </cols>
  <sheetData>
    <row r="1" spans="1:24" ht="57" customHeight="1" x14ac:dyDescent="0.15">
      <c r="A1" s="80" t="s">
        <v>50</v>
      </c>
      <c r="B1" s="114" t="s">
        <v>19</v>
      </c>
      <c r="C1" s="114" t="s">
        <v>172</v>
      </c>
      <c r="D1" s="116" t="s">
        <v>245</v>
      </c>
      <c r="E1" s="116" t="s">
        <v>154</v>
      </c>
      <c r="F1" s="116" t="s">
        <v>57</v>
      </c>
      <c r="G1" s="116" t="s">
        <v>58</v>
      </c>
      <c r="H1" s="116" t="s">
        <v>254</v>
      </c>
      <c r="I1" s="116" t="s">
        <v>109</v>
      </c>
      <c r="J1" s="116" t="s">
        <v>202</v>
      </c>
      <c r="K1" s="116"/>
      <c r="L1" s="116"/>
      <c r="M1" s="116"/>
      <c r="N1" s="116"/>
      <c r="O1" s="116"/>
      <c r="P1" s="116"/>
      <c r="Q1" s="116"/>
      <c r="R1" s="116"/>
      <c r="S1" s="116"/>
      <c r="T1" s="116"/>
      <c r="U1" s="116"/>
      <c r="V1" s="116"/>
      <c r="W1" s="116"/>
      <c r="X1" s="116"/>
    </row>
    <row r="2" spans="1:24" x14ac:dyDescent="0.15">
      <c r="H2" s="131"/>
    </row>
    <row r="3" spans="1:24" x14ac:dyDescent="0.15">
      <c r="H3" s="131"/>
    </row>
    <row r="4" spans="1:24" x14ac:dyDescent="0.15">
      <c r="H4" s="131"/>
    </row>
  </sheetData>
  <pageMargins left="0.7" right="0.7" top="0.75" bottom="0.75" header="0.3" footer="0.3"/>
  <legacy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EEA2A9-9C84-4438-8084-D3C47C45039E}">
  <sheetPr codeName="Sheet14">
    <tabColor theme="9" tint="0.79998168889431442"/>
  </sheetPr>
  <dimension ref="A1:R28"/>
  <sheetViews>
    <sheetView zoomScaleNormal="100" workbookViewId="0">
      <selection activeCell="C9" sqref="C9"/>
    </sheetView>
  </sheetViews>
  <sheetFormatPr defaultColWidth="9.28515625" defaultRowHeight="11.25" x14ac:dyDescent="0.15"/>
  <cols>
    <col min="1" max="1" width="15.5703125" style="67" customWidth="1"/>
    <col min="2" max="3" width="18.7109375" style="67" customWidth="1"/>
    <col min="4" max="4" width="19.28515625" style="67" customWidth="1"/>
    <col min="5" max="5" width="28.7109375" style="67" customWidth="1"/>
    <col min="6" max="6" width="17.5703125" style="67" customWidth="1"/>
    <col min="7" max="7" width="35.42578125" style="67" customWidth="1"/>
    <col min="8" max="9" width="14.28515625" style="67" customWidth="1"/>
    <col min="10" max="11" width="9.28515625" style="67"/>
    <col min="12" max="12" width="10.7109375" style="67" customWidth="1"/>
    <col min="13" max="13" width="11.7109375" style="67" customWidth="1"/>
    <col min="14" max="14" width="17.5703125" style="67" customWidth="1"/>
    <col min="15" max="15" width="25" style="67" customWidth="1"/>
    <col min="16" max="17" width="29.28515625" style="67" customWidth="1"/>
    <col min="18" max="16384" width="9.28515625" style="67"/>
  </cols>
  <sheetData>
    <row r="1" spans="1:18" s="119" customFormat="1" x14ac:dyDescent="0.15">
      <c r="A1" s="80" t="s">
        <v>50</v>
      </c>
      <c r="B1" s="114" t="s">
        <v>19</v>
      </c>
      <c r="C1" s="114" t="s">
        <v>172</v>
      </c>
      <c r="D1" s="117" t="s">
        <v>100</v>
      </c>
      <c r="E1" s="117" t="s">
        <v>61</v>
      </c>
      <c r="F1" s="117" t="s">
        <v>120</v>
      </c>
      <c r="G1" s="118" t="s">
        <v>62</v>
      </c>
      <c r="H1" s="119" t="s">
        <v>114</v>
      </c>
      <c r="I1" s="119" t="s">
        <v>294</v>
      </c>
      <c r="J1" s="117" t="s">
        <v>57</v>
      </c>
      <c r="K1" s="117" t="s">
        <v>58</v>
      </c>
      <c r="L1" s="117" t="s">
        <v>59</v>
      </c>
      <c r="M1" s="117" t="s">
        <v>60</v>
      </c>
      <c r="N1" s="117" t="s">
        <v>101</v>
      </c>
      <c r="O1" s="118" t="s">
        <v>116</v>
      </c>
      <c r="P1" s="117" t="s">
        <v>102</v>
      </c>
      <c r="Q1" s="119" t="s">
        <v>103</v>
      </c>
      <c r="R1" s="119" t="s">
        <v>104</v>
      </c>
    </row>
    <row r="2" spans="1:18" x14ac:dyDescent="0.15">
      <c r="L2" s="120"/>
    </row>
    <row r="3" spans="1:18" x14ac:dyDescent="0.15">
      <c r="L3" s="120"/>
    </row>
    <row r="4" spans="1:18" x14ac:dyDescent="0.15">
      <c r="L4" s="120"/>
    </row>
    <row r="5" spans="1:18" x14ac:dyDescent="0.15">
      <c r="L5" s="120"/>
    </row>
    <row r="6" spans="1:18" x14ac:dyDescent="0.15">
      <c r="L6" s="120"/>
    </row>
    <row r="7" spans="1:18" x14ac:dyDescent="0.15">
      <c r="L7" s="120"/>
    </row>
    <row r="8" spans="1:18" x14ac:dyDescent="0.15">
      <c r="L8" s="120"/>
    </row>
    <row r="9" spans="1:18" x14ac:dyDescent="0.15">
      <c r="L9" s="120"/>
    </row>
    <row r="28" spans="4:9" x14ac:dyDescent="0.15">
      <c r="D28" s="121"/>
      <c r="H28" s="122"/>
      <c r="I28" s="122"/>
    </row>
  </sheetData>
  <pageMargins left="0.7" right="0.7" top="0.75" bottom="0.75" header="0.3" footer="0.3"/>
  <pageSetup paperSize="9" orientation="portrait"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E1C0F-8735-40EA-8E1D-04B6A8E4FA65}">
  <sheetPr codeName="Sheet15">
    <tabColor theme="9" tint="0.79998168889431442"/>
  </sheetPr>
  <dimension ref="A1:Q1"/>
  <sheetViews>
    <sheetView workbookViewId="0">
      <selection activeCell="E1" sqref="E1"/>
    </sheetView>
  </sheetViews>
  <sheetFormatPr defaultColWidth="9.28515625" defaultRowHeight="11.25" x14ac:dyDescent="0.15"/>
  <cols>
    <col min="1" max="5" width="9.28515625" style="67"/>
    <col min="6" max="6" width="17" style="67" customWidth="1"/>
    <col min="7" max="10" width="9.28515625" style="67"/>
    <col min="11" max="11" width="13.42578125" style="67" customWidth="1"/>
    <col min="12" max="12" width="14.42578125" style="67" customWidth="1"/>
    <col min="13" max="13" width="14.5703125" style="67" customWidth="1"/>
    <col min="14" max="14" width="14.42578125" style="67" customWidth="1"/>
    <col min="15" max="15" width="11.42578125" style="67" customWidth="1"/>
    <col min="16" max="16" width="11.7109375" style="67" customWidth="1"/>
    <col min="17" max="16384" width="9.28515625" style="67"/>
  </cols>
  <sheetData>
    <row r="1" spans="1:17" ht="56.25" x14ac:dyDescent="0.15">
      <c r="A1" s="80" t="s">
        <v>50</v>
      </c>
      <c r="B1" s="114" t="s">
        <v>19</v>
      </c>
      <c r="C1" s="114" t="s">
        <v>172</v>
      </c>
      <c r="D1" s="115" t="s">
        <v>20</v>
      </c>
      <c r="E1" s="116" t="s">
        <v>18</v>
      </c>
      <c r="F1" s="116" t="s">
        <v>51</v>
      </c>
      <c r="G1" s="115" t="s">
        <v>279</v>
      </c>
      <c r="H1" s="115" t="s">
        <v>60</v>
      </c>
      <c r="I1" s="115" t="s">
        <v>114</v>
      </c>
      <c r="J1" s="115" t="s">
        <v>294</v>
      </c>
      <c r="K1" s="115" t="s">
        <v>282</v>
      </c>
      <c r="L1" s="116" t="s">
        <v>283</v>
      </c>
      <c r="M1" s="115" t="s">
        <v>284</v>
      </c>
      <c r="N1" s="116" t="s">
        <v>285</v>
      </c>
      <c r="O1" s="115" t="s">
        <v>473</v>
      </c>
      <c r="P1" s="116" t="s">
        <v>472</v>
      </c>
      <c r="Q1" s="123" t="s">
        <v>474</v>
      </c>
    </row>
  </sheetData>
  <pageMargins left="0.7" right="0.7" top="0.75" bottom="0.75" header="0.3" footer="0.3"/>
  <legacy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050CEE-9D1A-4C1D-8C95-58C783D1B5CA}">
  <sheetPr codeName="Sheet12">
    <tabColor theme="9" tint="0.79998168889431442"/>
  </sheetPr>
  <dimension ref="A1:X6"/>
  <sheetViews>
    <sheetView topLeftCell="I1" zoomScaleNormal="100" workbookViewId="0">
      <selection activeCell="B1" sqref="B1"/>
    </sheetView>
  </sheetViews>
  <sheetFormatPr defaultColWidth="9.28515625" defaultRowHeight="11.25" x14ac:dyDescent="0.15"/>
  <cols>
    <col min="1" max="1" width="12.7109375" style="67" customWidth="1"/>
    <col min="2" max="2" width="15.5703125" style="67" customWidth="1"/>
    <col min="3" max="3" width="18.7109375" style="67" customWidth="1"/>
    <col min="4" max="4" width="15.28515625" style="67" customWidth="1"/>
    <col min="5" max="5" width="22" style="67" customWidth="1"/>
    <col min="6" max="6" width="17" style="67" customWidth="1"/>
    <col min="7" max="7" width="13" style="67" customWidth="1"/>
    <col min="8" max="8" width="14.28515625" style="67" customWidth="1"/>
    <col min="9" max="9" width="12.28515625" style="67" customWidth="1"/>
    <col min="10" max="10" width="11" style="67" customWidth="1"/>
    <col min="11" max="11" width="13.5703125" style="67" customWidth="1"/>
    <col min="12" max="13" width="16.28515625" style="128" customWidth="1"/>
    <col min="14" max="15" width="17.42578125" style="128" customWidth="1"/>
    <col min="16" max="16" width="16.7109375" style="128" bestFit="1" customWidth="1"/>
    <col min="17" max="17" width="16.7109375" style="128" customWidth="1"/>
    <col min="18" max="18" width="13.28515625" style="128" bestFit="1" customWidth="1"/>
    <col min="19" max="19" width="13.28515625" style="128" customWidth="1"/>
    <col min="20" max="21" width="15.42578125" style="67" customWidth="1"/>
    <col min="22" max="22" width="13.42578125" style="67" customWidth="1"/>
    <col min="23" max="16384" width="9.28515625" style="67"/>
  </cols>
  <sheetData>
    <row r="1" spans="1:24" s="119" customFormat="1" ht="66" customHeight="1" x14ac:dyDescent="0.15">
      <c r="A1" s="80" t="s">
        <v>50</v>
      </c>
      <c r="B1" s="114" t="s">
        <v>19</v>
      </c>
      <c r="C1" s="114" t="s">
        <v>172</v>
      </c>
      <c r="D1" s="115" t="s">
        <v>20</v>
      </c>
      <c r="E1" s="116" t="s">
        <v>18</v>
      </c>
      <c r="F1" s="116" t="s">
        <v>51</v>
      </c>
      <c r="G1" s="123" t="s">
        <v>70</v>
      </c>
      <c r="H1" s="116" t="s">
        <v>71</v>
      </c>
      <c r="I1" s="123" t="s">
        <v>114</v>
      </c>
      <c r="J1" s="123" t="s">
        <v>121</v>
      </c>
      <c r="K1" s="116" t="s">
        <v>21</v>
      </c>
      <c r="L1" s="123" t="s">
        <v>145</v>
      </c>
      <c r="M1" s="116" t="s">
        <v>275</v>
      </c>
      <c r="N1" s="123" t="s">
        <v>143</v>
      </c>
      <c r="O1" s="116" t="s">
        <v>276</v>
      </c>
      <c r="P1" s="123" t="s">
        <v>146</v>
      </c>
      <c r="Q1" s="116" t="s">
        <v>277</v>
      </c>
      <c r="R1" s="123" t="s">
        <v>144</v>
      </c>
      <c r="S1" s="116" t="s">
        <v>278</v>
      </c>
      <c r="T1" s="116" t="s">
        <v>132</v>
      </c>
      <c r="U1" s="116" t="s">
        <v>147</v>
      </c>
      <c r="V1" s="116" t="s">
        <v>148</v>
      </c>
      <c r="W1" s="116"/>
      <c r="X1" s="116"/>
    </row>
    <row r="2" spans="1:24" x14ac:dyDescent="0.15">
      <c r="E2" s="127"/>
      <c r="G2" s="120"/>
      <c r="H2" s="120"/>
      <c r="M2" s="129"/>
      <c r="O2" s="129"/>
      <c r="Q2" s="129"/>
      <c r="S2" s="129"/>
    </row>
    <row r="3" spans="1:24" x14ac:dyDescent="0.15">
      <c r="E3" s="127"/>
      <c r="G3" s="120"/>
      <c r="H3" s="120"/>
      <c r="M3" s="129"/>
      <c r="O3" s="129"/>
      <c r="Q3" s="129"/>
      <c r="S3" s="129"/>
      <c r="U3" s="130"/>
    </row>
    <row r="4" spans="1:24" x14ac:dyDescent="0.15">
      <c r="E4" s="127"/>
      <c r="G4" s="120"/>
      <c r="H4" s="120"/>
      <c r="M4" s="129"/>
      <c r="O4" s="129"/>
      <c r="Q4" s="129"/>
      <c r="S4" s="129"/>
    </row>
    <row r="5" spans="1:24" x14ac:dyDescent="0.15">
      <c r="E5" s="127"/>
      <c r="G5" s="120"/>
      <c r="H5" s="120"/>
      <c r="M5" s="129"/>
      <c r="O5" s="129"/>
      <c r="Q5" s="129"/>
      <c r="S5" s="129"/>
    </row>
    <row r="6" spans="1:24" x14ac:dyDescent="0.15">
      <c r="E6" s="127"/>
      <c r="G6" s="120"/>
      <c r="H6" s="120"/>
      <c r="M6" s="129"/>
      <c r="O6" s="129"/>
      <c r="Q6" s="129"/>
      <c r="S6" s="129"/>
    </row>
  </sheetData>
  <pageMargins left="0.7" right="0.7" top="0.75" bottom="0.75" header="0.3" footer="0.3"/>
  <pageSetup paperSize="9" orientation="portrait" r:id="rId1"/>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7F739-103B-4B86-AC34-F9B6650F7F5F}">
  <sheetPr codeName="Sheet13">
    <tabColor theme="9" tint="0.79998168889431442"/>
  </sheetPr>
  <dimension ref="A1:T100"/>
  <sheetViews>
    <sheetView workbookViewId="0">
      <selection activeCell="B1" sqref="B1"/>
    </sheetView>
  </sheetViews>
  <sheetFormatPr defaultColWidth="8.7109375" defaultRowHeight="11.25" x14ac:dyDescent="0.15"/>
  <cols>
    <col min="1" max="1" width="12.5703125" style="126" customWidth="1"/>
    <col min="2" max="2" width="16.28515625" style="126" customWidth="1"/>
    <col min="3" max="3" width="18.7109375" style="67" customWidth="1"/>
    <col min="4" max="4" width="16.28515625" style="126" customWidth="1"/>
    <col min="5" max="5" width="19.7109375" style="126" customWidth="1"/>
    <col min="6" max="6" width="26.5703125" style="126" customWidth="1"/>
    <col min="7" max="7" width="13.7109375" style="126" customWidth="1"/>
    <col min="8" max="8" width="18.28515625" style="126" customWidth="1"/>
    <col min="9" max="9" width="12.28515625" style="67" customWidth="1"/>
    <col min="10" max="10" width="11" style="67" customWidth="1"/>
    <col min="11" max="11" width="15.28515625" style="126" customWidth="1"/>
    <col min="12" max="12" width="11" style="126" customWidth="1"/>
    <col min="13" max="13" width="12.42578125" style="126" customWidth="1"/>
    <col min="14" max="14" width="11.42578125" style="126" customWidth="1"/>
    <col min="15" max="15" width="10.28515625" style="126" customWidth="1"/>
    <col min="16" max="16" width="23.7109375" style="126" customWidth="1"/>
    <col min="17" max="17" width="14.5703125" style="126" customWidth="1"/>
    <col min="18" max="16384" width="8.7109375" style="126"/>
  </cols>
  <sheetData>
    <row r="1" spans="1:20" s="119" customFormat="1" ht="58.5" customHeight="1" x14ac:dyDescent="0.15">
      <c r="A1" s="80" t="s">
        <v>50</v>
      </c>
      <c r="B1" s="114" t="s">
        <v>19</v>
      </c>
      <c r="C1" s="114" t="s">
        <v>172</v>
      </c>
      <c r="D1" s="123" t="s">
        <v>20</v>
      </c>
      <c r="E1" s="116" t="s">
        <v>18</v>
      </c>
      <c r="F1" s="123" t="s">
        <v>51</v>
      </c>
      <c r="G1" s="123" t="s">
        <v>16</v>
      </c>
      <c r="H1" s="116" t="s">
        <v>17</v>
      </c>
      <c r="I1" s="123" t="s">
        <v>114</v>
      </c>
      <c r="J1" s="123" t="s">
        <v>121</v>
      </c>
      <c r="K1" s="116" t="s">
        <v>21</v>
      </c>
      <c r="L1" s="123" t="s">
        <v>80</v>
      </c>
      <c r="M1" s="123" t="s">
        <v>129</v>
      </c>
      <c r="N1" s="123" t="s">
        <v>81</v>
      </c>
      <c r="O1" s="123" t="s">
        <v>82</v>
      </c>
      <c r="P1" s="123" t="s">
        <v>63</v>
      </c>
      <c r="Q1" s="116" t="s">
        <v>281</v>
      </c>
      <c r="R1" s="116"/>
      <c r="S1" s="116"/>
      <c r="T1" s="116"/>
    </row>
    <row r="2" spans="1:20" x14ac:dyDescent="0.15">
      <c r="A2" s="124"/>
      <c r="B2" s="124"/>
      <c r="D2" s="124"/>
      <c r="E2" s="125"/>
      <c r="F2" s="124"/>
      <c r="G2" s="120"/>
      <c r="H2" s="120"/>
      <c r="J2" s="124"/>
      <c r="K2" s="67"/>
      <c r="L2" s="124"/>
      <c r="M2" s="124"/>
      <c r="N2" s="124"/>
      <c r="O2" s="124"/>
      <c r="P2" s="124"/>
      <c r="Q2" s="124"/>
      <c r="R2" s="124"/>
      <c r="S2" s="124"/>
      <c r="T2" s="124"/>
    </row>
    <row r="3" spans="1:20" x14ac:dyDescent="0.15">
      <c r="A3" s="124"/>
      <c r="B3" s="124"/>
      <c r="D3" s="124"/>
      <c r="E3" s="125"/>
      <c r="F3" s="124"/>
      <c r="G3" s="120"/>
      <c r="H3" s="120"/>
      <c r="K3" s="67"/>
      <c r="L3" s="124"/>
      <c r="M3" s="124"/>
      <c r="N3" s="124"/>
      <c r="O3" s="124"/>
      <c r="P3" s="124"/>
      <c r="Q3" s="124"/>
      <c r="R3" s="124"/>
      <c r="S3" s="124"/>
      <c r="T3" s="124"/>
    </row>
    <row r="4" spans="1:20" x14ac:dyDescent="0.15">
      <c r="A4" s="124"/>
      <c r="B4" s="124"/>
      <c r="D4" s="124"/>
      <c r="E4" s="124"/>
      <c r="F4" s="124"/>
      <c r="G4" s="124"/>
      <c r="H4" s="124"/>
      <c r="K4" s="124"/>
      <c r="L4" s="124"/>
      <c r="M4" s="124"/>
      <c r="N4" s="124"/>
      <c r="O4" s="124"/>
      <c r="P4" s="124"/>
      <c r="Q4" s="124"/>
      <c r="R4" s="124"/>
      <c r="S4" s="124"/>
      <c r="T4" s="124"/>
    </row>
    <row r="5" spans="1:20" x14ac:dyDescent="0.15">
      <c r="A5" s="124"/>
      <c r="B5" s="124"/>
      <c r="D5" s="124"/>
      <c r="E5" s="124"/>
      <c r="F5" s="124"/>
      <c r="G5" s="124"/>
      <c r="H5" s="124"/>
      <c r="K5" s="124"/>
      <c r="L5" s="124"/>
      <c r="M5" s="124"/>
      <c r="N5" s="124"/>
      <c r="O5" s="124"/>
      <c r="P5" s="124"/>
      <c r="Q5" s="124"/>
      <c r="R5" s="124"/>
      <c r="S5" s="124"/>
      <c r="T5" s="124"/>
    </row>
    <row r="6" spans="1:20" x14ac:dyDescent="0.15">
      <c r="A6" s="124"/>
      <c r="B6" s="124"/>
      <c r="D6" s="124"/>
      <c r="E6" s="124"/>
      <c r="F6" s="124"/>
      <c r="G6" s="124"/>
      <c r="H6" s="124"/>
      <c r="K6" s="124"/>
      <c r="L6" s="124"/>
      <c r="M6" s="124"/>
      <c r="N6" s="124"/>
      <c r="O6" s="124"/>
      <c r="P6" s="124"/>
      <c r="Q6" s="124"/>
      <c r="R6" s="124"/>
      <c r="S6" s="124"/>
      <c r="T6" s="124"/>
    </row>
    <row r="7" spans="1:20" x14ac:dyDescent="0.15">
      <c r="A7" s="124"/>
      <c r="B7" s="124"/>
      <c r="D7" s="124"/>
      <c r="E7" s="124"/>
      <c r="F7" s="124"/>
      <c r="G7" s="124"/>
      <c r="H7" s="124"/>
      <c r="K7" s="124"/>
      <c r="L7" s="124"/>
      <c r="M7" s="124"/>
      <c r="N7" s="124"/>
      <c r="O7" s="124"/>
      <c r="P7" s="124"/>
      <c r="Q7" s="124"/>
      <c r="R7" s="124"/>
      <c r="S7" s="124"/>
      <c r="T7" s="124"/>
    </row>
    <row r="8" spans="1:20" x14ac:dyDescent="0.15">
      <c r="A8" s="124"/>
      <c r="B8" s="124"/>
      <c r="D8" s="124"/>
      <c r="E8" s="124"/>
      <c r="F8" s="124"/>
      <c r="G8" s="124"/>
      <c r="H8" s="124"/>
      <c r="K8" s="124"/>
      <c r="L8" s="124"/>
      <c r="M8" s="124"/>
      <c r="N8" s="124"/>
      <c r="O8" s="124"/>
      <c r="P8" s="124"/>
      <c r="Q8" s="124"/>
      <c r="R8" s="124"/>
      <c r="S8" s="124"/>
      <c r="T8" s="124"/>
    </row>
    <row r="9" spans="1:20" x14ac:dyDescent="0.15">
      <c r="A9" s="124"/>
      <c r="B9" s="124"/>
      <c r="D9" s="124"/>
      <c r="E9" s="124"/>
      <c r="F9" s="124"/>
      <c r="G9" s="124"/>
      <c r="H9" s="124"/>
      <c r="K9" s="124"/>
      <c r="L9" s="124"/>
      <c r="M9" s="124"/>
      <c r="N9" s="124"/>
      <c r="O9" s="124"/>
      <c r="P9" s="124"/>
      <c r="Q9" s="124"/>
      <c r="R9" s="124"/>
      <c r="S9" s="124"/>
      <c r="T9" s="124"/>
    </row>
    <row r="10" spans="1:20" x14ac:dyDescent="0.15">
      <c r="A10" s="124"/>
      <c r="B10" s="124"/>
      <c r="D10" s="124"/>
      <c r="E10" s="124"/>
      <c r="F10" s="124"/>
      <c r="G10" s="124"/>
      <c r="H10" s="124"/>
      <c r="K10" s="124"/>
      <c r="L10" s="124"/>
      <c r="M10" s="124"/>
      <c r="N10" s="124"/>
      <c r="O10" s="124"/>
      <c r="P10" s="124"/>
      <c r="Q10" s="124"/>
      <c r="R10" s="124"/>
      <c r="S10" s="124"/>
      <c r="T10" s="124"/>
    </row>
    <row r="11" spans="1:20" x14ac:dyDescent="0.15">
      <c r="A11" s="124"/>
      <c r="B11" s="124"/>
      <c r="D11" s="124"/>
      <c r="E11" s="124"/>
      <c r="F11" s="124"/>
      <c r="G11" s="124"/>
      <c r="H11" s="124"/>
      <c r="K11" s="124"/>
      <c r="L11" s="124"/>
      <c r="M11" s="124"/>
      <c r="N11" s="124"/>
      <c r="O11" s="124"/>
      <c r="P11" s="124"/>
      <c r="Q11" s="124"/>
      <c r="R11" s="124"/>
      <c r="S11" s="124"/>
      <c r="T11" s="124"/>
    </row>
    <row r="12" spans="1:20" x14ac:dyDescent="0.15">
      <c r="A12" s="124"/>
      <c r="B12" s="124"/>
      <c r="D12" s="124"/>
      <c r="E12" s="124"/>
      <c r="F12" s="124"/>
      <c r="G12" s="124"/>
      <c r="H12" s="124"/>
      <c r="K12" s="124"/>
      <c r="L12" s="124"/>
      <c r="M12" s="124"/>
      <c r="N12" s="124"/>
      <c r="O12" s="124"/>
      <c r="P12" s="124"/>
      <c r="Q12" s="124"/>
      <c r="R12" s="124"/>
      <c r="S12" s="124"/>
      <c r="T12" s="124"/>
    </row>
    <row r="13" spans="1:20" x14ac:dyDescent="0.15">
      <c r="A13" s="124"/>
      <c r="B13" s="124"/>
      <c r="D13" s="124"/>
      <c r="E13" s="124"/>
      <c r="F13" s="124"/>
      <c r="G13" s="124"/>
      <c r="H13" s="124"/>
      <c r="K13" s="124"/>
      <c r="L13" s="124"/>
      <c r="M13" s="124"/>
      <c r="N13" s="124"/>
      <c r="O13" s="124"/>
      <c r="P13" s="124"/>
      <c r="Q13" s="124"/>
      <c r="R13" s="124"/>
      <c r="S13" s="124"/>
      <c r="T13" s="124"/>
    </row>
    <row r="14" spans="1:20" x14ac:dyDescent="0.15">
      <c r="A14" s="124"/>
      <c r="B14" s="124"/>
      <c r="D14" s="124"/>
      <c r="E14" s="124"/>
      <c r="F14" s="124"/>
      <c r="G14" s="124"/>
      <c r="H14" s="124"/>
      <c r="K14" s="124"/>
      <c r="L14" s="124"/>
      <c r="M14" s="124"/>
      <c r="N14" s="124"/>
      <c r="O14" s="124"/>
      <c r="P14" s="124"/>
      <c r="Q14" s="124"/>
      <c r="R14" s="124"/>
      <c r="S14" s="124"/>
      <c r="T14" s="124"/>
    </row>
    <row r="15" spans="1:20" x14ac:dyDescent="0.15">
      <c r="A15" s="124"/>
      <c r="B15" s="124"/>
      <c r="D15" s="124"/>
      <c r="E15" s="124"/>
      <c r="F15" s="124"/>
      <c r="G15" s="124"/>
      <c r="H15" s="124"/>
      <c r="K15" s="124"/>
      <c r="L15" s="124"/>
      <c r="M15" s="124"/>
      <c r="N15" s="124"/>
      <c r="O15" s="124"/>
      <c r="P15" s="124"/>
      <c r="Q15" s="124"/>
      <c r="R15" s="124"/>
      <c r="S15" s="124"/>
      <c r="T15" s="124"/>
    </row>
    <row r="16" spans="1:20" x14ac:dyDescent="0.15">
      <c r="A16" s="124"/>
      <c r="B16" s="124"/>
      <c r="D16" s="124"/>
      <c r="E16" s="124"/>
      <c r="F16" s="124"/>
      <c r="G16" s="124"/>
      <c r="H16" s="124"/>
      <c r="K16" s="124"/>
      <c r="L16" s="124"/>
      <c r="M16" s="124"/>
      <c r="N16" s="124"/>
      <c r="O16" s="124"/>
      <c r="P16" s="124"/>
      <c r="Q16" s="124"/>
      <c r="R16" s="124"/>
      <c r="S16" s="124"/>
      <c r="T16" s="124"/>
    </row>
    <row r="17" spans="1:20" x14ac:dyDescent="0.15">
      <c r="A17" s="124"/>
      <c r="B17" s="124"/>
      <c r="D17" s="124"/>
      <c r="E17" s="124"/>
      <c r="F17" s="124"/>
      <c r="G17" s="124"/>
      <c r="H17" s="124"/>
      <c r="K17" s="124"/>
      <c r="L17" s="124"/>
      <c r="M17" s="124"/>
      <c r="N17" s="124"/>
      <c r="O17" s="124"/>
      <c r="Q17" s="124"/>
      <c r="R17" s="124"/>
      <c r="S17" s="124"/>
      <c r="T17" s="124"/>
    </row>
    <row r="18" spans="1:20" x14ac:dyDescent="0.15">
      <c r="A18" s="124"/>
    </row>
    <row r="19" spans="1:20" x14ac:dyDescent="0.15">
      <c r="A19" s="124"/>
    </row>
    <row r="20" spans="1:20" x14ac:dyDescent="0.15">
      <c r="A20" s="124"/>
    </row>
    <row r="21" spans="1:20" x14ac:dyDescent="0.15">
      <c r="A21" s="124"/>
    </row>
    <row r="22" spans="1:20" x14ac:dyDescent="0.15">
      <c r="A22" s="124"/>
    </row>
    <row r="23" spans="1:20" x14ac:dyDescent="0.15">
      <c r="A23" s="124"/>
    </row>
    <row r="24" spans="1:20" x14ac:dyDescent="0.15">
      <c r="A24" s="124"/>
    </row>
    <row r="25" spans="1:20" x14ac:dyDescent="0.15">
      <c r="A25" s="124"/>
    </row>
    <row r="26" spans="1:20" x14ac:dyDescent="0.15">
      <c r="A26" s="124"/>
    </row>
    <row r="27" spans="1:20" x14ac:dyDescent="0.15">
      <c r="A27" s="124"/>
    </row>
    <row r="28" spans="1:20" x14ac:dyDescent="0.15">
      <c r="A28" s="124"/>
    </row>
    <row r="29" spans="1:20" x14ac:dyDescent="0.15">
      <c r="A29" s="124"/>
    </row>
    <row r="30" spans="1:20" x14ac:dyDescent="0.15">
      <c r="A30" s="124"/>
    </row>
    <row r="31" spans="1:20" x14ac:dyDescent="0.15">
      <c r="A31" s="124"/>
    </row>
    <row r="32" spans="1:20" x14ac:dyDescent="0.15">
      <c r="A32" s="124"/>
    </row>
    <row r="33" spans="1:1" x14ac:dyDescent="0.15">
      <c r="A33" s="124"/>
    </row>
    <row r="34" spans="1:1" x14ac:dyDescent="0.15">
      <c r="A34" s="124"/>
    </row>
    <row r="35" spans="1:1" x14ac:dyDescent="0.15">
      <c r="A35" s="124"/>
    </row>
    <row r="36" spans="1:1" x14ac:dyDescent="0.15">
      <c r="A36" s="124"/>
    </row>
    <row r="37" spans="1:1" x14ac:dyDescent="0.15">
      <c r="A37" s="124"/>
    </row>
    <row r="38" spans="1:1" x14ac:dyDescent="0.15">
      <c r="A38" s="124"/>
    </row>
    <row r="39" spans="1:1" x14ac:dyDescent="0.15">
      <c r="A39" s="124"/>
    </row>
    <row r="40" spans="1:1" x14ac:dyDescent="0.15">
      <c r="A40" s="124"/>
    </row>
    <row r="41" spans="1:1" x14ac:dyDescent="0.15">
      <c r="A41" s="124"/>
    </row>
    <row r="42" spans="1:1" x14ac:dyDescent="0.15">
      <c r="A42" s="124"/>
    </row>
    <row r="43" spans="1:1" x14ac:dyDescent="0.15">
      <c r="A43" s="124"/>
    </row>
    <row r="44" spans="1:1" x14ac:dyDescent="0.15">
      <c r="A44" s="124"/>
    </row>
    <row r="45" spans="1:1" x14ac:dyDescent="0.15">
      <c r="A45" s="124"/>
    </row>
    <row r="46" spans="1:1" x14ac:dyDescent="0.15">
      <c r="A46" s="124"/>
    </row>
    <row r="47" spans="1:1" x14ac:dyDescent="0.15">
      <c r="A47" s="124"/>
    </row>
    <row r="48" spans="1:1" x14ac:dyDescent="0.15">
      <c r="A48" s="124"/>
    </row>
    <row r="49" spans="1:1" x14ac:dyDescent="0.15">
      <c r="A49" s="124"/>
    </row>
    <row r="50" spans="1:1" x14ac:dyDescent="0.15">
      <c r="A50" s="124"/>
    </row>
    <row r="51" spans="1:1" x14ac:dyDescent="0.15">
      <c r="A51" s="124"/>
    </row>
    <row r="52" spans="1:1" x14ac:dyDescent="0.15">
      <c r="A52" s="124"/>
    </row>
    <row r="53" spans="1:1" x14ac:dyDescent="0.15">
      <c r="A53" s="124"/>
    </row>
    <row r="54" spans="1:1" x14ac:dyDescent="0.15">
      <c r="A54" s="124"/>
    </row>
    <row r="55" spans="1:1" x14ac:dyDescent="0.15">
      <c r="A55" s="124"/>
    </row>
    <row r="56" spans="1:1" x14ac:dyDescent="0.15">
      <c r="A56" s="124"/>
    </row>
    <row r="57" spans="1:1" x14ac:dyDescent="0.15">
      <c r="A57" s="124"/>
    </row>
    <row r="58" spans="1:1" x14ac:dyDescent="0.15">
      <c r="A58" s="124"/>
    </row>
    <row r="59" spans="1:1" x14ac:dyDescent="0.15">
      <c r="A59" s="124"/>
    </row>
    <row r="60" spans="1:1" x14ac:dyDescent="0.15">
      <c r="A60" s="124"/>
    </row>
    <row r="61" spans="1:1" x14ac:dyDescent="0.15">
      <c r="A61" s="124"/>
    </row>
    <row r="62" spans="1:1" x14ac:dyDescent="0.15">
      <c r="A62" s="124"/>
    </row>
    <row r="63" spans="1:1" x14ac:dyDescent="0.15">
      <c r="A63" s="124"/>
    </row>
    <row r="64" spans="1:1" x14ac:dyDescent="0.15">
      <c r="A64" s="124"/>
    </row>
    <row r="65" spans="1:1" x14ac:dyDescent="0.15">
      <c r="A65" s="124"/>
    </row>
    <row r="66" spans="1:1" x14ac:dyDescent="0.15">
      <c r="A66" s="124"/>
    </row>
    <row r="67" spans="1:1" x14ac:dyDescent="0.15">
      <c r="A67" s="124"/>
    </row>
    <row r="68" spans="1:1" x14ac:dyDescent="0.15">
      <c r="A68" s="124"/>
    </row>
    <row r="69" spans="1:1" x14ac:dyDescent="0.15">
      <c r="A69" s="124"/>
    </row>
    <row r="70" spans="1:1" x14ac:dyDescent="0.15">
      <c r="A70" s="124"/>
    </row>
    <row r="71" spans="1:1" x14ac:dyDescent="0.15">
      <c r="A71" s="124"/>
    </row>
    <row r="72" spans="1:1" x14ac:dyDescent="0.15">
      <c r="A72" s="124"/>
    </row>
    <row r="73" spans="1:1" x14ac:dyDescent="0.15">
      <c r="A73" s="124"/>
    </row>
    <row r="74" spans="1:1" x14ac:dyDescent="0.15">
      <c r="A74" s="124"/>
    </row>
    <row r="75" spans="1:1" x14ac:dyDescent="0.15">
      <c r="A75" s="124"/>
    </row>
    <row r="76" spans="1:1" x14ac:dyDescent="0.15">
      <c r="A76" s="124"/>
    </row>
    <row r="77" spans="1:1" x14ac:dyDescent="0.15">
      <c r="A77" s="124"/>
    </row>
    <row r="78" spans="1:1" x14ac:dyDescent="0.15">
      <c r="A78" s="124"/>
    </row>
    <row r="79" spans="1:1" x14ac:dyDescent="0.15">
      <c r="A79" s="124"/>
    </row>
    <row r="80" spans="1:1" x14ac:dyDescent="0.15">
      <c r="A80" s="124"/>
    </row>
    <row r="81" spans="1:1" x14ac:dyDescent="0.15">
      <c r="A81" s="124"/>
    </row>
    <row r="82" spans="1:1" x14ac:dyDescent="0.15">
      <c r="A82" s="124"/>
    </row>
    <row r="83" spans="1:1" x14ac:dyDescent="0.15">
      <c r="A83" s="124"/>
    </row>
    <row r="84" spans="1:1" x14ac:dyDescent="0.15">
      <c r="A84" s="124"/>
    </row>
    <row r="85" spans="1:1" x14ac:dyDescent="0.15">
      <c r="A85" s="124"/>
    </row>
    <row r="86" spans="1:1" x14ac:dyDescent="0.15">
      <c r="A86" s="124"/>
    </row>
    <row r="87" spans="1:1" x14ac:dyDescent="0.15">
      <c r="A87" s="124"/>
    </row>
    <row r="88" spans="1:1" x14ac:dyDescent="0.15">
      <c r="A88" s="124"/>
    </row>
    <row r="89" spans="1:1" x14ac:dyDescent="0.15">
      <c r="A89" s="124"/>
    </row>
    <row r="90" spans="1:1" x14ac:dyDescent="0.15">
      <c r="A90" s="124"/>
    </row>
    <row r="91" spans="1:1" x14ac:dyDescent="0.15">
      <c r="A91" s="124"/>
    </row>
    <row r="92" spans="1:1" x14ac:dyDescent="0.15">
      <c r="A92" s="124"/>
    </row>
    <row r="93" spans="1:1" x14ac:dyDescent="0.15">
      <c r="A93" s="124"/>
    </row>
    <row r="94" spans="1:1" x14ac:dyDescent="0.15">
      <c r="A94" s="124"/>
    </row>
    <row r="95" spans="1:1" x14ac:dyDescent="0.15">
      <c r="A95" s="124"/>
    </row>
    <row r="96" spans="1:1" x14ac:dyDescent="0.15">
      <c r="A96" s="124"/>
    </row>
    <row r="97" spans="1:1" x14ac:dyDescent="0.15">
      <c r="A97" s="124"/>
    </row>
    <row r="98" spans="1:1" x14ac:dyDescent="0.15">
      <c r="A98" s="124"/>
    </row>
    <row r="99" spans="1:1" x14ac:dyDescent="0.15">
      <c r="A99" s="124"/>
    </row>
    <row r="100" spans="1:1" x14ac:dyDescent="0.15">
      <c r="A100" s="124"/>
    </row>
  </sheetData>
  <phoneticPr fontId="2" type="noConversion"/>
  <pageMargins left="0.7" right="0.7" top="0.75" bottom="0.75" header="0.3" footer="0.3"/>
  <pageSetup paperSize="9" orientation="portrait" r:id="rId1"/>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4D72F-1ACA-4C01-B181-F07938F6CB7E}">
  <sheetPr codeName="Sheet16">
    <tabColor theme="1"/>
  </sheetPr>
  <dimension ref="A1:M209"/>
  <sheetViews>
    <sheetView workbookViewId="0">
      <selection activeCell="N10" sqref="N9:N10"/>
    </sheetView>
  </sheetViews>
  <sheetFormatPr defaultColWidth="9.28515625" defaultRowHeight="15" customHeight="1" x14ac:dyDescent="0.15"/>
  <cols>
    <col min="1" max="2" width="8.42578125" style="67" bestFit="1" customWidth="1"/>
    <col min="3" max="3" width="8.28515625" style="67" bestFit="1" customWidth="1"/>
    <col min="4" max="4" width="12" style="67" bestFit="1" customWidth="1"/>
    <col min="5" max="6" width="8.5703125" style="67" bestFit="1" customWidth="1"/>
    <col min="7" max="7" width="8.42578125" style="67" bestFit="1" customWidth="1"/>
    <col min="8" max="8" width="5.5703125" style="67" bestFit="1" customWidth="1"/>
    <col min="9" max="9" width="7" style="67" bestFit="1" customWidth="1"/>
    <col min="10" max="10" width="8.28515625" style="67" bestFit="1" customWidth="1"/>
    <col min="11" max="11" width="14.7109375" style="67" bestFit="1" customWidth="1"/>
    <col min="12" max="12" width="11.28515625" style="67" bestFit="1" customWidth="1"/>
    <col min="13" max="13" width="21.42578125" style="67" bestFit="1" customWidth="1"/>
    <col min="14" max="16384" width="9.28515625" style="67"/>
  </cols>
  <sheetData>
    <row r="1" spans="1:13" ht="32.1" customHeight="1" x14ac:dyDescent="0.15">
      <c r="A1" s="79" t="s">
        <v>286</v>
      </c>
      <c r="B1" s="97" t="s">
        <v>287</v>
      </c>
      <c r="C1" s="97" t="s">
        <v>172</v>
      </c>
      <c r="D1" s="98" t="s">
        <v>22</v>
      </c>
      <c r="E1" s="98" t="s">
        <v>77</v>
      </c>
      <c r="F1" s="98" t="s">
        <v>25</v>
      </c>
      <c r="G1" s="98" t="s">
        <v>23</v>
      </c>
      <c r="H1" s="99" t="s">
        <v>24</v>
      </c>
      <c r="I1" s="99" t="s">
        <v>57</v>
      </c>
      <c r="J1" s="99" t="s">
        <v>58</v>
      </c>
      <c r="K1" s="99" t="s">
        <v>74</v>
      </c>
      <c r="L1" s="99" t="s">
        <v>288</v>
      </c>
      <c r="M1" s="99" t="s">
        <v>289</v>
      </c>
    </row>
    <row r="2" spans="1:13" ht="15" customHeight="1" x14ac:dyDescent="0.15">
      <c r="A2" s="100"/>
      <c r="B2" s="100"/>
      <c r="C2" s="100"/>
      <c r="D2" s="101" t="s">
        <v>293</v>
      </c>
      <c r="E2" s="102"/>
      <c r="F2" s="102"/>
      <c r="G2" s="102"/>
      <c r="H2" s="100"/>
      <c r="I2" s="100">
        <f>YEAR(Table24[[#This Row],[Datum]])</f>
        <v>2023</v>
      </c>
      <c r="J2" s="100" t="s">
        <v>185</v>
      </c>
      <c r="K2" s="103">
        <v>45016</v>
      </c>
      <c r="L2" s="104"/>
      <c r="M2" s="104"/>
    </row>
    <row r="3" spans="1:13" ht="15" customHeight="1" x14ac:dyDescent="0.15">
      <c r="A3" s="100"/>
      <c r="B3" s="100"/>
      <c r="C3" s="100"/>
      <c r="D3" s="101" t="s">
        <v>293</v>
      </c>
      <c r="E3" s="100"/>
      <c r="F3" s="100"/>
      <c r="G3" s="100"/>
      <c r="H3" s="100"/>
      <c r="I3" s="100">
        <f>YEAR(Table24[[#This Row],[Datum]])</f>
        <v>2023</v>
      </c>
      <c r="J3" s="100" t="s">
        <v>119</v>
      </c>
      <c r="K3" s="103">
        <v>45107</v>
      </c>
      <c r="L3" s="104"/>
      <c r="M3" s="105"/>
    </row>
    <row r="4" spans="1:13" ht="15" customHeight="1" x14ac:dyDescent="0.15">
      <c r="A4" s="100"/>
      <c r="B4" s="100"/>
      <c r="C4" s="100"/>
      <c r="D4" s="101" t="s">
        <v>293</v>
      </c>
      <c r="E4" s="100"/>
      <c r="F4" s="100"/>
      <c r="G4" s="100"/>
      <c r="H4" s="100"/>
      <c r="I4" s="100">
        <f>YEAR(Table24[[#This Row],[Datum]])</f>
        <v>2023</v>
      </c>
      <c r="J4" s="100" t="s">
        <v>153</v>
      </c>
      <c r="K4" s="103">
        <v>45199</v>
      </c>
      <c r="L4" s="104"/>
      <c r="M4" s="105"/>
    </row>
    <row r="5" spans="1:13" ht="15" customHeight="1" x14ac:dyDescent="0.15">
      <c r="A5" s="100"/>
      <c r="B5" s="100"/>
      <c r="C5" s="100"/>
      <c r="D5" s="101" t="s">
        <v>293</v>
      </c>
      <c r="E5" s="100"/>
      <c r="F5" s="100"/>
      <c r="G5" s="100"/>
      <c r="H5" s="100"/>
      <c r="I5" s="100">
        <f>YEAR(Table24[[#This Row],[Datum]])</f>
        <v>2024</v>
      </c>
      <c r="J5" s="100" t="s">
        <v>188</v>
      </c>
      <c r="K5" s="103">
        <v>45657</v>
      </c>
      <c r="L5" s="104"/>
      <c r="M5" s="105" t="e">
        <f>AVERAGE(L2:L5)</f>
        <v>#DIV/0!</v>
      </c>
    </row>
    <row r="6" spans="1:13" ht="15" customHeight="1" x14ac:dyDescent="0.15">
      <c r="A6" s="100"/>
      <c r="B6" s="100"/>
      <c r="C6" s="100"/>
      <c r="D6" s="101" t="s">
        <v>293</v>
      </c>
      <c r="E6" s="100"/>
      <c r="F6" s="100"/>
      <c r="G6" s="100"/>
      <c r="H6" s="100"/>
      <c r="I6" s="100">
        <f>YEAR(Table24[[#This Row],[Datum]])</f>
        <v>2024</v>
      </c>
      <c r="J6" s="100" t="s">
        <v>185</v>
      </c>
      <c r="K6" s="103">
        <v>45382</v>
      </c>
      <c r="L6" s="104"/>
      <c r="M6" s="105"/>
    </row>
    <row r="7" spans="1:13" ht="15" customHeight="1" x14ac:dyDescent="0.15">
      <c r="A7" s="100"/>
      <c r="B7" s="100"/>
      <c r="C7" s="100"/>
      <c r="D7" s="101" t="s">
        <v>293</v>
      </c>
      <c r="E7" s="100"/>
      <c r="F7" s="100"/>
      <c r="G7" s="100"/>
      <c r="H7" s="100"/>
      <c r="I7" s="100">
        <f>YEAR(Table24[[#This Row],[Datum]])</f>
        <v>2024</v>
      </c>
      <c r="J7" s="100" t="s">
        <v>119</v>
      </c>
      <c r="K7" s="103">
        <v>45473</v>
      </c>
      <c r="L7" s="104"/>
      <c r="M7" s="105"/>
    </row>
    <row r="8" spans="1:13" ht="15" customHeight="1" x14ac:dyDescent="0.15">
      <c r="A8" s="100"/>
      <c r="B8" s="100"/>
      <c r="C8" s="100"/>
      <c r="D8" s="101" t="s">
        <v>293</v>
      </c>
      <c r="E8" s="100"/>
      <c r="F8" s="100"/>
      <c r="G8" s="100"/>
      <c r="H8" s="100"/>
      <c r="I8" s="100">
        <f>YEAR(Table24[[#This Row],[Datum]])</f>
        <v>2024</v>
      </c>
      <c r="J8" s="100" t="s">
        <v>153</v>
      </c>
      <c r="K8" s="103">
        <v>45565</v>
      </c>
      <c r="L8" s="104"/>
      <c r="M8" s="105"/>
    </row>
    <row r="9" spans="1:13" ht="15" customHeight="1" x14ac:dyDescent="0.15">
      <c r="A9" s="100"/>
      <c r="B9" s="100"/>
      <c r="C9" s="100"/>
      <c r="D9" s="101" t="s">
        <v>293</v>
      </c>
      <c r="E9" s="100"/>
      <c r="F9" s="100"/>
      <c r="G9" s="100"/>
      <c r="H9" s="100"/>
      <c r="I9" s="100">
        <f>YEAR(Table24[[#This Row],[Datum]])</f>
        <v>2024</v>
      </c>
      <c r="J9" s="100" t="s">
        <v>188</v>
      </c>
      <c r="K9" s="103">
        <v>45657</v>
      </c>
      <c r="L9" s="104"/>
      <c r="M9" s="105" t="e">
        <f>AVERAGE(L6:L9)</f>
        <v>#DIV/0!</v>
      </c>
    </row>
    <row r="10" spans="1:13" ht="15" customHeight="1" x14ac:dyDescent="0.15">
      <c r="A10" s="100"/>
      <c r="B10" s="100"/>
      <c r="C10" s="100"/>
      <c r="D10" s="101" t="s">
        <v>293</v>
      </c>
      <c r="E10" s="100"/>
      <c r="F10" s="100"/>
      <c r="G10" s="100"/>
      <c r="H10" s="100"/>
      <c r="I10" s="100">
        <f>YEAR(Table24[[#This Row],[Datum]])</f>
        <v>2025</v>
      </c>
      <c r="J10" s="100" t="s">
        <v>185</v>
      </c>
      <c r="K10" s="103">
        <v>45747</v>
      </c>
      <c r="L10" s="104"/>
      <c r="M10" s="105"/>
    </row>
    <row r="11" spans="1:13" ht="15" customHeight="1" x14ac:dyDescent="0.15">
      <c r="A11" s="100"/>
      <c r="B11" s="100"/>
      <c r="C11" s="100"/>
      <c r="D11" s="101" t="s">
        <v>293</v>
      </c>
      <c r="E11" s="100"/>
      <c r="F11" s="100"/>
      <c r="G11" s="100"/>
      <c r="H11" s="100"/>
      <c r="I11" s="100">
        <f>YEAR(Table24[[#This Row],[Datum]])</f>
        <v>2025</v>
      </c>
      <c r="J11" s="100" t="s">
        <v>119</v>
      </c>
      <c r="K11" s="103">
        <v>45838</v>
      </c>
      <c r="L11" s="105"/>
      <c r="M11" s="105"/>
    </row>
    <row r="12" spans="1:13" ht="15" customHeight="1" x14ac:dyDescent="0.15">
      <c r="A12" s="100"/>
      <c r="B12" s="100"/>
      <c r="C12" s="100"/>
      <c r="D12" s="101" t="s">
        <v>293</v>
      </c>
      <c r="E12" s="100"/>
      <c r="F12" s="100"/>
      <c r="G12" s="100"/>
      <c r="H12" s="100"/>
      <c r="I12" s="100">
        <f>YEAR(Table24[[#This Row],[Datum]])</f>
        <v>2025</v>
      </c>
      <c r="J12" s="100" t="s">
        <v>153</v>
      </c>
      <c r="K12" s="103">
        <v>45930</v>
      </c>
      <c r="L12" s="105"/>
      <c r="M12" s="105"/>
    </row>
    <row r="13" spans="1:13" ht="15" customHeight="1" x14ac:dyDescent="0.15">
      <c r="A13" s="100"/>
      <c r="B13" s="100"/>
      <c r="C13" s="100"/>
      <c r="D13" s="101" t="s">
        <v>293</v>
      </c>
      <c r="E13" s="100"/>
      <c r="F13" s="100"/>
      <c r="G13" s="100"/>
      <c r="H13" s="100"/>
      <c r="I13" s="100">
        <f>YEAR(Table24[[#This Row],[Datum]])</f>
        <v>2025</v>
      </c>
      <c r="J13" s="100" t="s">
        <v>188</v>
      </c>
      <c r="K13" s="103">
        <v>46022</v>
      </c>
      <c r="L13" s="105"/>
      <c r="M13" s="105" t="e">
        <f>AVERAGE(L10:L13)</f>
        <v>#DIV/0!</v>
      </c>
    </row>
    <row r="14" spans="1:13" ht="15" customHeight="1" x14ac:dyDescent="0.15">
      <c r="A14" s="100"/>
      <c r="B14" s="100"/>
      <c r="C14" s="100"/>
      <c r="D14" s="101" t="s">
        <v>293</v>
      </c>
      <c r="E14" s="100"/>
      <c r="F14" s="100"/>
      <c r="G14" s="100"/>
      <c r="H14" s="100"/>
      <c r="I14" s="100">
        <f>YEAR(Table24[[#This Row],[Datum]])</f>
        <v>2026</v>
      </c>
      <c r="J14" s="100" t="s">
        <v>185</v>
      </c>
      <c r="K14" s="103">
        <v>46112</v>
      </c>
      <c r="L14" s="105"/>
      <c r="M14" s="105"/>
    </row>
    <row r="15" spans="1:13" ht="15" customHeight="1" x14ac:dyDescent="0.15">
      <c r="A15" s="100"/>
      <c r="B15" s="100"/>
      <c r="C15" s="100"/>
      <c r="D15" s="101" t="s">
        <v>293</v>
      </c>
      <c r="E15" s="100"/>
      <c r="F15" s="100"/>
      <c r="G15" s="100"/>
      <c r="H15" s="100"/>
      <c r="I15" s="100">
        <f>YEAR(Table24[[#This Row],[Datum]])</f>
        <v>2026</v>
      </c>
      <c r="J15" s="100" t="s">
        <v>119</v>
      </c>
      <c r="K15" s="103">
        <v>46203</v>
      </c>
      <c r="L15" s="105"/>
      <c r="M15" s="105"/>
    </row>
    <row r="16" spans="1:13" ht="15" customHeight="1" x14ac:dyDescent="0.15">
      <c r="A16" s="100"/>
      <c r="B16" s="100"/>
      <c r="C16" s="100"/>
      <c r="D16" s="101" t="s">
        <v>293</v>
      </c>
      <c r="E16" s="100"/>
      <c r="F16" s="100"/>
      <c r="G16" s="100"/>
      <c r="H16" s="100"/>
      <c r="I16" s="100">
        <f>YEAR(Table24[[#This Row],[Datum]])</f>
        <v>2026</v>
      </c>
      <c r="J16" s="100" t="s">
        <v>153</v>
      </c>
      <c r="K16" s="103">
        <v>46295</v>
      </c>
      <c r="L16" s="105"/>
      <c r="M16" s="105"/>
    </row>
    <row r="17" spans="1:13" ht="15" customHeight="1" x14ac:dyDescent="0.15">
      <c r="A17" s="100"/>
      <c r="B17" s="100"/>
      <c r="C17" s="100"/>
      <c r="D17" s="101" t="s">
        <v>293</v>
      </c>
      <c r="E17" s="100"/>
      <c r="F17" s="100"/>
      <c r="G17" s="100"/>
      <c r="H17" s="100"/>
      <c r="I17" s="100">
        <f>YEAR(Table24[[#This Row],[Datum]])</f>
        <v>2026</v>
      </c>
      <c r="J17" s="100" t="s">
        <v>188</v>
      </c>
      <c r="K17" s="103">
        <v>46387</v>
      </c>
      <c r="L17" s="105"/>
      <c r="M17" s="105" t="e">
        <f>AVERAGE(L14:L17)</f>
        <v>#DIV/0!</v>
      </c>
    </row>
    <row r="18" spans="1:13" ht="15" customHeight="1" x14ac:dyDescent="0.15">
      <c r="A18" s="100"/>
      <c r="B18" s="100"/>
      <c r="C18" s="100"/>
      <c r="D18" s="101" t="s">
        <v>293</v>
      </c>
      <c r="E18" s="100"/>
      <c r="F18" s="100"/>
      <c r="G18" s="100"/>
      <c r="H18" s="100"/>
      <c r="I18" s="100">
        <f>YEAR(Table24[[#This Row],[Datum]])</f>
        <v>2027</v>
      </c>
      <c r="J18" s="100" t="s">
        <v>185</v>
      </c>
      <c r="K18" s="103">
        <v>46477</v>
      </c>
      <c r="L18" s="105"/>
      <c r="M18" s="105"/>
    </row>
    <row r="19" spans="1:13" ht="15" customHeight="1" x14ac:dyDescent="0.15">
      <c r="A19" s="100"/>
      <c r="B19" s="100"/>
      <c r="C19" s="100"/>
      <c r="D19" s="101" t="s">
        <v>293</v>
      </c>
      <c r="E19" s="100"/>
      <c r="F19" s="100"/>
      <c r="G19" s="100"/>
      <c r="H19" s="100"/>
      <c r="I19" s="100">
        <f>YEAR(Table24[[#This Row],[Datum]])</f>
        <v>2027</v>
      </c>
      <c r="J19" s="100" t="s">
        <v>119</v>
      </c>
      <c r="K19" s="103">
        <v>46568</v>
      </c>
      <c r="L19" s="105"/>
      <c r="M19" s="105"/>
    </row>
    <row r="20" spans="1:13" ht="15" customHeight="1" x14ac:dyDescent="0.15">
      <c r="A20" s="100"/>
      <c r="B20" s="100"/>
      <c r="C20" s="100"/>
      <c r="D20" s="101" t="s">
        <v>293</v>
      </c>
      <c r="E20" s="100"/>
      <c r="F20" s="100"/>
      <c r="G20" s="100"/>
      <c r="H20" s="100"/>
      <c r="I20" s="100">
        <f>YEAR(Table24[[#This Row],[Datum]])</f>
        <v>2027</v>
      </c>
      <c r="J20" s="100" t="s">
        <v>153</v>
      </c>
      <c r="K20" s="103">
        <v>46660</v>
      </c>
      <c r="L20" s="105"/>
      <c r="M20" s="105"/>
    </row>
    <row r="21" spans="1:13" ht="15" customHeight="1" x14ac:dyDescent="0.15">
      <c r="A21" s="100"/>
      <c r="B21" s="100"/>
      <c r="C21" s="100"/>
      <c r="D21" s="101" t="s">
        <v>293</v>
      </c>
      <c r="E21" s="100"/>
      <c r="F21" s="100"/>
      <c r="G21" s="100"/>
      <c r="H21" s="100"/>
      <c r="I21" s="100">
        <f>YEAR(Table24[[#This Row],[Datum]])</f>
        <v>2027</v>
      </c>
      <c r="J21" s="100" t="s">
        <v>188</v>
      </c>
      <c r="K21" s="103">
        <v>46752</v>
      </c>
      <c r="L21" s="105"/>
      <c r="M21" s="105" t="e">
        <f>AVERAGE(L18:L21)</f>
        <v>#DIV/0!</v>
      </c>
    </row>
    <row r="22" spans="1:13" ht="15" customHeight="1" x14ac:dyDescent="0.15">
      <c r="A22" s="100"/>
      <c r="B22" s="100"/>
      <c r="C22" s="100"/>
      <c r="D22" s="101" t="s">
        <v>293</v>
      </c>
      <c r="E22" s="100"/>
      <c r="F22" s="100"/>
      <c r="G22" s="100"/>
      <c r="H22" s="100"/>
      <c r="I22" s="100">
        <f>YEAR(Table24[[#This Row],[Datum]])</f>
        <v>2028</v>
      </c>
      <c r="J22" s="100" t="s">
        <v>185</v>
      </c>
      <c r="K22" s="103">
        <v>46843</v>
      </c>
      <c r="L22" s="105"/>
      <c r="M22" s="105"/>
    </row>
    <row r="23" spans="1:13" ht="15" customHeight="1" x14ac:dyDescent="0.15">
      <c r="A23" s="100"/>
      <c r="B23" s="100"/>
      <c r="C23" s="100"/>
      <c r="D23" s="101" t="s">
        <v>293</v>
      </c>
      <c r="E23" s="100"/>
      <c r="F23" s="100"/>
      <c r="G23" s="100"/>
      <c r="H23" s="100"/>
      <c r="I23" s="100">
        <f>YEAR(Table24[[#This Row],[Datum]])</f>
        <v>2028</v>
      </c>
      <c r="J23" s="100" t="s">
        <v>119</v>
      </c>
      <c r="K23" s="103">
        <v>46934</v>
      </c>
      <c r="L23" s="105"/>
      <c r="M23" s="105"/>
    </row>
    <row r="24" spans="1:13" ht="15" customHeight="1" x14ac:dyDescent="0.15">
      <c r="A24" s="100"/>
      <c r="B24" s="100"/>
      <c r="C24" s="100"/>
      <c r="D24" s="101" t="s">
        <v>293</v>
      </c>
      <c r="E24" s="100"/>
      <c r="F24" s="100"/>
      <c r="G24" s="100"/>
      <c r="H24" s="100"/>
      <c r="I24" s="100">
        <f>YEAR(Table24[[#This Row],[Datum]])</f>
        <v>2028</v>
      </c>
      <c r="J24" s="100" t="s">
        <v>153</v>
      </c>
      <c r="K24" s="103">
        <v>47026</v>
      </c>
      <c r="L24" s="105"/>
      <c r="M24" s="105"/>
    </row>
    <row r="25" spans="1:13" ht="15" customHeight="1" x14ac:dyDescent="0.15">
      <c r="A25" s="100"/>
      <c r="B25" s="100"/>
      <c r="C25" s="100"/>
      <c r="D25" s="101" t="s">
        <v>293</v>
      </c>
      <c r="E25" s="100"/>
      <c r="F25" s="100"/>
      <c r="G25" s="100"/>
      <c r="H25" s="100"/>
      <c r="I25" s="100">
        <f>YEAR(Table24[[#This Row],[Datum]])</f>
        <v>2028</v>
      </c>
      <c r="J25" s="100" t="s">
        <v>188</v>
      </c>
      <c r="K25" s="103">
        <v>47118</v>
      </c>
      <c r="L25" s="105"/>
      <c r="M25" s="105" t="e">
        <f>AVERAGE(L22:L25)</f>
        <v>#DIV/0!</v>
      </c>
    </row>
    <row r="26" spans="1:13" ht="15" customHeight="1" x14ac:dyDescent="0.15">
      <c r="A26" s="100"/>
      <c r="B26" s="100"/>
      <c r="C26" s="100"/>
      <c r="D26" s="101" t="s">
        <v>293</v>
      </c>
      <c r="E26" s="100"/>
      <c r="F26" s="100"/>
      <c r="G26" s="100"/>
      <c r="H26" s="100"/>
      <c r="I26" s="100">
        <f>YEAR(Table24[[#This Row],[Datum]])</f>
        <v>2029</v>
      </c>
      <c r="J26" s="100" t="s">
        <v>185</v>
      </c>
      <c r="K26" s="103">
        <v>47208</v>
      </c>
      <c r="L26" s="105"/>
      <c r="M26" s="105"/>
    </row>
    <row r="27" spans="1:13" ht="15" customHeight="1" x14ac:dyDescent="0.15">
      <c r="A27" s="100"/>
      <c r="B27" s="100"/>
      <c r="C27" s="100"/>
      <c r="D27" s="101" t="s">
        <v>293</v>
      </c>
      <c r="E27" s="100"/>
      <c r="F27" s="100"/>
      <c r="G27" s="100"/>
      <c r="H27" s="100"/>
      <c r="I27" s="100">
        <f>YEAR(Table24[[#This Row],[Datum]])</f>
        <v>2029</v>
      </c>
      <c r="J27" s="100" t="s">
        <v>119</v>
      </c>
      <c r="K27" s="103">
        <v>47299</v>
      </c>
      <c r="L27" s="105"/>
      <c r="M27" s="105"/>
    </row>
    <row r="28" spans="1:13" ht="15" customHeight="1" x14ac:dyDescent="0.15">
      <c r="A28" s="100"/>
      <c r="B28" s="100"/>
      <c r="C28" s="100"/>
      <c r="D28" s="101" t="s">
        <v>293</v>
      </c>
      <c r="E28" s="100"/>
      <c r="F28" s="100"/>
      <c r="G28" s="100"/>
      <c r="H28" s="100"/>
      <c r="I28" s="100">
        <f>YEAR(Table24[[#This Row],[Datum]])</f>
        <v>2029</v>
      </c>
      <c r="J28" s="100" t="s">
        <v>153</v>
      </c>
      <c r="K28" s="103">
        <v>47391</v>
      </c>
      <c r="L28" s="105"/>
      <c r="M28" s="105"/>
    </row>
    <row r="29" spans="1:13" ht="15" customHeight="1" x14ac:dyDescent="0.15">
      <c r="A29" s="100"/>
      <c r="B29" s="100"/>
      <c r="C29" s="100"/>
      <c r="D29" s="101" t="s">
        <v>293</v>
      </c>
      <c r="E29" s="100"/>
      <c r="F29" s="100"/>
      <c r="G29" s="100"/>
      <c r="H29" s="100"/>
      <c r="I29" s="100">
        <f>YEAR(Table24[[#This Row],[Datum]])</f>
        <v>2029</v>
      </c>
      <c r="J29" s="100" t="s">
        <v>188</v>
      </c>
      <c r="K29" s="103">
        <v>47483</v>
      </c>
      <c r="L29" s="105"/>
      <c r="M29" s="105" t="e">
        <f>AVERAGE(L26:L29)</f>
        <v>#DIV/0!</v>
      </c>
    </row>
    <row r="30" spans="1:13" ht="15" customHeight="1" x14ac:dyDescent="0.15">
      <c r="A30" s="100"/>
      <c r="B30" s="100"/>
      <c r="C30" s="100"/>
      <c r="D30" s="101" t="s">
        <v>293</v>
      </c>
      <c r="E30" s="100"/>
      <c r="F30" s="100"/>
      <c r="G30" s="100"/>
      <c r="H30" s="100"/>
      <c r="I30" s="100">
        <f>YEAR(Table24[[#This Row],[Datum]])</f>
        <v>2030</v>
      </c>
      <c r="J30" s="100" t="s">
        <v>185</v>
      </c>
      <c r="K30" s="103">
        <v>47573</v>
      </c>
      <c r="L30" s="105"/>
      <c r="M30" s="105"/>
    </row>
    <row r="31" spans="1:13" ht="15" customHeight="1" x14ac:dyDescent="0.15">
      <c r="A31" s="100"/>
      <c r="B31" s="100"/>
      <c r="C31" s="100"/>
      <c r="D31" s="101" t="s">
        <v>293</v>
      </c>
      <c r="E31" s="100"/>
      <c r="F31" s="100"/>
      <c r="G31" s="100"/>
      <c r="H31" s="100"/>
      <c r="I31" s="100">
        <f>YEAR(Table24[[#This Row],[Datum]])</f>
        <v>2030</v>
      </c>
      <c r="J31" s="100" t="s">
        <v>119</v>
      </c>
      <c r="K31" s="103">
        <v>47664</v>
      </c>
      <c r="L31" s="105"/>
      <c r="M31" s="105"/>
    </row>
    <row r="32" spans="1:13" ht="15" customHeight="1" x14ac:dyDescent="0.15">
      <c r="A32" s="100"/>
      <c r="B32" s="100"/>
      <c r="C32" s="100"/>
      <c r="D32" s="101" t="s">
        <v>293</v>
      </c>
      <c r="E32" s="100"/>
      <c r="F32" s="100"/>
      <c r="G32" s="100"/>
      <c r="H32" s="100"/>
      <c r="I32" s="100">
        <f>YEAR(Table24[[#This Row],[Datum]])</f>
        <v>2030</v>
      </c>
      <c r="J32" s="100" t="s">
        <v>153</v>
      </c>
      <c r="K32" s="103">
        <v>47756</v>
      </c>
      <c r="L32" s="105"/>
      <c r="M32" s="105"/>
    </row>
    <row r="33" spans="1:13" ht="15" customHeight="1" x14ac:dyDescent="0.15">
      <c r="A33" s="100"/>
      <c r="B33" s="100"/>
      <c r="C33" s="100"/>
      <c r="D33" s="101" t="s">
        <v>293</v>
      </c>
      <c r="E33" s="100"/>
      <c r="F33" s="100"/>
      <c r="G33" s="100"/>
      <c r="H33" s="100"/>
      <c r="I33" s="100">
        <f>YEAR(Table24[[#This Row],[Datum]])</f>
        <v>2030</v>
      </c>
      <c r="J33" s="100" t="s">
        <v>188</v>
      </c>
      <c r="K33" s="103">
        <v>47848</v>
      </c>
      <c r="L33" s="105"/>
      <c r="M33" s="105" t="e">
        <f>AVERAGE(L30:L33)</f>
        <v>#DIV/0!</v>
      </c>
    </row>
    <row r="34" spans="1:13" ht="15" customHeight="1" x14ac:dyDescent="0.15">
      <c r="A34" s="106"/>
      <c r="B34" s="100"/>
      <c r="C34" s="106"/>
      <c r="D34" s="101" t="s">
        <v>293</v>
      </c>
      <c r="E34" s="107"/>
      <c r="F34" s="107"/>
      <c r="G34" s="107"/>
      <c r="H34" s="107"/>
      <c r="I34" s="100">
        <f>YEAR(Table24[[#This Row],[Datum]])</f>
        <v>2031</v>
      </c>
      <c r="J34" s="100" t="s">
        <v>185</v>
      </c>
      <c r="K34" s="103">
        <v>47938</v>
      </c>
      <c r="L34" s="105"/>
      <c r="M34" s="105"/>
    </row>
    <row r="35" spans="1:13" ht="15" customHeight="1" x14ac:dyDescent="0.15">
      <c r="A35" s="106"/>
      <c r="B35" s="100"/>
      <c r="C35" s="106"/>
      <c r="D35" s="101" t="s">
        <v>293</v>
      </c>
      <c r="E35" s="107"/>
      <c r="F35" s="107"/>
      <c r="G35" s="107"/>
      <c r="H35" s="107"/>
      <c r="I35" s="100">
        <f>YEAR(Table24[[#This Row],[Datum]])</f>
        <v>2031</v>
      </c>
      <c r="J35" s="100" t="s">
        <v>119</v>
      </c>
      <c r="K35" s="103">
        <v>48029</v>
      </c>
      <c r="L35" s="105"/>
      <c r="M35" s="105"/>
    </row>
    <row r="36" spans="1:13" ht="15" customHeight="1" x14ac:dyDescent="0.15">
      <c r="A36" s="106"/>
      <c r="B36" s="100"/>
      <c r="C36" s="106"/>
      <c r="D36" s="101" t="s">
        <v>293</v>
      </c>
      <c r="E36" s="107"/>
      <c r="F36" s="107"/>
      <c r="G36" s="107"/>
      <c r="H36" s="107"/>
      <c r="I36" s="100">
        <f>YEAR(Table24[[#This Row],[Datum]])</f>
        <v>2031</v>
      </c>
      <c r="J36" s="100" t="s">
        <v>153</v>
      </c>
      <c r="K36" s="103">
        <v>48121</v>
      </c>
      <c r="L36" s="105"/>
      <c r="M36" s="105"/>
    </row>
    <row r="37" spans="1:13" ht="15" customHeight="1" x14ac:dyDescent="0.15">
      <c r="A37" s="106"/>
      <c r="B37" s="100"/>
      <c r="C37" s="106"/>
      <c r="D37" s="101" t="s">
        <v>293</v>
      </c>
      <c r="E37" s="107"/>
      <c r="F37" s="107"/>
      <c r="G37" s="107"/>
      <c r="H37" s="107"/>
      <c r="I37" s="100">
        <f>YEAR(Table24[[#This Row],[Datum]])</f>
        <v>2031</v>
      </c>
      <c r="J37" s="100" t="s">
        <v>188</v>
      </c>
      <c r="K37" s="103">
        <v>48213</v>
      </c>
      <c r="L37" s="105"/>
      <c r="M37" s="105" t="e">
        <f t="shared" ref="M37" si="0">AVERAGE(L34:L37)</f>
        <v>#DIV/0!</v>
      </c>
    </row>
    <row r="38" spans="1:13" ht="15" customHeight="1" x14ac:dyDescent="0.15">
      <c r="A38" s="106"/>
      <c r="B38" s="100"/>
      <c r="C38" s="106"/>
      <c r="D38" s="101" t="s">
        <v>293</v>
      </c>
      <c r="E38" s="107"/>
      <c r="F38" s="107"/>
      <c r="G38" s="107"/>
      <c r="H38" s="107"/>
      <c r="I38" s="100">
        <f>YEAR(Table24[[#This Row],[Datum]])</f>
        <v>2032</v>
      </c>
      <c r="J38" s="100" t="s">
        <v>185</v>
      </c>
      <c r="K38" s="103">
        <v>48304</v>
      </c>
      <c r="L38" s="105"/>
      <c r="M38" s="105"/>
    </row>
    <row r="39" spans="1:13" ht="15" customHeight="1" x14ac:dyDescent="0.15">
      <c r="A39" s="106"/>
      <c r="B39" s="100"/>
      <c r="C39" s="106"/>
      <c r="D39" s="101" t="s">
        <v>293</v>
      </c>
      <c r="E39" s="107"/>
      <c r="F39" s="107"/>
      <c r="G39" s="107"/>
      <c r="H39" s="107"/>
      <c r="I39" s="100">
        <f>YEAR(Table24[[#This Row],[Datum]])</f>
        <v>2032</v>
      </c>
      <c r="J39" s="100" t="s">
        <v>119</v>
      </c>
      <c r="K39" s="103">
        <v>48395</v>
      </c>
      <c r="L39" s="105"/>
      <c r="M39" s="105"/>
    </row>
    <row r="40" spans="1:13" ht="15" customHeight="1" x14ac:dyDescent="0.15">
      <c r="A40" s="106"/>
      <c r="B40" s="100"/>
      <c r="C40" s="106"/>
      <c r="D40" s="101" t="s">
        <v>293</v>
      </c>
      <c r="E40" s="107"/>
      <c r="F40" s="107"/>
      <c r="G40" s="107"/>
      <c r="H40" s="107"/>
      <c r="I40" s="100">
        <f>YEAR(Table24[[#This Row],[Datum]])</f>
        <v>2032</v>
      </c>
      <c r="J40" s="100" t="s">
        <v>153</v>
      </c>
      <c r="K40" s="103">
        <v>48487</v>
      </c>
      <c r="L40" s="105"/>
      <c r="M40" s="105"/>
    </row>
    <row r="41" spans="1:13" ht="15" customHeight="1" x14ac:dyDescent="0.15">
      <c r="A41" s="106"/>
      <c r="B41" s="100"/>
      <c r="C41" s="106"/>
      <c r="D41" s="101" t="s">
        <v>293</v>
      </c>
      <c r="E41" s="107"/>
      <c r="F41" s="107"/>
      <c r="G41" s="107"/>
      <c r="H41" s="107"/>
      <c r="I41" s="100">
        <f>YEAR(Table24[[#This Row],[Datum]])</f>
        <v>2032</v>
      </c>
      <c r="J41" s="100" t="s">
        <v>188</v>
      </c>
      <c r="K41" s="103">
        <v>48579</v>
      </c>
      <c r="L41" s="105"/>
      <c r="M41" s="105" t="e">
        <f t="shared" ref="M41" si="1">AVERAGE(L38:L41)</f>
        <v>#DIV/0!</v>
      </c>
    </row>
    <row r="42" spans="1:13" ht="15" customHeight="1" x14ac:dyDescent="0.15">
      <c r="A42" s="106"/>
      <c r="B42" s="100"/>
      <c r="C42" s="106"/>
      <c r="D42" s="101" t="s">
        <v>293</v>
      </c>
      <c r="E42" s="107"/>
      <c r="F42" s="107"/>
      <c r="G42" s="107"/>
      <c r="H42" s="107"/>
      <c r="I42" s="100">
        <f>YEAR(Table24[[#This Row],[Datum]])</f>
        <v>2033</v>
      </c>
      <c r="J42" s="100" t="s">
        <v>185</v>
      </c>
      <c r="K42" s="103">
        <v>48669</v>
      </c>
      <c r="L42" s="105"/>
      <c r="M42" s="105"/>
    </row>
    <row r="43" spans="1:13" ht="15" customHeight="1" x14ac:dyDescent="0.15">
      <c r="A43" s="106"/>
      <c r="B43" s="100"/>
      <c r="C43" s="106"/>
      <c r="D43" s="101" t="s">
        <v>293</v>
      </c>
      <c r="E43" s="107"/>
      <c r="F43" s="107"/>
      <c r="G43" s="107"/>
      <c r="H43" s="107"/>
      <c r="I43" s="100">
        <f>YEAR(Table24[[#This Row],[Datum]])</f>
        <v>2033</v>
      </c>
      <c r="J43" s="100" t="s">
        <v>119</v>
      </c>
      <c r="K43" s="103">
        <v>48760</v>
      </c>
      <c r="L43" s="105"/>
      <c r="M43" s="105"/>
    </row>
    <row r="44" spans="1:13" ht="15" customHeight="1" x14ac:dyDescent="0.15">
      <c r="A44" s="106"/>
      <c r="B44" s="100"/>
      <c r="C44" s="106"/>
      <c r="D44" s="101" t="s">
        <v>293</v>
      </c>
      <c r="E44" s="107"/>
      <c r="F44" s="107"/>
      <c r="G44" s="107"/>
      <c r="H44" s="107"/>
      <c r="I44" s="100">
        <f>YEAR(Table24[[#This Row],[Datum]])</f>
        <v>2033</v>
      </c>
      <c r="J44" s="100" t="s">
        <v>153</v>
      </c>
      <c r="K44" s="103">
        <v>48852</v>
      </c>
      <c r="L44" s="105"/>
      <c r="M44" s="105"/>
    </row>
    <row r="45" spans="1:13" ht="15" customHeight="1" x14ac:dyDescent="0.15">
      <c r="A45" s="106"/>
      <c r="B45" s="100"/>
      <c r="C45" s="106"/>
      <c r="D45" s="101" t="s">
        <v>293</v>
      </c>
      <c r="E45" s="107"/>
      <c r="F45" s="107"/>
      <c r="G45" s="107"/>
      <c r="H45" s="107"/>
      <c r="I45" s="100">
        <f>YEAR(Table24[[#This Row],[Datum]])</f>
        <v>2033</v>
      </c>
      <c r="J45" s="100" t="s">
        <v>188</v>
      </c>
      <c r="K45" s="103">
        <v>48944</v>
      </c>
      <c r="L45" s="105"/>
      <c r="M45" s="105" t="e">
        <f t="shared" ref="M45" si="2">AVERAGE(L42:L45)</f>
        <v>#DIV/0!</v>
      </c>
    </row>
    <row r="46" spans="1:13" ht="15" customHeight="1" x14ac:dyDescent="0.15">
      <c r="A46" s="106"/>
      <c r="B46" s="100"/>
      <c r="C46" s="106"/>
      <c r="D46" s="101" t="s">
        <v>293</v>
      </c>
      <c r="E46" s="107"/>
      <c r="F46" s="107"/>
      <c r="G46" s="107"/>
      <c r="H46" s="107"/>
      <c r="I46" s="100">
        <f>YEAR(Table24[[#This Row],[Datum]])</f>
        <v>2034</v>
      </c>
      <c r="J46" s="100" t="s">
        <v>185</v>
      </c>
      <c r="K46" s="103">
        <v>49034</v>
      </c>
      <c r="L46" s="105"/>
      <c r="M46" s="105"/>
    </row>
    <row r="47" spans="1:13" ht="15" customHeight="1" x14ac:dyDescent="0.15">
      <c r="A47" s="106"/>
      <c r="B47" s="100"/>
      <c r="C47" s="106"/>
      <c r="D47" s="101" t="s">
        <v>293</v>
      </c>
      <c r="E47" s="107"/>
      <c r="F47" s="107"/>
      <c r="G47" s="107"/>
      <c r="H47" s="107"/>
      <c r="I47" s="100">
        <f>YEAR(Table24[[#This Row],[Datum]])</f>
        <v>2034</v>
      </c>
      <c r="J47" s="100" t="s">
        <v>119</v>
      </c>
      <c r="K47" s="103">
        <v>49125</v>
      </c>
      <c r="L47" s="105"/>
      <c r="M47" s="105"/>
    </row>
    <row r="48" spans="1:13" ht="15" customHeight="1" x14ac:dyDescent="0.15">
      <c r="A48" s="106"/>
      <c r="B48" s="100"/>
      <c r="C48" s="106"/>
      <c r="D48" s="101" t="s">
        <v>293</v>
      </c>
      <c r="E48" s="107"/>
      <c r="F48" s="107"/>
      <c r="G48" s="107"/>
      <c r="H48" s="107"/>
      <c r="I48" s="100">
        <f>YEAR(Table24[[#This Row],[Datum]])</f>
        <v>2034</v>
      </c>
      <c r="J48" s="100" t="s">
        <v>153</v>
      </c>
      <c r="K48" s="103">
        <v>49217</v>
      </c>
      <c r="L48" s="105"/>
      <c r="M48" s="105"/>
    </row>
    <row r="49" spans="1:13" ht="15" customHeight="1" x14ac:dyDescent="0.15">
      <c r="A49" s="106"/>
      <c r="B49" s="100"/>
      <c r="C49" s="106"/>
      <c r="D49" s="101" t="s">
        <v>293</v>
      </c>
      <c r="E49" s="107"/>
      <c r="F49" s="107"/>
      <c r="G49" s="107"/>
      <c r="H49" s="107"/>
      <c r="I49" s="100">
        <f>YEAR(Table24[[#This Row],[Datum]])</f>
        <v>2034</v>
      </c>
      <c r="J49" s="100" t="s">
        <v>188</v>
      </c>
      <c r="K49" s="103">
        <v>49309</v>
      </c>
      <c r="L49" s="105"/>
      <c r="M49" s="105" t="e">
        <f t="shared" ref="M49" si="3">AVERAGE(L46:L49)</f>
        <v>#DIV/0!</v>
      </c>
    </row>
    <row r="50" spans="1:13" ht="15" customHeight="1" x14ac:dyDescent="0.15">
      <c r="A50" s="106"/>
      <c r="B50" s="100"/>
      <c r="C50" s="106"/>
      <c r="D50" s="101" t="s">
        <v>293</v>
      </c>
      <c r="E50" s="107"/>
      <c r="F50" s="107"/>
      <c r="G50" s="107"/>
      <c r="H50" s="107"/>
      <c r="I50" s="100">
        <f>YEAR(Table24[[#This Row],[Datum]])</f>
        <v>2035</v>
      </c>
      <c r="J50" s="100" t="s">
        <v>185</v>
      </c>
      <c r="K50" s="103">
        <v>49399</v>
      </c>
      <c r="L50" s="105"/>
      <c r="M50" s="105"/>
    </row>
    <row r="51" spans="1:13" ht="15" customHeight="1" x14ac:dyDescent="0.15">
      <c r="A51" s="106"/>
      <c r="B51" s="100"/>
      <c r="C51" s="106"/>
      <c r="D51" s="101" t="s">
        <v>293</v>
      </c>
      <c r="E51" s="107"/>
      <c r="F51" s="107"/>
      <c r="G51" s="107"/>
      <c r="H51" s="107"/>
      <c r="I51" s="100">
        <f>YEAR(Table24[[#This Row],[Datum]])</f>
        <v>2035</v>
      </c>
      <c r="J51" s="100" t="s">
        <v>119</v>
      </c>
      <c r="K51" s="103">
        <v>49490</v>
      </c>
      <c r="L51" s="105"/>
      <c r="M51" s="105"/>
    </row>
    <row r="52" spans="1:13" ht="15" customHeight="1" x14ac:dyDescent="0.15">
      <c r="A52" s="106"/>
      <c r="B52" s="100"/>
      <c r="C52" s="106"/>
      <c r="D52" s="101" t="s">
        <v>293</v>
      </c>
      <c r="E52" s="107"/>
      <c r="F52" s="107"/>
      <c r="G52" s="107"/>
      <c r="H52" s="107"/>
      <c r="I52" s="100">
        <f>YEAR(Table24[[#This Row],[Datum]])</f>
        <v>2035</v>
      </c>
      <c r="J52" s="100" t="s">
        <v>153</v>
      </c>
      <c r="K52" s="103">
        <v>49582</v>
      </c>
      <c r="L52" s="105"/>
      <c r="M52" s="105"/>
    </row>
    <row r="53" spans="1:13" ht="15" customHeight="1" x14ac:dyDescent="0.15">
      <c r="A53" s="106"/>
      <c r="B53" s="100"/>
      <c r="C53" s="106"/>
      <c r="D53" s="101" t="s">
        <v>293</v>
      </c>
      <c r="E53" s="107"/>
      <c r="F53" s="107"/>
      <c r="G53" s="107"/>
      <c r="H53" s="107"/>
      <c r="I53" s="100">
        <f>YEAR(Table24[[#This Row],[Datum]])</f>
        <v>2035</v>
      </c>
      <c r="J53" s="100" t="s">
        <v>188</v>
      </c>
      <c r="K53" s="103">
        <v>49674</v>
      </c>
      <c r="L53" s="105"/>
      <c r="M53" s="105" t="e">
        <f>AVERAGE(L50:L53)</f>
        <v>#DIV/0!</v>
      </c>
    </row>
    <row r="54" spans="1:13" ht="15" customHeight="1" x14ac:dyDescent="0.15">
      <c r="A54" s="100"/>
      <c r="B54" s="102"/>
      <c r="C54" s="102"/>
      <c r="D54" s="108" t="s">
        <v>290</v>
      </c>
      <c r="E54" s="102"/>
      <c r="F54" s="102"/>
      <c r="G54" s="102"/>
      <c r="H54" s="100"/>
      <c r="I54" s="100">
        <f>YEAR(Table24[[#This Row],[Datum]])</f>
        <v>2023</v>
      </c>
      <c r="J54" s="100" t="s">
        <v>185</v>
      </c>
      <c r="K54" s="103">
        <v>45016</v>
      </c>
      <c r="L54" s="105"/>
      <c r="M54" s="105"/>
    </row>
    <row r="55" spans="1:13" ht="15" customHeight="1" x14ac:dyDescent="0.15">
      <c r="A55" s="100"/>
      <c r="B55" s="102"/>
      <c r="C55" s="102"/>
      <c r="D55" s="108" t="s">
        <v>290</v>
      </c>
      <c r="E55" s="100"/>
      <c r="F55" s="100"/>
      <c r="G55" s="100"/>
      <c r="H55" s="100"/>
      <c r="I55" s="100">
        <f>YEAR(Table24[[#This Row],[Datum]])</f>
        <v>2023</v>
      </c>
      <c r="J55" s="100" t="s">
        <v>119</v>
      </c>
      <c r="K55" s="103">
        <v>45107</v>
      </c>
      <c r="L55" s="105"/>
      <c r="M55" s="105"/>
    </row>
    <row r="56" spans="1:13" ht="15" customHeight="1" x14ac:dyDescent="0.15">
      <c r="A56" s="100"/>
      <c r="B56" s="102"/>
      <c r="C56" s="102"/>
      <c r="D56" s="108" t="s">
        <v>290</v>
      </c>
      <c r="E56" s="100"/>
      <c r="F56" s="100"/>
      <c r="G56" s="100"/>
      <c r="H56" s="100"/>
      <c r="I56" s="100">
        <f>YEAR(Table24[[#This Row],[Datum]])</f>
        <v>2023</v>
      </c>
      <c r="J56" s="100" t="s">
        <v>153</v>
      </c>
      <c r="K56" s="103">
        <v>45199</v>
      </c>
      <c r="L56" s="105"/>
      <c r="M56" s="105"/>
    </row>
    <row r="57" spans="1:13" ht="15" customHeight="1" x14ac:dyDescent="0.15">
      <c r="A57" s="100"/>
      <c r="B57" s="102"/>
      <c r="C57" s="102"/>
      <c r="D57" s="108" t="s">
        <v>290</v>
      </c>
      <c r="E57" s="100"/>
      <c r="F57" s="100"/>
      <c r="G57" s="100"/>
      <c r="H57" s="100"/>
      <c r="I57" s="100">
        <f>YEAR(Table24[[#This Row],[Datum]])</f>
        <v>2024</v>
      </c>
      <c r="J57" s="100" t="s">
        <v>188</v>
      </c>
      <c r="K57" s="103">
        <v>45657</v>
      </c>
      <c r="L57" s="105"/>
      <c r="M57" s="105" t="e">
        <f t="shared" ref="M57" si="4">AVERAGE(L54:L57)</f>
        <v>#DIV/0!</v>
      </c>
    </row>
    <row r="58" spans="1:13" ht="15" customHeight="1" x14ac:dyDescent="0.15">
      <c r="A58" s="100"/>
      <c r="B58" s="102"/>
      <c r="C58" s="102"/>
      <c r="D58" s="108" t="s">
        <v>290</v>
      </c>
      <c r="E58" s="100"/>
      <c r="F58" s="100"/>
      <c r="G58" s="100"/>
      <c r="H58" s="100"/>
      <c r="I58" s="100">
        <f>YEAR(Table24[[#This Row],[Datum]])</f>
        <v>2024</v>
      </c>
      <c r="J58" s="100" t="s">
        <v>185</v>
      </c>
      <c r="K58" s="103">
        <v>45382</v>
      </c>
      <c r="L58" s="105"/>
      <c r="M58" s="105"/>
    </row>
    <row r="59" spans="1:13" ht="15" customHeight="1" x14ac:dyDescent="0.15">
      <c r="A59" s="100"/>
      <c r="B59" s="102"/>
      <c r="C59" s="102"/>
      <c r="D59" s="108" t="s">
        <v>290</v>
      </c>
      <c r="E59" s="100"/>
      <c r="F59" s="100"/>
      <c r="G59" s="100"/>
      <c r="H59" s="100"/>
      <c r="I59" s="100">
        <f>YEAR(Table24[[#This Row],[Datum]])</f>
        <v>2024</v>
      </c>
      <c r="J59" s="100" t="s">
        <v>119</v>
      </c>
      <c r="K59" s="103">
        <v>45473</v>
      </c>
      <c r="L59" s="105"/>
      <c r="M59" s="105"/>
    </row>
    <row r="60" spans="1:13" ht="15" customHeight="1" x14ac:dyDescent="0.15">
      <c r="A60" s="100"/>
      <c r="B60" s="102"/>
      <c r="C60" s="102"/>
      <c r="D60" s="108" t="s">
        <v>290</v>
      </c>
      <c r="E60" s="100"/>
      <c r="F60" s="100"/>
      <c r="G60" s="100"/>
      <c r="H60" s="100"/>
      <c r="I60" s="100">
        <f>YEAR(Table24[[#This Row],[Datum]])</f>
        <v>2024</v>
      </c>
      <c r="J60" s="100" t="s">
        <v>153</v>
      </c>
      <c r="K60" s="103">
        <v>45565</v>
      </c>
      <c r="L60" s="105"/>
      <c r="M60" s="105"/>
    </row>
    <row r="61" spans="1:13" ht="15" customHeight="1" x14ac:dyDescent="0.15">
      <c r="A61" s="100"/>
      <c r="B61" s="102"/>
      <c r="C61" s="102"/>
      <c r="D61" s="108" t="s">
        <v>290</v>
      </c>
      <c r="E61" s="100"/>
      <c r="F61" s="100"/>
      <c r="G61" s="100"/>
      <c r="H61" s="100"/>
      <c r="I61" s="100">
        <f>YEAR(Table24[[#This Row],[Datum]])</f>
        <v>2024</v>
      </c>
      <c r="J61" s="100" t="s">
        <v>188</v>
      </c>
      <c r="K61" s="103">
        <v>45657</v>
      </c>
      <c r="L61" s="105"/>
      <c r="M61" s="105" t="e">
        <f t="shared" ref="M61" si="5">AVERAGE(L58:L61)</f>
        <v>#DIV/0!</v>
      </c>
    </row>
    <row r="62" spans="1:13" ht="15" customHeight="1" x14ac:dyDescent="0.15">
      <c r="A62" s="100"/>
      <c r="B62" s="102"/>
      <c r="C62" s="102"/>
      <c r="D62" s="108" t="s">
        <v>290</v>
      </c>
      <c r="E62" s="100"/>
      <c r="F62" s="100"/>
      <c r="G62" s="100"/>
      <c r="H62" s="100"/>
      <c r="I62" s="100">
        <f>YEAR(Table24[[#This Row],[Datum]])</f>
        <v>2025</v>
      </c>
      <c r="J62" s="100" t="s">
        <v>185</v>
      </c>
      <c r="K62" s="103">
        <v>45747</v>
      </c>
      <c r="L62" s="109"/>
      <c r="M62" s="105"/>
    </row>
    <row r="63" spans="1:13" ht="15" customHeight="1" x14ac:dyDescent="0.15">
      <c r="A63" s="100"/>
      <c r="B63" s="102"/>
      <c r="C63" s="102"/>
      <c r="D63" s="108" t="s">
        <v>290</v>
      </c>
      <c r="E63" s="100"/>
      <c r="F63" s="100"/>
      <c r="G63" s="100"/>
      <c r="H63" s="100"/>
      <c r="I63" s="100">
        <f>YEAR(Table24[[#This Row],[Datum]])</f>
        <v>2025</v>
      </c>
      <c r="J63" s="100" t="s">
        <v>119</v>
      </c>
      <c r="K63" s="103">
        <v>45838</v>
      </c>
      <c r="L63" s="105"/>
      <c r="M63" s="105"/>
    </row>
    <row r="64" spans="1:13" ht="15" customHeight="1" x14ac:dyDescent="0.15">
      <c r="A64" s="100"/>
      <c r="B64" s="102"/>
      <c r="C64" s="102"/>
      <c r="D64" s="108" t="s">
        <v>290</v>
      </c>
      <c r="E64" s="100"/>
      <c r="F64" s="100"/>
      <c r="G64" s="100"/>
      <c r="H64" s="100"/>
      <c r="I64" s="100">
        <f>YEAR(Table24[[#This Row],[Datum]])</f>
        <v>2025</v>
      </c>
      <c r="J64" s="100" t="s">
        <v>153</v>
      </c>
      <c r="K64" s="103">
        <v>45930</v>
      </c>
      <c r="L64" s="110"/>
      <c r="M64" s="105"/>
    </row>
    <row r="65" spans="1:13" ht="15" customHeight="1" x14ac:dyDescent="0.15">
      <c r="A65" s="100"/>
      <c r="B65" s="102"/>
      <c r="C65" s="102"/>
      <c r="D65" s="108" t="s">
        <v>290</v>
      </c>
      <c r="E65" s="100"/>
      <c r="F65" s="100"/>
      <c r="G65" s="100"/>
      <c r="H65" s="100"/>
      <c r="I65" s="100">
        <f>YEAR(Table24[[#This Row],[Datum]])</f>
        <v>2025</v>
      </c>
      <c r="J65" s="100" t="s">
        <v>188</v>
      </c>
      <c r="K65" s="103">
        <v>46022</v>
      </c>
      <c r="L65" s="105"/>
      <c r="M65" s="105" t="e">
        <f t="shared" ref="M65:M161" si="6">AVERAGE(L62:L65)</f>
        <v>#DIV/0!</v>
      </c>
    </row>
    <row r="66" spans="1:13" ht="15" customHeight="1" x14ac:dyDescent="0.15">
      <c r="A66" s="100"/>
      <c r="B66" s="102"/>
      <c r="C66" s="102"/>
      <c r="D66" s="108" t="s">
        <v>290</v>
      </c>
      <c r="E66" s="100"/>
      <c r="F66" s="100"/>
      <c r="G66" s="100"/>
      <c r="H66" s="100"/>
      <c r="I66" s="100">
        <f>YEAR(Table24[[#This Row],[Datum]])</f>
        <v>2026</v>
      </c>
      <c r="J66" s="100" t="s">
        <v>185</v>
      </c>
      <c r="K66" s="103">
        <v>46112</v>
      </c>
      <c r="L66" s="105"/>
      <c r="M66" s="105"/>
    </row>
    <row r="67" spans="1:13" ht="15" customHeight="1" x14ac:dyDescent="0.15">
      <c r="A67" s="100"/>
      <c r="B67" s="102"/>
      <c r="C67" s="102"/>
      <c r="D67" s="108" t="s">
        <v>290</v>
      </c>
      <c r="E67" s="100"/>
      <c r="F67" s="100"/>
      <c r="G67" s="100"/>
      <c r="H67" s="100"/>
      <c r="I67" s="100">
        <f>YEAR(Table24[[#This Row],[Datum]])</f>
        <v>2026</v>
      </c>
      <c r="J67" s="100" t="s">
        <v>119</v>
      </c>
      <c r="K67" s="103">
        <v>46203</v>
      </c>
      <c r="L67" s="105"/>
      <c r="M67" s="105"/>
    </row>
    <row r="68" spans="1:13" ht="15" customHeight="1" x14ac:dyDescent="0.15">
      <c r="A68" s="100"/>
      <c r="B68" s="102"/>
      <c r="C68" s="102"/>
      <c r="D68" s="108" t="s">
        <v>290</v>
      </c>
      <c r="E68" s="100"/>
      <c r="F68" s="100"/>
      <c r="G68" s="100"/>
      <c r="H68" s="100"/>
      <c r="I68" s="100">
        <f>YEAR(Table24[[#This Row],[Datum]])</f>
        <v>2026</v>
      </c>
      <c r="J68" s="100" t="s">
        <v>153</v>
      </c>
      <c r="K68" s="103">
        <v>46295</v>
      </c>
      <c r="L68" s="105"/>
      <c r="M68" s="105"/>
    </row>
    <row r="69" spans="1:13" ht="15" customHeight="1" x14ac:dyDescent="0.15">
      <c r="A69" s="100"/>
      <c r="B69" s="102"/>
      <c r="C69" s="102"/>
      <c r="D69" s="108" t="s">
        <v>290</v>
      </c>
      <c r="E69" s="100"/>
      <c r="F69" s="100"/>
      <c r="G69" s="100"/>
      <c r="H69" s="100"/>
      <c r="I69" s="100">
        <f>YEAR(Table24[[#This Row],[Datum]])</f>
        <v>2026</v>
      </c>
      <c r="J69" s="100" t="s">
        <v>188</v>
      </c>
      <c r="K69" s="103">
        <v>46387</v>
      </c>
      <c r="L69" s="105"/>
      <c r="M69" s="105" t="e">
        <f t="shared" ref="M69:M165" si="7">AVERAGE(L66:L69)</f>
        <v>#DIV/0!</v>
      </c>
    </row>
    <row r="70" spans="1:13" ht="15" customHeight="1" x14ac:dyDescent="0.15">
      <c r="A70" s="100"/>
      <c r="B70" s="102"/>
      <c r="C70" s="102"/>
      <c r="D70" s="108" t="s">
        <v>290</v>
      </c>
      <c r="E70" s="100"/>
      <c r="F70" s="100"/>
      <c r="G70" s="100"/>
      <c r="H70" s="100"/>
      <c r="I70" s="100">
        <f>YEAR(Table24[[#This Row],[Datum]])</f>
        <v>2027</v>
      </c>
      <c r="J70" s="100" t="s">
        <v>185</v>
      </c>
      <c r="K70" s="103">
        <v>46477</v>
      </c>
      <c r="L70" s="105"/>
      <c r="M70" s="105"/>
    </row>
    <row r="71" spans="1:13" ht="15" customHeight="1" x14ac:dyDescent="0.15">
      <c r="A71" s="100"/>
      <c r="B71" s="102"/>
      <c r="C71" s="102"/>
      <c r="D71" s="108" t="s">
        <v>290</v>
      </c>
      <c r="E71" s="100"/>
      <c r="F71" s="100"/>
      <c r="G71" s="100"/>
      <c r="H71" s="100"/>
      <c r="I71" s="100">
        <f>YEAR(Table24[[#This Row],[Datum]])</f>
        <v>2027</v>
      </c>
      <c r="J71" s="100" t="s">
        <v>119</v>
      </c>
      <c r="K71" s="103">
        <v>46568</v>
      </c>
      <c r="L71" s="105"/>
      <c r="M71" s="105"/>
    </row>
    <row r="72" spans="1:13" ht="15" customHeight="1" x14ac:dyDescent="0.15">
      <c r="A72" s="100"/>
      <c r="B72" s="102"/>
      <c r="C72" s="102"/>
      <c r="D72" s="108" t="s">
        <v>290</v>
      </c>
      <c r="E72" s="100"/>
      <c r="F72" s="100"/>
      <c r="G72" s="100"/>
      <c r="H72" s="100"/>
      <c r="I72" s="100">
        <f>YEAR(Table24[[#This Row],[Datum]])</f>
        <v>2027</v>
      </c>
      <c r="J72" s="100" t="s">
        <v>153</v>
      </c>
      <c r="K72" s="103">
        <v>46660</v>
      </c>
      <c r="L72" s="105"/>
      <c r="M72" s="105"/>
    </row>
    <row r="73" spans="1:13" ht="15" customHeight="1" x14ac:dyDescent="0.15">
      <c r="A73" s="100"/>
      <c r="B73" s="102"/>
      <c r="C73" s="102"/>
      <c r="D73" s="108" t="s">
        <v>290</v>
      </c>
      <c r="E73" s="100"/>
      <c r="F73" s="100"/>
      <c r="G73" s="100"/>
      <c r="H73" s="100"/>
      <c r="I73" s="100">
        <f>YEAR(Table24[[#This Row],[Datum]])</f>
        <v>2027</v>
      </c>
      <c r="J73" s="100" t="s">
        <v>188</v>
      </c>
      <c r="K73" s="103">
        <v>46752</v>
      </c>
      <c r="L73" s="105"/>
      <c r="M73" s="105" t="e">
        <f t="shared" ref="M73:M169" si="8">AVERAGE(L70:L73)</f>
        <v>#DIV/0!</v>
      </c>
    </row>
    <row r="74" spans="1:13" ht="15" customHeight="1" x14ac:dyDescent="0.15">
      <c r="A74" s="100"/>
      <c r="B74" s="102"/>
      <c r="C74" s="102"/>
      <c r="D74" s="108" t="s">
        <v>290</v>
      </c>
      <c r="E74" s="100"/>
      <c r="F74" s="100"/>
      <c r="G74" s="100"/>
      <c r="H74" s="100"/>
      <c r="I74" s="100">
        <f>YEAR(Table24[[#This Row],[Datum]])</f>
        <v>2028</v>
      </c>
      <c r="J74" s="100" t="s">
        <v>185</v>
      </c>
      <c r="K74" s="103">
        <v>46843</v>
      </c>
      <c r="L74" s="105"/>
      <c r="M74" s="105"/>
    </row>
    <row r="75" spans="1:13" ht="15" customHeight="1" x14ac:dyDescent="0.15">
      <c r="A75" s="100"/>
      <c r="B75" s="102"/>
      <c r="C75" s="102"/>
      <c r="D75" s="108" t="s">
        <v>290</v>
      </c>
      <c r="E75" s="100"/>
      <c r="F75" s="100"/>
      <c r="G75" s="100"/>
      <c r="H75" s="100"/>
      <c r="I75" s="100">
        <f>YEAR(Table24[[#This Row],[Datum]])</f>
        <v>2028</v>
      </c>
      <c r="J75" s="100" t="s">
        <v>119</v>
      </c>
      <c r="K75" s="103">
        <v>46934</v>
      </c>
      <c r="L75" s="105"/>
      <c r="M75" s="105"/>
    </row>
    <row r="76" spans="1:13" ht="15" customHeight="1" x14ac:dyDescent="0.15">
      <c r="A76" s="100"/>
      <c r="B76" s="102"/>
      <c r="C76" s="102"/>
      <c r="D76" s="108" t="s">
        <v>290</v>
      </c>
      <c r="E76" s="100"/>
      <c r="F76" s="100"/>
      <c r="G76" s="100"/>
      <c r="H76" s="100"/>
      <c r="I76" s="100">
        <f>YEAR(Table24[[#This Row],[Datum]])</f>
        <v>2028</v>
      </c>
      <c r="J76" s="100" t="s">
        <v>153</v>
      </c>
      <c r="K76" s="103">
        <v>47026</v>
      </c>
      <c r="L76" s="105"/>
      <c r="M76" s="105"/>
    </row>
    <row r="77" spans="1:13" ht="15" customHeight="1" x14ac:dyDescent="0.15">
      <c r="A77" s="100"/>
      <c r="B77" s="102"/>
      <c r="C77" s="102"/>
      <c r="D77" s="108" t="s">
        <v>290</v>
      </c>
      <c r="E77" s="100"/>
      <c r="F77" s="100"/>
      <c r="G77" s="100"/>
      <c r="H77" s="100"/>
      <c r="I77" s="100">
        <f>YEAR(Table24[[#This Row],[Datum]])</f>
        <v>2028</v>
      </c>
      <c r="J77" s="100" t="s">
        <v>188</v>
      </c>
      <c r="K77" s="103">
        <v>47118</v>
      </c>
      <c r="L77" s="105"/>
      <c r="M77" s="105" t="e">
        <f t="shared" ref="M77:M173" si="9">AVERAGE(L74:L77)</f>
        <v>#DIV/0!</v>
      </c>
    </row>
    <row r="78" spans="1:13" ht="15" customHeight="1" x14ac:dyDescent="0.15">
      <c r="A78" s="100"/>
      <c r="B78" s="102"/>
      <c r="C78" s="102"/>
      <c r="D78" s="108" t="s">
        <v>290</v>
      </c>
      <c r="E78" s="100"/>
      <c r="F78" s="100"/>
      <c r="G78" s="100"/>
      <c r="H78" s="100"/>
      <c r="I78" s="100">
        <f>YEAR(Table24[[#This Row],[Datum]])</f>
        <v>2029</v>
      </c>
      <c r="J78" s="100" t="s">
        <v>185</v>
      </c>
      <c r="K78" s="103">
        <v>47208</v>
      </c>
      <c r="L78" s="105"/>
      <c r="M78" s="105"/>
    </row>
    <row r="79" spans="1:13" ht="15" customHeight="1" x14ac:dyDescent="0.15">
      <c r="A79" s="100"/>
      <c r="B79" s="102"/>
      <c r="C79" s="102"/>
      <c r="D79" s="108" t="s">
        <v>290</v>
      </c>
      <c r="E79" s="100"/>
      <c r="F79" s="100"/>
      <c r="G79" s="100"/>
      <c r="H79" s="100"/>
      <c r="I79" s="100">
        <f>YEAR(Table24[[#This Row],[Datum]])</f>
        <v>2029</v>
      </c>
      <c r="J79" s="100" t="s">
        <v>119</v>
      </c>
      <c r="K79" s="103">
        <v>47299</v>
      </c>
      <c r="L79" s="105"/>
      <c r="M79" s="105"/>
    </row>
    <row r="80" spans="1:13" ht="15" customHeight="1" x14ac:dyDescent="0.15">
      <c r="A80" s="100"/>
      <c r="B80" s="102"/>
      <c r="C80" s="102"/>
      <c r="D80" s="108" t="s">
        <v>290</v>
      </c>
      <c r="E80" s="100"/>
      <c r="F80" s="100"/>
      <c r="G80" s="100"/>
      <c r="H80" s="100"/>
      <c r="I80" s="100">
        <f>YEAR(Table24[[#This Row],[Datum]])</f>
        <v>2029</v>
      </c>
      <c r="J80" s="100" t="s">
        <v>153</v>
      </c>
      <c r="K80" s="103">
        <v>47391</v>
      </c>
      <c r="L80" s="105"/>
      <c r="M80" s="105"/>
    </row>
    <row r="81" spans="1:13" ht="15" customHeight="1" x14ac:dyDescent="0.15">
      <c r="A81" s="100"/>
      <c r="B81" s="102"/>
      <c r="C81" s="102"/>
      <c r="D81" s="108" t="s">
        <v>290</v>
      </c>
      <c r="E81" s="100"/>
      <c r="F81" s="100"/>
      <c r="G81" s="100"/>
      <c r="H81" s="100"/>
      <c r="I81" s="100">
        <f>YEAR(Table24[[#This Row],[Datum]])</f>
        <v>2029</v>
      </c>
      <c r="J81" s="100" t="s">
        <v>188</v>
      </c>
      <c r="K81" s="103">
        <v>47483</v>
      </c>
      <c r="L81" s="105"/>
      <c r="M81" s="105" t="e">
        <f t="shared" ref="M81" si="10">AVERAGE(L78:L81)</f>
        <v>#DIV/0!</v>
      </c>
    </row>
    <row r="82" spans="1:13" ht="15" customHeight="1" x14ac:dyDescent="0.15">
      <c r="A82" s="100"/>
      <c r="B82" s="102"/>
      <c r="C82" s="102"/>
      <c r="D82" s="108" t="s">
        <v>290</v>
      </c>
      <c r="E82" s="100"/>
      <c r="F82" s="100"/>
      <c r="G82" s="100"/>
      <c r="H82" s="100"/>
      <c r="I82" s="100">
        <f>YEAR(Table24[[#This Row],[Datum]])</f>
        <v>2030</v>
      </c>
      <c r="J82" s="100" t="s">
        <v>185</v>
      </c>
      <c r="K82" s="103">
        <v>47573</v>
      </c>
      <c r="L82" s="105"/>
      <c r="M82" s="105"/>
    </row>
    <row r="83" spans="1:13" ht="15" customHeight="1" x14ac:dyDescent="0.15">
      <c r="A83" s="100"/>
      <c r="B83" s="102"/>
      <c r="C83" s="102"/>
      <c r="D83" s="108" t="s">
        <v>290</v>
      </c>
      <c r="E83" s="100"/>
      <c r="F83" s="100"/>
      <c r="G83" s="100"/>
      <c r="H83" s="100"/>
      <c r="I83" s="100">
        <f>YEAR(Table24[[#This Row],[Datum]])</f>
        <v>2030</v>
      </c>
      <c r="J83" s="100" t="s">
        <v>119</v>
      </c>
      <c r="K83" s="103">
        <v>47664</v>
      </c>
      <c r="L83" s="105"/>
      <c r="M83" s="105"/>
    </row>
    <row r="84" spans="1:13" ht="15" customHeight="1" x14ac:dyDescent="0.15">
      <c r="A84" s="100"/>
      <c r="B84" s="102"/>
      <c r="C84" s="102"/>
      <c r="D84" s="108" t="s">
        <v>290</v>
      </c>
      <c r="E84" s="100"/>
      <c r="F84" s="100"/>
      <c r="G84" s="100"/>
      <c r="H84" s="100"/>
      <c r="I84" s="100">
        <f>YEAR(Table24[[#This Row],[Datum]])</f>
        <v>2030</v>
      </c>
      <c r="J84" s="100" t="s">
        <v>153</v>
      </c>
      <c r="K84" s="103">
        <v>47756</v>
      </c>
      <c r="L84" s="105"/>
      <c r="M84" s="105"/>
    </row>
    <row r="85" spans="1:13" ht="15" customHeight="1" x14ac:dyDescent="0.15">
      <c r="A85" s="100"/>
      <c r="B85" s="102"/>
      <c r="C85" s="102"/>
      <c r="D85" s="108" t="s">
        <v>290</v>
      </c>
      <c r="E85" s="100"/>
      <c r="F85" s="100"/>
      <c r="G85" s="100"/>
      <c r="H85" s="100"/>
      <c r="I85" s="100">
        <f>YEAR(Table24[[#This Row],[Datum]])</f>
        <v>2030</v>
      </c>
      <c r="J85" s="100" t="s">
        <v>188</v>
      </c>
      <c r="K85" s="103">
        <v>47848</v>
      </c>
      <c r="L85" s="105"/>
      <c r="M85" s="105" t="e">
        <f t="shared" ref="M85" si="11">AVERAGE(L82:L85)</f>
        <v>#DIV/0!</v>
      </c>
    </row>
    <row r="86" spans="1:13" ht="15" customHeight="1" x14ac:dyDescent="0.15">
      <c r="A86" s="106"/>
      <c r="B86" s="102"/>
      <c r="C86" s="111"/>
      <c r="D86" s="108" t="s">
        <v>290</v>
      </c>
      <c r="E86" s="100"/>
      <c r="F86" s="100"/>
      <c r="G86" s="100"/>
      <c r="H86" s="100"/>
      <c r="I86" s="100">
        <f>YEAR(Table24[[#This Row],[Datum]])</f>
        <v>2031</v>
      </c>
      <c r="J86" s="100" t="s">
        <v>185</v>
      </c>
      <c r="K86" s="103">
        <v>47938</v>
      </c>
      <c r="L86" s="105"/>
      <c r="M86" s="105"/>
    </row>
    <row r="87" spans="1:13" ht="15" customHeight="1" x14ac:dyDescent="0.15">
      <c r="A87" s="106"/>
      <c r="B87" s="102"/>
      <c r="C87" s="111"/>
      <c r="D87" s="108" t="s">
        <v>290</v>
      </c>
      <c r="E87" s="100"/>
      <c r="F87" s="100"/>
      <c r="G87" s="100"/>
      <c r="H87" s="100"/>
      <c r="I87" s="100">
        <f>YEAR(Table24[[#This Row],[Datum]])</f>
        <v>2031</v>
      </c>
      <c r="J87" s="100" t="s">
        <v>119</v>
      </c>
      <c r="K87" s="103">
        <v>48029</v>
      </c>
      <c r="L87" s="105"/>
      <c r="M87" s="105"/>
    </row>
    <row r="88" spans="1:13" ht="15" customHeight="1" x14ac:dyDescent="0.15">
      <c r="A88" s="106"/>
      <c r="B88" s="102"/>
      <c r="C88" s="111"/>
      <c r="D88" s="108" t="s">
        <v>290</v>
      </c>
      <c r="E88" s="100"/>
      <c r="F88" s="100"/>
      <c r="G88" s="100"/>
      <c r="H88" s="100"/>
      <c r="I88" s="100">
        <f>YEAR(Table24[[#This Row],[Datum]])</f>
        <v>2031</v>
      </c>
      <c r="J88" s="100" t="s">
        <v>153</v>
      </c>
      <c r="K88" s="103">
        <v>48121</v>
      </c>
      <c r="L88" s="105"/>
      <c r="M88" s="105"/>
    </row>
    <row r="89" spans="1:13" ht="15" customHeight="1" x14ac:dyDescent="0.15">
      <c r="A89" s="106"/>
      <c r="B89" s="102"/>
      <c r="C89" s="111"/>
      <c r="D89" s="108" t="s">
        <v>290</v>
      </c>
      <c r="E89" s="100"/>
      <c r="F89" s="100"/>
      <c r="G89" s="100"/>
      <c r="H89" s="100"/>
      <c r="I89" s="100">
        <f>YEAR(Table24[[#This Row],[Datum]])</f>
        <v>2031</v>
      </c>
      <c r="J89" s="100" t="s">
        <v>188</v>
      </c>
      <c r="K89" s="103">
        <v>48213</v>
      </c>
      <c r="L89" s="105"/>
      <c r="M89" s="105" t="e">
        <f t="shared" ref="M89:M101" si="12">AVERAGE(L86:L89)</f>
        <v>#DIV/0!</v>
      </c>
    </row>
    <row r="90" spans="1:13" ht="15" customHeight="1" x14ac:dyDescent="0.15">
      <c r="A90" s="106"/>
      <c r="B90" s="102"/>
      <c r="C90" s="111"/>
      <c r="D90" s="108" t="s">
        <v>290</v>
      </c>
      <c r="E90" s="100"/>
      <c r="F90" s="100"/>
      <c r="G90" s="100"/>
      <c r="H90" s="100"/>
      <c r="I90" s="100">
        <f>YEAR(Table24[[#This Row],[Datum]])</f>
        <v>2032</v>
      </c>
      <c r="J90" s="100" t="s">
        <v>185</v>
      </c>
      <c r="K90" s="103">
        <v>48304</v>
      </c>
      <c r="L90" s="105"/>
      <c r="M90" s="105"/>
    </row>
    <row r="91" spans="1:13" ht="15" customHeight="1" x14ac:dyDescent="0.15">
      <c r="A91" s="106"/>
      <c r="B91" s="102"/>
      <c r="C91" s="111"/>
      <c r="D91" s="108" t="s">
        <v>290</v>
      </c>
      <c r="E91" s="100"/>
      <c r="F91" s="100"/>
      <c r="G91" s="100"/>
      <c r="H91" s="100"/>
      <c r="I91" s="100">
        <f>YEAR(Table24[[#This Row],[Datum]])</f>
        <v>2032</v>
      </c>
      <c r="J91" s="100" t="s">
        <v>119</v>
      </c>
      <c r="K91" s="103">
        <v>48395</v>
      </c>
      <c r="L91" s="105"/>
      <c r="M91" s="105"/>
    </row>
    <row r="92" spans="1:13" ht="15" customHeight="1" x14ac:dyDescent="0.15">
      <c r="A92" s="106"/>
      <c r="B92" s="102"/>
      <c r="C92" s="111"/>
      <c r="D92" s="108" t="s">
        <v>290</v>
      </c>
      <c r="E92" s="100"/>
      <c r="F92" s="100"/>
      <c r="G92" s="100"/>
      <c r="H92" s="100"/>
      <c r="I92" s="100">
        <f>YEAR(Table24[[#This Row],[Datum]])</f>
        <v>2032</v>
      </c>
      <c r="J92" s="100" t="s">
        <v>153</v>
      </c>
      <c r="K92" s="103">
        <v>48487</v>
      </c>
      <c r="L92" s="105"/>
      <c r="M92" s="105"/>
    </row>
    <row r="93" spans="1:13" ht="15" customHeight="1" x14ac:dyDescent="0.15">
      <c r="A93" s="106"/>
      <c r="B93" s="102"/>
      <c r="C93" s="111"/>
      <c r="D93" s="108" t="s">
        <v>290</v>
      </c>
      <c r="E93" s="100"/>
      <c r="F93" s="100"/>
      <c r="G93" s="100"/>
      <c r="H93" s="100"/>
      <c r="I93" s="100">
        <f>YEAR(Table24[[#This Row],[Datum]])</f>
        <v>2032</v>
      </c>
      <c r="J93" s="100" t="s">
        <v>188</v>
      </c>
      <c r="K93" s="103">
        <v>48579</v>
      </c>
      <c r="L93" s="105"/>
      <c r="M93" s="105" t="e">
        <f t="shared" si="12"/>
        <v>#DIV/0!</v>
      </c>
    </row>
    <row r="94" spans="1:13" ht="15" customHeight="1" x14ac:dyDescent="0.15">
      <c r="A94" s="106"/>
      <c r="B94" s="102"/>
      <c r="C94" s="111"/>
      <c r="D94" s="108" t="s">
        <v>290</v>
      </c>
      <c r="E94" s="100"/>
      <c r="F94" s="100"/>
      <c r="G94" s="100"/>
      <c r="H94" s="100"/>
      <c r="I94" s="100">
        <f>YEAR(Table24[[#This Row],[Datum]])</f>
        <v>2033</v>
      </c>
      <c r="J94" s="100" t="s">
        <v>185</v>
      </c>
      <c r="K94" s="103">
        <v>48669</v>
      </c>
      <c r="L94" s="105"/>
      <c r="M94" s="105"/>
    </row>
    <row r="95" spans="1:13" ht="15" customHeight="1" x14ac:dyDescent="0.15">
      <c r="A95" s="106"/>
      <c r="B95" s="102"/>
      <c r="C95" s="111"/>
      <c r="D95" s="108" t="s">
        <v>290</v>
      </c>
      <c r="E95" s="100"/>
      <c r="F95" s="100"/>
      <c r="G95" s="100"/>
      <c r="H95" s="100"/>
      <c r="I95" s="100">
        <f>YEAR(Table24[[#This Row],[Datum]])</f>
        <v>2033</v>
      </c>
      <c r="J95" s="100" t="s">
        <v>119</v>
      </c>
      <c r="K95" s="103">
        <v>48760</v>
      </c>
      <c r="L95" s="105"/>
      <c r="M95" s="105"/>
    </row>
    <row r="96" spans="1:13" ht="15" customHeight="1" x14ac:dyDescent="0.15">
      <c r="A96" s="106"/>
      <c r="B96" s="102"/>
      <c r="C96" s="111"/>
      <c r="D96" s="108" t="s">
        <v>290</v>
      </c>
      <c r="E96" s="100"/>
      <c r="F96" s="100"/>
      <c r="G96" s="100"/>
      <c r="H96" s="100"/>
      <c r="I96" s="100">
        <f>YEAR(Table24[[#This Row],[Datum]])</f>
        <v>2033</v>
      </c>
      <c r="J96" s="100" t="s">
        <v>153</v>
      </c>
      <c r="K96" s="103">
        <v>48852</v>
      </c>
      <c r="L96" s="105"/>
      <c r="M96" s="105"/>
    </row>
    <row r="97" spans="1:13" ht="15" customHeight="1" x14ac:dyDescent="0.15">
      <c r="A97" s="106"/>
      <c r="B97" s="102"/>
      <c r="C97" s="111"/>
      <c r="D97" s="108" t="s">
        <v>290</v>
      </c>
      <c r="E97" s="100"/>
      <c r="F97" s="100"/>
      <c r="G97" s="100"/>
      <c r="H97" s="100"/>
      <c r="I97" s="100">
        <f>YEAR(Table24[[#This Row],[Datum]])</f>
        <v>2033</v>
      </c>
      <c r="J97" s="100" t="s">
        <v>188</v>
      </c>
      <c r="K97" s="103">
        <v>48944</v>
      </c>
      <c r="L97" s="105"/>
      <c r="M97" s="105" t="e">
        <f t="shared" si="12"/>
        <v>#DIV/0!</v>
      </c>
    </row>
    <row r="98" spans="1:13" ht="15" customHeight="1" x14ac:dyDescent="0.15">
      <c r="A98" s="106"/>
      <c r="B98" s="102"/>
      <c r="C98" s="111"/>
      <c r="D98" s="108" t="s">
        <v>290</v>
      </c>
      <c r="E98" s="100"/>
      <c r="F98" s="100"/>
      <c r="G98" s="100"/>
      <c r="H98" s="100"/>
      <c r="I98" s="100">
        <f>YEAR(Table24[[#This Row],[Datum]])</f>
        <v>2034</v>
      </c>
      <c r="J98" s="100" t="s">
        <v>185</v>
      </c>
      <c r="K98" s="103">
        <v>49034</v>
      </c>
      <c r="L98" s="105"/>
      <c r="M98" s="105"/>
    </row>
    <row r="99" spans="1:13" ht="15" customHeight="1" x14ac:dyDescent="0.15">
      <c r="A99" s="106"/>
      <c r="B99" s="102"/>
      <c r="C99" s="111"/>
      <c r="D99" s="108" t="s">
        <v>290</v>
      </c>
      <c r="E99" s="100"/>
      <c r="F99" s="100"/>
      <c r="G99" s="100"/>
      <c r="H99" s="100"/>
      <c r="I99" s="100">
        <f>YEAR(Table24[[#This Row],[Datum]])</f>
        <v>2034</v>
      </c>
      <c r="J99" s="100" t="s">
        <v>119</v>
      </c>
      <c r="K99" s="103">
        <v>49125</v>
      </c>
      <c r="L99" s="105"/>
      <c r="M99" s="105"/>
    </row>
    <row r="100" spans="1:13" ht="15" customHeight="1" x14ac:dyDescent="0.15">
      <c r="A100" s="106"/>
      <c r="B100" s="102"/>
      <c r="C100" s="111"/>
      <c r="D100" s="108" t="s">
        <v>290</v>
      </c>
      <c r="E100" s="100"/>
      <c r="F100" s="100"/>
      <c r="G100" s="100"/>
      <c r="H100" s="100"/>
      <c r="I100" s="100">
        <f>YEAR(Table24[[#This Row],[Datum]])</f>
        <v>2034</v>
      </c>
      <c r="J100" s="100" t="s">
        <v>153</v>
      </c>
      <c r="K100" s="103">
        <v>49217</v>
      </c>
      <c r="L100" s="105"/>
      <c r="M100" s="105"/>
    </row>
    <row r="101" spans="1:13" ht="15" customHeight="1" x14ac:dyDescent="0.15">
      <c r="A101" s="106"/>
      <c r="B101" s="102"/>
      <c r="C101" s="111"/>
      <c r="D101" s="108" t="s">
        <v>290</v>
      </c>
      <c r="E101" s="100"/>
      <c r="F101" s="100"/>
      <c r="G101" s="100"/>
      <c r="H101" s="100"/>
      <c r="I101" s="100">
        <f>YEAR(Table24[[#This Row],[Datum]])</f>
        <v>2034</v>
      </c>
      <c r="J101" s="100" t="s">
        <v>188</v>
      </c>
      <c r="K101" s="103">
        <v>49309</v>
      </c>
      <c r="L101" s="105"/>
      <c r="M101" s="105" t="e">
        <f t="shared" si="12"/>
        <v>#DIV/0!</v>
      </c>
    </row>
    <row r="102" spans="1:13" ht="15" customHeight="1" x14ac:dyDescent="0.15">
      <c r="A102" s="106"/>
      <c r="B102" s="102"/>
      <c r="C102" s="111"/>
      <c r="D102" s="108" t="s">
        <v>290</v>
      </c>
      <c r="E102" s="100"/>
      <c r="F102" s="100"/>
      <c r="G102" s="100"/>
      <c r="H102" s="100"/>
      <c r="I102" s="100">
        <f>YEAR(Table24[[#This Row],[Datum]])</f>
        <v>2035</v>
      </c>
      <c r="J102" s="100" t="s">
        <v>185</v>
      </c>
      <c r="K102" s="103">
        <v>49399</v>
      </c>
      <c r="L102" s="105"/>
      <c r="M102" s="105"/>
    </row>
    <row r="103" spans="1:13" ht="15" customHeight="1" x14ac:dyDescent="0.15">
      <c r="A103" s="106"/>
      <c r="B103" s="102"/>
      <c r="C103" s="111"/>
      <c r="D103" s="108" t="s">
        <v>290</v>
      </c>
      <c r="E103" s="100"/>
      <c r="F103" s="100"/>
      <c r="G103" s="100"/>
      <c r="H103" s="100"/>
      <c r="I103" s="100">
        <f>YEAR(Table24[[#This Row],[Datum]])</f>
        <v>2035</v>
      </c>
      <c r="J103" s="100" t="s">
        <v>119</v>
      </c>
      <c r="K103" s="103">
        <v>49490</v>
      </c>
      <c r="L103" s="105"/>
      <c r="M103" s="105"/>
    </row>
    <row r="104" spans="1:13" ht="15" customHeight="1" x14ac:dyDescent="0.15">
      <c r="A104" s="106"/>
      <c r="B104" s="102"/>
      <c r="C104" s="111"/>
      <c r="D104" s="108" t="s">
        <v>290</v>
      </c>
      <c r="E104" s="100"/>
      <c r="F104" s="100"/>
      <c r="G104" s="100"/>
      <c r="H104" s="100"/>
      <c r="I104" s="100">
        <f>YEAR(Table24[[#This Row],[Datum]])</f>
        <v>2035</v>
      </c>
      <c r="J104" s="100" t="s">
        <v>153</v>
      </c>
      <c r="K104" s="103">
        <v>49582</v>
      </c>
      <c r="L104" s="105"/>
      <c r="M104" s="105"/>
    </row>
    <row r="105" spans="1:13" ht="15" customHeight="1" x14ac:dyDescent="0.15">
      <c r="A105" s="106"/>
      <c r="B105" s="102"/>
      <c r="C105" s="111"/>
      <c r="D105" s="108" t="s">
        <v>290</v>
      </c>
      <c r="E105" s="100"/>
      <c r="F105" s="100"/>
      <c r="G105" s="100"/>
      <c r="H105" s="100"/>
      <c r="I105" s="100">
        <f>YEAR(Table24[[#This Row],[Datum]])</f>
        <v>2035</v>
      </c>
      <c r="J105" s="100" t="s">
        <v>188</v>
      </c>
      <c r="K105" s="103">
        <v>49674</v>
      </c>
      <c r="L105" s="105"/>
      <c r="M105" s="105" t="e">
        <f t="shared" ref="M105" si="13">AVERAGE(L102:L105)</f>
        <v>#DIV/0!</v>
      </c>
    </row>
    <row r="106" spans="1:13" ht="15" customHeight="1" x14ac:dyDescent="0.15">
      <c r="A106" s="100"/>
      <c r="B106" s="102"/>
      <c r="C106" s="102"/>
      <c r="D106" s="112" t="s">
        <v>291</v>
      </c>
      <c r="E106" s="100"/>
      <c r="F106" s="100"/>
      <c r="G106" s="100"/>
      <c r="H106" s="100"/>
      <c r="I106" s="100">
        <f>YEAR(Table24[[#This Row],[Datum]])</f>
        <v>2023</v>
      </c>
      <c r="J106" s="100" t="s">
        <v>185</v>
      </c>
      <c r="K106" s="103">
        <v>45016</v>
      </c>
      <c r="L106" s="100"/>
      <c r="M106" s="105"/>
    </row>
    <row r="107" spans="1:13" ht="15" customHeight="1" x14ac:dyDescent="0.15">
      <c r="A107" s="100"/>
      <c r="B107" s="102"/>
      <c r="C107" s="102"/>
      <c r="D107" s="112" t="s">
        <v>291</v>
      </c>
      <c r="E107" s="100"/>
      <c r="F107" s="100"/>
      <c r="G107" s="100"/>
      <c r="H107" s="100"/>
      <c r="I107" s="100">
        <f>YEAR(Table24[[#This Row],[Datum]])</f>
        <v>2023</v>
      </c>
      <c r="J107" s="100" t="s">
        <v>119</v>
      </c>
      <c r="K107" s="103">
        <v>45107</v>
      </c>
      <c r="L107" s="100"/>
      <c r="M107" s="105"/>
    </row>
    <row r="108" spans="1:13" ht="15" customHeight="1" x14ac:dyDescent="0.15">
      <c r="A108" s="100"/>
      <c r="B108" s="102"/>
      <c r="C108" s="102"/>
      <c r="D108" s="112" t="s">
        <v>291</v>
      </c>
      <c r="E108" s="100"/>
      <c r="F108" s="100"/>
      <c r="G108" s="100"/>
      <c r="H108" s="100"/>
      <c r="I108" s="100">
        <f>YEAR(Table24[[#This Row],[Datum]])</f>
        <v>2023</v>
      </c>
      <c r="J108" s="100" t="s">
        <v>153</v>
      </c>
      <c r="K108" s="103">
        <v>45199</v>
      </c>
      <c r="L108" s="100"/>
      <c r="M108" s="105"/>
    </row>
    <row r="109" spans="1:13" ht="15" customHeight="1" x14ac:dyDescent="0.15">
      <c r="A109" s="100"/>
      <c r="B109" s="102"/>
      <c r="C109" s="102"/>
      <c r="D109" s="112" t="s">
        <v>291</v>
      </c>
      <c r="E109" s="100"/>
      <c r="F109" s="100"/>
      <c r="G109" s="100"/>
      <c r="H109" s="100"/>
      <c r="I109" s="100">
        <f>YEAR(Table24[[#This Row],[Datum]])</f>
        <v>2024</v>
      </c>
      <c r="J109" s="100" t="s">
        <v>188</v>
      </c>
      <c r="K109" s="103">
        <v>45657</v>
      </c>
      <c r="L109" s="100"/>
      <c r="M109" s="105" t="e">
        <f>AVERAGE(L106:L109)</f>
        <v>#DIV/0!</v>
      </c>
    </row>
    <row r="110" spans="1:13" ht="15" customHeight="1" x14ac:dyDescent="0.15">
      <c r="A110" s="100"/>
      <c r="B110" s="102"/>
      <c r="C110" s="102"/>
      <c r="D110" s="112" t="s">
        <v>291</v>
      </c>
      <c r="E110" s="100"/>
      <c r="F110" s="100"/>
      <c r="G110" s="100"/>
      <c r="H110" s="100"/>
      <c r="I110" s="100">
        <f>YEAR(Table24[[#This Row],[Datum]])</f>
        <v>2024</v>
      </c>
      <c r="J110" s="100" t="s">
        <v>185</v>
      </c>
      <c r="K110" s="103">
        <v>45382</v>
      </c>
      <c r="L110" s="100"/>
      <c r="M110" s="105"/>
    </row>
    <row r="111" spans="1:13" ht="15" customHeight="1" x14ac:dyDescent="0.15">
      <c r="A111" s="100"/>
      <c r="B111" s="102"/>
      <c r="C111" s="102"/>
      <c r="D111" s="112" t="s">
        <v>291</v>
      </c>
      <c r="E111" s="100"/>
      <c r="F111" s="100"/>
      <c r="G111" s="100"/>
      <c r="H111" s="100"/>
      <c r="I111" s="100">
        <f>YEAR(Table24[[#This Row],[Datum]])</f>
        <v>2024</v>
      </c>
      <c r="J111" s="100" t="s">
        <v>119</v>
      </c>
      <c r="K111" s="103">
        <v>45473</v>
      </c>
      <c r="L111" s="100"/>
      <c r="M111" s="105"/>
    </row>
    <row r="112" spans="1:13" ht="15" customHeight="1" x14ac:dyDescent="0.15">
      <c r="A112" s="100"/>
      <c r="B112" s="102"/>
      <c r="C112" s="102"/>
      <c r="D112" s="112" t="s">
        <v>291</v>
      </c>
      <c r="E112" s="100"/>
      <c r="F112" s="100"/>
      <c r="G112" s="100"/>
      <c r="H112" s="100"/>
      <c r="I112" s="100">
        <f>YEAR(Table24[[#This Row],[Datum]])</f>
        <v>2024</v>
      </c>
      <c r="J112" s="100" t="s">
        <v>153</v>
      </c>
      <c r="K112" s="103">
        <v>45565</v>
      </c>
      <c r="L112" s="100"/>
      <c r="M112" s="105"/>
    </row>
    <row r="113" spans="1:13" ht="15" customHeight="1" x14ac:dyDescent="0.15">
      <c r="A113" s="100"/>
      <c r="B113" s="102"/>
      <c r="C113" s="102"/>
      <c r="D113" s="112" t="s">
        <v>291</v>
      </c>
      <c r="E113" s="100"/>
      <c r="F113" s="100"/>
      <c r="G113" s="100"/>
      <c r="H113" s="100"/>
      <c r="I113" s="100">
        <f>YEAR(Table24[[#This Row],[Datum]])</f>
        <v>2024</v>
      </c>
      <c r="J113" s="100" t="s">
        <v>188</v>
      </c>
      <c r="K113" s="103">
        <v>45657</v>
      </c>
      <c r="L113" s="100"/>
      <c r="M113" s="105" t="e">
        <f t="shared" si="6"/>
        <v>#DIV/0!</v>
      </c>
    </row>
    <row r="114" spans="1:13" ht="15" customHeight="1" x14ac:dyDescent="0.15">
      <c r="A114" s="100"/>
      <c r="B114" s="102"/>
      <c r="C114" s="102"/>
      <c r="D114" s="112" t="s">
        <v>291</v>
      </c>
      <c r="E114" s="100"/>
      <c r="F114" s="100"/>
      <c r="G114" s="100"/>
      <c r="H114" s="100"/>
      <c r="I114" s="100">
        <f>YEAR(Table24[[#This Row],[Datum]])</f>
        <v>2025</v>
      </c>
      <c r="J114" s="100" t="s">
        <v>185</v>
      </c>
      <c r="K114" s="103">
        <v>45747</v>
      </c>
      <c r="L114" s="100"/>
      <c r="M114" s="105"/>
    </row>
    <row r="115" spans="1:13" ht="15" customHeight="1" x14ac:dyDescent="0.15">
      <c r="A115" s="100"/>
      <c r="B115" s="102"/>
      <c r="C115" s="102"/>
      <c r="D115" s="112" t="s">
        <v>291</v>
      </c>
      <c r="E115" s="100"/>
      <c r="F115" s="100"/>
      <c r="G115" s="100"/>
      <c r="H115" s="100"/>
      <c r="I115" s="100">
        <f>YEAR(Table24[[#This Row],[Datum]])</f>
        <v>2025</v>
      </c>
      <c r="J115" s="100" t="s">
        <v>119</v>
      </c>
      <c r="K115" s="103">
        <v>45838</v>
      </c>
      <c r="L115" s="100"/>
      <c r="M115" s="105"/>
    </row>
    <row r="116" spans="1:13" ht="15" customHeight="1" x14ac:dyDescent="0.15">
      <c r="A116" s="100"/>
      <c r="B116" s="102"/>
      <c r="C116" s="102"/>
      <c r="D116" s="112" t="s">
        <v>291</v>
      </c>
      <c r="E116" s="100"/>
      <c r="F116" s="100"/>
      <c r="G116" s="100"/>
      <c r="H116" s="100"/>
      <c r="I116" s="100">
        <f>YEAR(Table24[[#This Row],[Datum]])</f>
        <v>2025</v>
      </c>
      <c r="J116" s="100" t="s">
        <v>153</v>
      </c>
      <c r="K116" s="103">
        <v>45930</v>
      </c>
      <c r="L116" s="110"/>
      <c r="M116" s="105"/>
    </row>
    <row r="117" spans="1:13" ht="15" customHeight="1" x14ac:dyDescent="0.15">
      <c r="A117" s="100"/>
      <c r="B117" s="102"/>
      <c r="C117" s="102"/>
      <c r="D117" s="112" t="s">
        <v>291</v>
      </c>
      <c r="E117" s="100"/>
      <c r="F117" s="100"/>
      <c r="G117" s="100"/>
      <c r="H117" s="100"/>
      <c r="I117" s="100">
        <f>YEAR(Table24[[#This Row],[Datum]])</f>
        <v>2025</v>
      </c>
      <c r="J117" s="100" t="s">
        <v>188</v>
      </c>
      <c r="K117" s="103">
        <v>46022</v>
      </c>
      <c r="L117" s="105"/>
      <c r="M117" s="105" t="e">
        <f t="shared" si="7"/>
        <v>#DIV/0!</v>
      </c>
    </row>
    <row r="118" spans="1:13" ht="15" customHeight="1" x14ac:dyDescent="0.15">
      <c r="A118" s="100"/>
      <c r="B118" s="102"/>
      <c r="C118" s="102"/>
      <c r="D118" s="112" t="s">
        <v>291</v>
      </c>
      <c r="E118" s="100"/>
      <c r="F118" s="100"/>
      <c r="G118" s="100"/>
      <c r="H118" s="100"/>
      <c r="I118" s="100">
        <f>YEAR(Table24[[#This Row],[Datum]])</f>
        <v>2026</v>
      </c>
      <c r="J118" s="100" t="s">
        <v>185</v>
      </c>
      <c r="K118" s="103">
        <v>46112</v>
      </c>
      <c r="L118" s="105"/>
      <c r="M118" s="105"/>
    </row>
    <row r="119" spans="1:13" ht="15" customHeight="1" x14ac:dyDescent="0.15">
      <c r="A119" s="100"/>
      <c r="B119" s="102"/>
      <c r="C119" s="102"/>
      <c r="D119" s="112" t="s">
        <v>291</v>
      </c>
      <c r="E119" s="100"/>
      <c r="F119" s="100"/>
      <c r="G119" s="100"/>
      <c r="H119" s="100"/>
      <c r="I119" s="100">
        <f>YEAR(Table24[[#This Row],[Datum]])</f>
        <v>2026</v>
      </c>
      <c r="J119" s="100" t="s">
        <v>119</v>
      </c>
      <c r="K119" s="103">
        <v>46203</v>
      </c>
      <c r="L119" s="105"/>
      <c r="M119" s="105"/>
    </row>
    <row r="120" spans="1:13" ht="15" customHeight="1" x14ac:dyDescent="0.15">
      <c r="A120" s="100"/>
      <c r="B120" s="102"/>
      <c r="C120" s="102"/>
      <c r="D120" s="112" t="s">
        <v>291</v>
      </c>
      <c r="E120" s="100"/>
      <c r="F120" s="100"/>
      <c r="G120" s="100"/>
      <c r="H120" s="100"/>
      <c r="I120" s="100">
        <f>YEAR(Table24[[#This Row],[Datum]])</f>
        <v>2026</v>
      </c>
      <c r="J120" s="100" t="s">
        <v>153</v>
      </c>
      <c r="K120" s="103">
        <v>46295</v>
      </c>
      <c r="L120" s="105"/>
      <c r="M120" s="105"/>
    </row>
    <row r="121" spans="1:13" ht="15" customHeight="1" x14ac:dyDescent="0.15">
      <c r="A121" s="100"/>
      <c r="B121" s="102"/>
      <c r="C121" s="102"/>
      <c r="D121" s="112" t="s">
        <v>291</v>
      </c>
      <c r="E121" s="100"/>
      <c r="F121" s="100"/>
      <c r="G121" s="100"/>
      <c r="H121" s="100"/>
      <c r="I121" s="100">
        <f>YEAR(Table24[[#This Row],[Datum]])</f>
        <v>2026</v>
      </c>
      <c r="J121" s="100" t="s">
        <v>188</v>
      </c>
      <c r="K121" s="103">
        <v>46387</v>
      </c>
      <c r="L121" s="105"/>
      <c r="M121" s="105" t="e">
        <f t="shared" si="8"/>
        <v>#DIV/0!</v>
      </c>
    </row>
    <row r="122" spans="1:13" ht="15" customHeight="1" x14ac:dyDescent="0.15">
      <c r="A122" s="100"/>
      <c r="B122" s="102"/>
      <c r="C122" s="102"/>
      <c r="D122" s="112" t="s">
        <v>291</v>
      </c>
      <c r="E122" s="100"/>
      <c r="F122" s="100"/>
      <c r="G122" s="100"/>
      <c r="H122" s="100"/>
      <c r="I122" s="100">
        <f>YEAR(Table24[[#This Row],[Datum]])</f>
        <v>2027</v>
      </c>
      <c r="J122" s="100" t="s">
        <v>185</v>
      </c>
      <c r="K122" s="103">
        <v>46477</v>
      </c>
      <c r="L122" s="105"/>
      <c r="M122" s="105"/>
    </row>
    <row r="123" spans="1:13" ht="15" customHeight="1" x14ac:dyDescent="0.15">
      <c r="A123" s="100"/>
      <c r="B123" s="102"/>
      <c r="C123" s="102"/>
      <c r="D123" s="112" t="s">
        <v>291</v>
      </c>
      <c r="E123" s="100"/>
      <c r="F123" s="100"/>
      <c r="G123" s="100"/>
      <c r="H123" s="100"/>
      <c r="I123" s="100">
        <f>YEAR(Table24[[#This Row],[Datum]])</f>
        <v>2027</v>
      </c>
      <c r="J123" s="100" t="s">
        <v>119</v>
      </c>
      <c r="K123" s="103">
        <v>46568</v>
      </c>
      <c r="L123" s="105"/>
      <c r="M123" s="105"/>
    </row>
    <row r="124" spans="1:13" ht="15" customHeight="1" x14ac:dyDescent="0.15">
      <c r="A124" s="100"/>
      <c r="B124" s="102"/>
      <c r="C124" s="102"/>
      <c r="D124" s="112" t="s">
        <v>291</v>
      </c>
      <c r="E124" s="100"/>
      <c r="F124" s="100"/>
      <c r="G124" s="100"/>
      <c r="H124" s="100"/>
      <c r="I124" s="100">
        <f>YEAR(Table24[[#This Row],[Datum]])</f>
        <v>2027</v>
      </c>
      <c r="J124" s="100" t="s">
        <v>153</v>
      </c>
      <c r="K124" s="103">
        <v>46660</v>
      </c>
      <c r="L124" s="105"/>
      <c r="M124" s="105"/>
    </row>
    <row r="125" spans="1:13" ht="15" customHeight="1" x14ac:dyDescent="0.15">
      <c r="A125" s="100"/>
      <c r="B125" s="102"/>
      <c r="C125" s="102"/>
      <c r="D125" s="112" t="s">
        <v>291</v>
      </c>
      <c r="E125" s="100"/>
      <c r="F125" s="100"/>
      <c r="G125" s="100"/>
      <c r="H125" s="100"/>
      <c r="I125" s="100">
        <f>YEAR(Table24[[#This Row],[Datum]])</f>
        <v>2027</v>
      </c>
      <c r="J125" s="100" t="s">
        <v>188</v>
      </c>
      <c r="K125" s="103">
        <v>46752</v>
      </c>
      <c r="L125" s="105"/>
      <c r="M125" s="105" t="e">
        <f t="shared" si="9"/>
        <v>#DIV/0!</v>
      </c>
    </row>
    <row r="126" spans="1:13" ht="15" customHeight="1" x14ac:dyDescent="0.15">
      <c r="A126" s="100"/>
      <c r="B126" s="102"/>
      <c r="C126" s="102"/>
      <c r="D126" s="112" t="s">
        <v>291</v>
      </c>
      <c r="E126" s="100"/>
      <c r="F126" s="100"/>
      <c r="G126" s="100"/>
      <c r="H126" s="100"/>
      <c r="I126" s="100">
        <f>YEAR(Table24[[#This Row],[Datum]])</f>
        <v>2028</v>
      </c>
      <c r="J126" s="100" t="s">
        <v>185</v>
      </c>
      <c r="K126" s="103">
        <v>46843</v>
      </c>
      <c r="L126" s="105"/>
      <c r="M126" s="105"/>
    </row>
    <row r="127" spans="1:13" ht="15" customHeight="1" x14ac:dyDescent="0.15">
      <c r="A127" s="100"/>
      <c r="B127" s="102"/>
      <c r="C127" s="102"/>
      <c r="D127" s="112" t="s">
        <v>291</v>
      </c>
      <c r="E127" s="102"/>
      <c r="F127" s="102"/>
      <c r="G127" s="102"/>
      <c r="H127" s="100"/>
      <c r="I127" s="100">
        <f>YEAR(Table24[[#This Row],[Datum]])</f>
        <v>2028</v>
      </c>
      <c r="J127" s="100" t="s">
        <v>119</v>
      </c>
      <c r="K127" s="103">
        <v>46934</v>
      </c>
      <c r="L127" s="100"/>
      <c r="M127" s="105"/>
    </row>
    <row r="128" spans="1:13" ht="15" customHeight="1" x14ac:dyDescent="0.15">
      <c r="A128" s="100"/>
      <c r="B128" s="102"/>
      <c r="C128" s="102"/>
      <c r="D128" s="112" t="s">
        <v>291</v>
      </c>
      <c r="E128" s="100"/>
      <c r="F128" s="100"/>
      <c r="G128" s="100"/>
      <c r="H128" s="100"/>
      <c r="I128" s="100">
        <f>YEAR(Table24[[#This Row],[Datum]])</f>
        <v>2028</v>
      </c>
      <c r="J128" s="100" t="s">
        <v>153</v>
      </c>
      <c r="K128" s="103">
        <v>47026</v>
      </c>
      <c r="L128" s="100"/>
      <c r="M128" s="105"/>
    </row>
    <row r="129" spans="1:13" ht="15" customHeight="1" x14ac:dyDescent="0.15">
      <c r="A129" s="100"/>
      <c r="B129" s="102"/>
      <c r="C129" s="102"/>
      <c r="D129" s="112" t="s">
        <v>291</v>
      </c>
      <c r="E129" s="100"/>
      <c r="F129" s="100"/>
      <c r="G129" s="100"/>
      <c r="H129" s="100"/>
      <c r="I129" s="100">
        <f>YEAR(Table24[[#This Row],[Datum]])</f>
        <v>2028</v>
      </c>
      <c r="J129" s="100" t="s">
        <v>188</v>
      </c>
      <c r="K129" s="103">
        <v>47118</v>
      </c>
      <c r="L129" s="100"/>
      <c r="M129" s="105" t="e">
        <f t="shared" ref="M129" si="14">AVERAGE(L126:L129)</f>
        <v>#DIV/0!</v>
      </c>
    </row>
    <row r="130" spans="1:13" ht="15" customHeight="1" x14ac:dyDescent="0.15">
      <c r="A130" s="100"/>
      <c r="B130" s="102"/>
      <c r="C130" s="102"/>
      <c r="D130" s="112" t="s">
        <v>291</v>
      </c>
      <c r="E130" s="100"/>
      <c r="F130" s="100"/>
      <c r="G130" s="100"/>
      <c r="H130" s="100"/>
      <c r="I130" s="100">
        <f>YEAR(Table24[[#This Row],[Datum]])</f>
        <v>2029</v>
      </c>
      <c r="J130" s="100" t="s">
        <v>185</v>
      </c>
      <c r="K130" s="103">
        <v>47208</v>
      </c>
      <c r="L130" s="100"/>
      <c r="M130" s="105"/>
    </row>
    <row r="131" spans="1:13" ht="15" customHeight="1" x14ac:dyDescent="0.15">
      <c r="A131" s="100"/>
      <c r="B131" s="102"/>
      <c r="C131" s="102"/>
      <c r="D131" s="112" t="s">
        <v>291</v>
      </c>
      <c r="E131" s="100"/>
      <c r="F131" s="100"/>
      <c r="G131" s="100"/>
      <c r="H131" s="100"/>
      <c r="I131" s="100">
        <f>YEAR(Table24[[#This Row],[Datum]])</f>
        <v>2029</v>
      </c>
      <c r="J131" s="100" t="s">
        <v>119</v>
      </c>
      <c r="K131" s="103">
        <v>47299</v>
      </c>
      <c r="L131" s="100"/>
      <c r="M131" s="105"/>
    </row>
    <row r="132" spans="1:13" ht="15" customHeight="1" x14ac:dyDescent="0.15">
      <c r="A132" s="100"/>
      <c r="B132" s="102"/>
      <c r="C132" s="102"/>
      <c r="D132" s="112" t="s">
        <v>291</v>
      </c>
      <c r="E132" s="100"/>
      <c r="F132" s="100"/>
      <c r="G132" s="100"/>
      <c r="H132" s="100"/>
      <c r="I132" s="100">
        <f>YEAR(Table24[[#This Row],[Datum]])</f>
        <v>2029</v>
      </c>
      <c r="J132" s="100" t="s">
        <v>153</v>
      </c>
      <c r="K132" s="103">
        <v>47391</v>
      </c>
      <c r="L132" s="100"/>
      <c r="M132" s="105"/>
    </row>
    <row r="133" spans="1:13" ht="15" customHeight="1" x14ac:dyDescent="0.15">
      <c r="A133" s="100"/>
      <c r="B133" s="102"/>
      <c r="C133" s="102"/>
      <c r="D133" s="112" t="s">
        <v>291</v>
      </c>
      <c r="E133" s="100"/>
      <c r="F133" s="100"/>
      <c r="G133" s="100"/>
      <c r="H133" s="100"/>
      <c r="I133" s="100">
        <f>YEAR(Table24[[#This Row],[Datum]])</f>
        <v>2029</v>
      </c>
      <c r="J133" s="100" t="s">
        <v>188</v>
      </c>
      <c r="K133" s="103">
        <v>47483</v>
      </c>
      <c r="L133" s="100"/>
      <c r="M133" s="105" t="e">
        <f t="shared" ref="M133" si="15">AVERAGE(L130:L133)</f>
        <v>#DIV/0!</v>
      </c>
    </row>
    <row r="134" spans="1:13" ht="15" customHeight="1" x14ac:dyDescent="0.15">
      <c r="A134" s="100"/>
      <c r="B134" s="102"/>
      <c r="C134" s="102"/>
      <c r="D134" s="112" t="s">
        <v>291</v>
      </c>
      <c r="E134" s="100"/>
      <c r="F134" s="100"/>
      <c r="G134" s="100"/>
      <c r="H134" s="100"/>
      <c r="I134" s="100">
        <f>YEAR(Table24[[#This Row],[Datum]])</f>
        <v>2030</v>
      </c>
      <c r="J134" s="100" t="s">
        <v>185</v>
      </c>
      <c r="K134" s="103">
        <v>47573</v>
      </c>
      <c r="L134" s="100"/>
      <c r="M134" s="105"/>
    </row>
    <row r="135" spans="1:13" ht="15" customHeight="1" x14ac:dyDescent="0.15">
      <c r="A135" s="100"/>
      <c r="B135" s="102"/>
      <c r="C135" s="102"/>
      <c r="D135" s="112" t="s">
        <v>291</v>
      </c>
      <c r="E135" s="100"/>
      <c r="F135" s="100"/>
      <c r="G135" s="100"/>
      <c r="H135" s="100"/>
      <c r="I135" s="100">
        <f>YEAR(Table24[[#This Row],[Datum]])</f>
        <v>2030</v>
      </c>
      <c r="J135" s="100" t="s">
        <v>119</v>
      </c>
      <c r="K135" s="103">
        <v>47664</v>
      </c>
      <c r="L135" s="100"/>
      <c r="M135" s="105"/>
    </row>
    <row r="136" spans="1:13" ht="15" customHeight="1" x14ac:dyDescent="0.15">
      <c r="A136" s="100"/>
      <c r="B136" s="102"/>
      <c r="C136" s="102"/>
      <c r="D136" s="112" t="s">
        <v>291</v>
      </c>
      <c r="E136" s="100"/>
      <c r="F136" s="100"/>
      <c r="G136" s="100"/>
      <c r="H136" s="100"/>
      <c r="I136" s="100">
        <f>YEAR(Table24[[#This Row],[Datum]])</f>
        <v>2030</v>
      </c>
      <c r="J136" s="100" t="s">
        <v>153</v>
      </c>
      <c r="K136" s="103">
        <v>47756</v>
      </c>
      <c r="L136" s="100"/>
      <c r="M136" s="105"/>
    </row>
    <row r="137" spans="1:13" ht="15" customHeight="1" x14ac:dyDescent="0.15">
      <c r="A137" s="100"/>
      <c r="B137" s="102"/>
      <c r="C137" s="102"/>
      <c r="D137" s="112" t="s">
        <v>291</v>
      </c>
      <c r="E137" s="100"/>
      <c r="F137" s="100"/>
      <c r="G137" s="100"/>
      <c r="H137" s="100"/>
      <c r="I137" s="100">
        <f>YEAR(Table24[[#This Row],[Datum]])</f>
        <v>2030</v>
      </c>
      <c r="J137" s="100" t="s">
        <v>188</v>
      </c>
      <c r="K137" s="103">
        <v>47848</v>
      </c>
      <c r="L137" s="100"/>
      <c r="M137" s="105" t="e">
        <f t="shared" ref="M137" si="16">AVERAGE(L134:L137)</f>
        <v>#DIV/0!</v>
      </c>
    </row>
    <row r="138" spans="1:13" ht="15" customHeight="1" x14ac:dyDescent="0.15">
      <c r="A138" s="106"/>
      <c r="B138" s="102"/>
      <c r="C138" s="111"/>
      <c r="D138" s="112" t="s">
        <v>291</v>
      </c>
      <c r="E138" s="100"/>
      <c r="F138" s="100"/>
      <c r="G138" s="100"/>
      <c r="H138" s="100"/>
      <c r="I138" s="100">
        <f>YEAR(Table24[[#This Row],[Datum]])</f>
        <v>2031</v>
      </c>
      <c r="J138" s="100" t="s">
        <v>185</v>
      </c>
      <c r="K138" s="103">
        <v>47938</v>
      </c>
      <c r="L138" s="100"/>
      <c r="M138" s="105"/>
    </row>
    <row r="139" spans="1:13" ht="15" customHeight="1" x14ac:dyDescent="0.15">
      <c r="A139" s="106"/>
      <c r="B139" s="102"/>
      <c r="C139" s="111"/>
      <c r="D139" s="112" t="s">
        <v>291</v>
      </c>
      <c r="E139" s="100"/>
      <c r="F139" s="100"/>
      <c r="G139" s="100"/>
      <c r="H139" s="100"/>
      <c r="I139" s="100">
        <f>YEAR(Table24[[#This Row],[Datum]])</f>
        <v>2031</v>
      </c>
      <c r="J139" s="100" t="s">
        <v>119</v>
      </c>
      <c r="K139" s="103">
        <v>48029</v>
      </c>
      <c r="L139" s="100"/>
      <c r="M139" s="105"/>
    </row>
    <row r="140" spans="1:13" ht="15" customHeight="1" x14ac:dyDescent="0.15">
      <c r="A140" s="106"/>
      <c r="B140" s="102"/>
      <c r="C140" s="111"/>
      <c r="D140" s="112" t="s">
        <v>291</v>
      </c>
      <c r="E140" s="100"/>
      <c r="F140" s="100"/>
      <c r="G140" s="100"/>
      <c r="H140" s="100"/>
      <c r="I140" s="100">
        <f>YEAR(Table24[[#This Row],[Datum]])</f>
        <v>2031</v>
      </c>
      <c r="J140" s="100" t="s">
        <v>153</v>
      </c>
      <c r="K140" s="103">
        <v>48121</v>
      </c>
      <c r="L140" s="100"/>
      <c r="M140" s="105"/>
    </row>
    <row r="141" spans="1:13" ht="15" customHeight="1" x14ac:dyDescent="0.15">
      <c r="A141" s="106"/>
      <c r="B141" s="102"/>
      <c r="C141" s="111"/>
      <c r="D141" s="112" t="s">
        <v>291</v>
      </c>
      <c r="E141" s="100"/>
      <c r="F141" s="100"/>
      <c r="G141" s="100"/>
      <c r="H141" s="100"/>
      <c r="I141" s="100">
        <f>YEAR(Table24[[#This Row],[Datum]])</f>
        <v>2031</v>
      </c>
      <c r="J141" s="100" t="s">
        <v>188</v>
      </c>
      <c r="K141" s="103">
        <v>48213</v>
      </c>
      <c r="L141" s="100"/>
      <c r="M141" s="105" t="e">
        <f t="shared" ref="M141:M157" si="17">AVERAGE(L138:L141)</f>
        <v>#DIV/0!</v>
      </c>
    </row>
    <row r="142" spans="1:13" ht="15" customHeight="1" x14ac:dyDescent="0.15">
      <c r="A142" s="106"/>
      <c r="B142" s="102"/>
      <c r="C142" s="111"/>
      <c r="D142" s="112" t="s">
        <v>291</v>
      </c>
      <c r="E142" s="100"/>
      <c r="F142" s="100"/>
      <c r="G142" s="100"/>
      <c r="H142" s="100"/>
      <c r="I142" s="100">
        <f>YEAR(Table24[[#This Row],[Datum]])</f>
        <v>2032</v>
      </c>
      <c r="J142" s="100" t="s">
        <v>185</v>
      </c>
      <c r="K142" s="103">
        <v>48304</v>
      </c>
      <c r="L142" s="100"/>
      <c r="M142" s="105"/>
    </row>
    <row r="143" spans="1:13" ht="15" customHeight="1" x14ac:dyDescent="0.15">
      <c r="A143" s="106"/>
      <c r="B143" s="102"/>
      <c r="C143" s="111"/>
      <c r="D143" s="112" t="s">
        <v>291</v>
      </c>
      <c r="E143" s="100"/>
      <c r="F143" s="100"/>
      <c r="G143" s="100"/>
      <c r="H143" s="100"/>
      <c r="I143" s="100">
        <f>YEAR(Table24[[#This Row],[Datum]])</f>
        <v>2032</v>
      </c>
      <c r="J143" s="100" t="s">
        <v>119</v>
      </c>
      <c r="K143" s="103">
        <v>48395</v>
      </c>
      <c r="L143" s="100"/>
      <c r="M143" s="105"/>
    </row>
    <row r="144" spans="1:13" ht="15" customHeight="1" x14ac:dyDescent="0.15">
      <c r="A144" s="106"/>
      <c r="B144" s="102"/>
      <c r="C144" s="111"/>
      <c r="D144" s="112" t="s">
        <v>291</v>
      </c>
      <c r="E144" s="100"/>
      <c r="F144" s="100"/>
      <c r="G144" s="100"/>
      <c r="H144" s="100"/>
      <c r="I144" s="100">
        <f>YEAR(Table24[[#This Row],[Datum]])</f>
        <v>2032</v>
      </c>
      <c r="J144" s="100" t="s">
        <v>153</v>
      </c>
      <c r="K144" s="103">
        <v>48487</v>
      </c>
      <c r="L144" s="100"/>
      <c r="M144" s="105"/>
    </row>
    <row r="145" spans="1:13" ht="15" customHeight="1" x14ac:dyDescent="0.15">
      <c r="A145" s="106"/>
      <c r="B145" s="102"/>
      <c r="C145" s="111"/>
      <c r="D145" s="112" t="s">
        <v>291</v>
      </c>
      <c r="E145" s="100"/>
      <c r="F145" s="100"/>
      <c r="G145" s="100"/>
      <c r="H145" s="100"/>
      <c r="I145" s="100">
        <f>YEAR(Table24[[#This Row],[Datum]])</f>
        <v>2032</v>
      </c>
      <c r="J145" s="100" t="s">
        <v>188</v>
      </c>
      <c r="K145" s="103">
        <v>48579</v>
      </c>
      <c r="L145" s="100"/>
      <c r="M145" s="105" t="e">
        <f t="shared" si="17"/>
        <v>#DIV/0!</v>
      </c>
    </row>
    <row r="146" spans="1:13" ht="15" customHeight="1" x14ac:dyDescent="0.15">
      <c r="A146" s="106"/>
      <c r="B146" s="102"/>
      <c r="C146" s="111"/>
      <c r="D146" s="112" t="s">
        <v>291</v>
      </c>
      <c r="E146" s="100"/>
      <c r="F146" s="100"/>
      <c r="G146" s="100"/>
      <c r="H146" s="100"/>
      <c r="I146" s="100">
        <f>YEAR(Table24[[#This Row],[Datum]])</f>
        <v>2033</v>
      </c>
      <c r="J146" s="100" t="s">
        <v>185</v>
      </c>
      <c r="K146" s="103">
        <v>48669</v>
      </c>
      <c r="L146" s="100"/>
      <c r="M146" s="105"/>
    </row>
    <row r="147" spans="1:13" ht="15" customHeight="1" x14ac:dyDescent="0.15">
      <c r="A147" s="106"/>
      <c r="B147" s="102"/>
      <c r="C147" s="111"/>
      <c r="D147" s="112" t="s">
        <v>291</v>
      </c>
      <c r="E147" s="100"/>
      <c r="F147" s="100"/>
      <c r="G147" s="100"/>
      <c r="H147" s="100"/>
      <c r="I147" s="100">
        <f>YEAR(Table24[[#This Row],[Datum]])</f>
        <v>2033</v>
      </c>
      <c r="J147" s="100" t="s">
        <v>119</v>
      </c>
      <c r="K147" s="103">
        <v>48760</v>
      </c>
      <c r="L147" s="100"/>
      <c r="M147" s="105"/>
    </row>
    <row r="148" spans="1:13" ht="15" customHeight="1" x14ac:dyDescent="0.15">
      <c r="A148" s="106"/>
      <c r="B148" s="102"/>
      <c r="C148" s="111"/>
      <c r="D148" s="112" t="s">
        <v>291</v>
      </c>
      <c r="E148" s="100"/>
      <c r="F148" s="100"/>
      <c r="G148" s="100"/>
      <c r="H148" s="100"/>
      <c r="I148" s="100">
        <f>YEAR(Table24[[#This Row],[Datum]])</f>
        <v>2033</v>
      </c>
      <c r="J148" s="100" t="s">
        <v>153</v>
      </c>
      <c r="K148" s="103">
        <v>48852</v>
      </c>
      <c r="L148" s="100"/>
      <c r="M148" s="105"/>
    </row>
    <row r="149" spans="1:13" ht="15" customHeight="1" x14ac:dyDescent="0.15">
      <c r="A149" s="106"/>
      <c r="B149" s="102"/>
      <c r="C149" s="111"/>
      <c r="D149" s="112" t="s">
        <v>291</v>
      </c>
      <c r="E149" s="100"/>
      <c r="F149" s="100"/>
      <c r="G149" s="100"/>
      <c r="H149" s="100"/>
      <c r="I149" s="100">
        <f>YEAR(Table24[[#This Row],[Datum]])</f>
        <v>2033</v>
      </c>
      <c r="J149" s="100" t="s">
        <v>188</v>
      </c>
      <c r="K149" s="103">
        <v>48944</v>
      </c>
      <c r="L149" s="100"/>
      <c r="M149" s="105" t="e">
        <f t="shared" si="17"/>
        <v>#DIV/0!</v>
      </c>
    </row>
    <row r="150" spans="1:13" ht="15" customHeight="1" x14ac:dyDescent="0.15">
      <c r="A150" s="106"/>
      <c r="B150" s="102"/>
      <c r="C150" s="111"/>
      <c r="D150" s="112" t="s">
        <v>291</v>
      </c>
      <c r="E150" s="100"/>
      <c r="F150" s="100"/>
      <c r="G150" s="100"/>
      <c r="H150" s="100"/>
      <c r="I150" s="100">
        <f>YEAR(Table24[[#This Row],[Datum]])</f>
        <v>2034</v>
      </c>
      <c r="J150" s="100" t="s">
        <v>185</v>
      </c>
      <c r="K150" s="103">
        <v>49034</v>
      </c>
      <c r="L150" s="100"/>
      <c r="M150" s="105"/>
    </row>
    <row r="151" spans="1:13" ht="15" customHeight="1" x14ac:dyDescent="0.15">
      <c r="A151" s="106"/>
      <c r="B151" s="102"/>
      <c r="C151" s="111"/>
      <c r="D151" s="112" t="s">
        <v>291</v>
      </c>
      <c r="E151" s="100"/>
      <c r="F151" s="100"/>
      <c r="G151" s="100"/>
      <c r="H151" s="100"/>
      <c r="I151" s="100">
        <f>YEAR(Table24[[#This Row],[Datum]])</f>
        <v>2034</v>
      </c>
      <c r="J151" s="100" t="s">
        <v>119</v>
      </c>
      <c r="K151" s="103">
        <v>49125</v>
      </c>
      <c r="L151" s="100"/>
      <c r="M151" s="105"/>
    </row>
    <row r="152" spans="1:13" ht="15" customHeight="1" x14ac:dyDescent="0.15">
      <c r="A152" s="106"/>
      <c r="B152" s="102"/>
      <c r="C152" s="111"/>
      <c r="D152" s="112" t="s">
        <v>291</v>
      </c>
      <c r="E152" s="100"/>
      <c r="F152" s="100"/>
      <c r="G152" s="100"/>
      <c r="H152" s="100"/>
      <c r="I152" s="100">
        <f>YEAR(Table24[[#This Row],[Datum]])</f>
        <v>2034</v>
      </c>
      <c r="J152" s="100" t="s">
        <v>153</v>
      </c>
      <c r="K152" s="103">
        <v>49217</v>
      </c>
      <c r="L152" s="100"/>
      <c r="M152" s="105"/>
    </row>
    <row r="153" spans="1:13" ht="15" customHeight="1" x14ac:dyDescent="0.15">
      <c r="A153" s="106"/>
      <c r="B153" s="102"/>
      <c r="C153" s="111"/>
      <c r="D153" s="112" t="s">
        <v>291</v>
      </c>
      <c r="E153" s="100"/>
      <c r="F153" s="100"/>
      <c r="G153" s="100"/>
      <c r="H153" s="100"/>
      <c r="I153" s="100">
        <f>YEAR(Table24[[#This Row],[Datum]])</f>
        <v>2034</v>
      </c>
      <c r="J153" s="100" t="s">
        <v>188</v>
      </c>
      <c r="K153" s="103">
        <v>49309</v>
      </c>
      <c r="L153" s="100"/>
      <c r="M153" s="105" t="e">
        <f t="shared" si="17"/>
        <v>#DIV/0!</v>
      </c>
    </row>
    <row r="154" spans="1:13" ht="15" customHeight="1" x14ac:dyDescent="0.15">
      <c r="A154" s="106"/>
      <c r="B154" s="102"/>
      <c r="C154" s="111"/>
      <c r="D154" s="112" t="s">
        <v>291</v>
      </c>
      <c r="E154" s="100"/>
      <c r="F154" s="100"/>
      <c r="G154" s="100"/>
      <c r="H154" s="100"/>
      <c r="I154" s="100">
        <f>YEAR(Table24[[#This Row],[Datum]])</f>
        <v>2035</v>
      </c>
      <c r="J154" s="100" t="s">
        <v>185</v>
      </c>
      <c r="K154" s="103">
        <v>49399</v>
      </c>
      <c r="L154" s="100"/>
      <c r="M154" s="105"/>
    </row>
    <row r="155" spans="1:13" ht="15" customHeight="1" x14ac:dyDescent="0.15">
      <c r="A155" s="106"/>
      <c r="B155" s="102"/>
      <c r="C155" s="111"/>
      <c r="D155" s="112" t="s">
        <v>291</v>
      </c>
      <c r="E155" s="100"/>
      <c r="F155" s="100"/>
      <c r="G155" s="100"/>
      <c r="H155" s="100"/>
      <c r="I155" s="100">
        <f>YEAR(Table24[[#This Row],[Datum]])</f>
        <v>2035</v>
      </c>
      <c r="J155" s="100" t="s">
        <v>119</v>
      </c>
      <c r="K155" s="103">
        <v>49490</v>
      </c>
      <c r="L155" s="100"/>
      <c r="M155" s="105"/>
    </row>
    <row r="156" spans="1:13" ht="15" customHeight="1" x14ac:dyDescent="0.15">
      <c r="A156" s="106"/>
      <c r="B156" s="102"/>
      <c r="C156" s="111"/>
      <c r="D156" s="112" t="s">
        <v>291</v>
      </c>
      <c r="E156" s="100"/>
      <c r="F156" s="100"/>
      <c r="G156" s="100"/>
      <c r="H156" s="100"/>
      <c r="I156" s="100">
        <f>YEAR(Table24[[#This Row],[Datum]])</f>
        <v>2035</v>
      </c>
      <c r="J156" s="100" t="s">
        <v>153</v>
      </c>
      <c r="K156" s="103">
        <v>49582</v>
      </c>
      <c r="L156" s="100"/>
      <c r="M156" s="105"/>
    </row>
    <row r="157" spans="1:13" ht="15" customHeight="1" x14ac:dyDescent="0.15">
      <c r="A157" s="106"/>
      <c r="B157" s="102"/>
      <c r="C157" s="111"/>
      <c r="D157" s="112" t="s">
        <v>291</v>
      </c>
      <c r="E157" s="100"/>
      <c r="F157" s="100"/>
      <c r="G157" s="100"/>
      <c r="H157" s="100"/>
      <c r="I157" s="100">
        <f>YEAR(Table24[[#This Row],[Datum]])</f>
        <v>2035</v>
      </c>
      <c r="J157" s="100" t="s">
        <v>188</v>
      </c>
      <c r="K157" s="103">
        <v>49674</v>
      </c>
      <c r="L157" s="100"/>
      <c r="M157" s="105" t="e">
        <f t="shared" si="17"/>
        <v>#DIV/0!</v>
      </c>
    </row>
    <row r="158" spans="1:13" ht="15" customHeight="1" x14ac:dyDescent="0.15">
      <c r="A158" s="100"/>
      <c r="B158" s="102"/>
      <c r="C158" s="102"/>
      <c r="D158" s="113" t="s">
        <v>292</v>
      </c>
      <c r="E158" s="102"/>
      <c r="F158" s="102"/>
      <c r="G158" s="102"/>
      <c r="H158" s="100"/>
      <c r="I158" s="100">
        <f>YEAR(Table24[[#This Row],[Datum]])</f>
        <v>2023</v>
      </c>
      <c r="J158" s="100" t="s">
        <v>185</v>
      </c>
      <c r="K158" s="103">
        <v>45016</v>
      </c>
      <c r="L158" s="100"/>
      <c r="M158" s="105"/>
    </row>
    <row r="159" spans="1:13" ht="15" customHeight="1" x14ac:dyDescent="0.15">
      <c r="A159" s="100"/>
      <c r="B159" s="102"/>
      <c r="C159" s="102"/>
      <c r="D159" s="113" t="s">
        <v>292</v>
      </c>
      <c r="E159" s="102"/>
      <c r="F159" s="102"/>
      <c r="G159" s="102"/>
      <c r="H159" s="100"/>
      <c r="I159" s="100">
        <f>YEAR(Table24[[#This Row],[Datum]])</f>
        <v>2023</v>
      </c>
      <c r="J159" s="100" t="s">
        <v>119</v>
      </c>
      <c r="K159" s="103">
        <v>45107</v>
      </c>
      <c r="L159" s="100"/>
      <c r="M159" s="105"/>
    </row>
    <row r="160" spans="1:13" ht="15" customHeight="1" x14ac:dyDescent="0.15">
      <c r="A160" s="100"/>
      <c r="B160" s="102"/>
      <c r="C160" s="102"/>
      <c r="D160" s="113" t="s">
        <v>292</v>
      </c>
      <c r="E160" s="102"/>
      <c r="F160" s="102"/>
      <c r="G160" s="102"/>
      <c r="H160" s="100"/>
      <c r="I160" s="100">
        <f>YEAR(Table24[[#This Row],[Datum]])</f>
        <v>2023</v>
      </c>
      <c r="J160" s="100" t="s">
        <v>153</v>
      </c>
      <c r="K160" s="103">
        <v>45199</v>
      </c>
      <c r="L160" s="100"/>
      <c r="M160" s="105"/>
    </row>
    <row r="161" spans="1:13" ht="15" customHeight="1" x14ac:dyDescent="0.15">
      <c r="A161" s="100"/>
      <c r="B161" s="102"/>
      <c r="C161" s="102"/>
      <c r="D161" s="113" t="s">
        <v>292</v>
      </c>
      <c r="E161" s="102"/>
      <c r="F161" s="102"/>
      <c r="G161" s="102"/>
      <c r="H161" s="100"/>
      <c r="I161" s="100">
        <f>YEAR(Table24[[#This Row],[Datum]])</f>
        <v>2024</v>
      </c>
      <c r="J161" s="100" t="s">
        <v>188</v>
      </c>
      <c r="K161" s="103">
        <v>45657</v>
      </c>
      <c r="L161" s="100"/>
      <c r="M161" s="105" t="e">
        <f t="shared" si="6"/>
        <v>#DIV/0!</v>
      </c>
    </row>
    <row r="162" spans="1:13" ht="15" customHeight="1" x14ac:dyDescent="0.15">
      <c r="A162" s="100"/>
      <c r="B162" s="102"/>
      <c r="C162" s="102"/>
      <c r="D162" s="113" t="s">
        <v>292</v>
      </c>
      <c r="E162" s="102"/>
      <c r="F162" s="102"/>
      <c r="G162" s="102"/>
      <c r="H162" s="100"/>
      <c r="I162" s="100">
        <f>YEAR(Table24[[#This Row],[Datum]])</f>
        <v>2024</v>
      </c>
      <c r="J162" s="100" t="s">
        <v>185</v>
      </c>
      <c r="K162" s="103">
        <v>45382</v>
      </c>
      <c r="L162" s="100"/>
      <c r="M162" s="105"/>
    </row>
    <row r="163" spans="1:13" ht="15" customHeight="1" x14ac:dyDescent="0.15">
      <c r="A163" s="100"/>
      <c r="B163" s="102"/>
      <c r="C163" s="102"/>
      <c r="D163" s="113" t="s">
        <v>292</v>
      </c>
      <c r="E163" s="102"/>
      <c r="F163" s="102"/>
      <c r="G163" s="102"/>
      <c r="H163" s="100"/>
      <c r="I163" s="100">
        <f>YEAR(Table24[[#This Row],[Datum]])</f>
        <v>2024</v>
      </c>
      <c r="J163" s="100" t="s">
        <v>119</v>
      </c>
      <c r="K163" s="103">
        <v>45473</v>
      </c>
      <c r="L163" s="100"/>
      <c r="M163" s="105"/>
    </row>
    <row r="164" spans="1:13" ht="15" customHeight="1" x14ac:dyDescent="0.15">
      <c r="A164" s="100"/>
      <c r="B164" s="102"/>
      <c r="C164" s="102"/>
      <c r="D164" s="113" t="s">
        <v>292</v>
      </c>
      <c r="E164" s="102"/>
      <c r="F164" s="102"/>
      <c r="G164" s="102"/>
      <c r="H164" s="100"/>
      <c r="I164" s="100">
        <f>YEAR(Table24[[#This Row],[Datum]])</f>
        <v>2024</v>
      </c>
      <c r="J164" s="100" t="s">
        <v>153</v>
      </c>
      <c r="K164" s="103">
        <v>45565</v>
      </c>
      <c r="L164" s="100"/>
      <c r="M164" s="105"/>
    </row>
    <row r="165" spans="1:13" ht="15" customHeight="1" x14ac:dyDescent="0.15">
      <c r="A165" s="100"/>
      <c r="B165" s="102"/>
      <c r="C165" s="102"/>
      <c r="D165" s="113" t="s">
        <v>292</v>
      </c>
      <c r="E165" s="102"/>
      <c r="F165" s="102"/>
      <c r="G165" s="102"/>
      <c r="H165" s="100"/>
      <c r="I165" s="100">
        <f>YEAR(Table24[[#This Row],[Datum]])</f>
        <v>2024</v>
      </c>
      <c r="J165" s="100" t="s">
        <v>188</v>
      </c>
      <c r="K165" s="103">
        <v>45657</v>
      </c>
      <c r="L165" s="100"/>
      <c r="M165" s="105" t="e">
        <f t="shared" si="7"/>
        <v>#DIV/0!</v>
      </c>
    </row>
    <row r="166" spans="1:13" ht="15" customHeight="1" x14ac:dyDescent="0.15">
      <c r="A166" s="100"/>
      <c r="B166" s="102"/>
      <c r="C166" s="102"/>
      <c r="D166" s="113" t="s">
        <v>292</v>
      </c>
      <c r="E166" s="102"/>
      <c r="F166" s="102"/>
      <c r="G166" s="102"/>
      <c r="H166" s="100"/>
      <c r="I166" s="100">
        <f>YEAR(Table24[[#This Row],[Datum]])</f>
        <v>2025</v>
      </c>
      <c r="J166" s="100" t="s">
        <v>185</v>
      </c>
      <c r="K166" s="103">
        <v>45747</v>
      </c>
      <c r="L166" s="100"/>
      <c r="M166" s="105"/>
    </row>
    <row r="167" spans="1:13" ht="15" customHeight="1" x14ac:dyDescent="0.15">
      <c r="A167" s="100"/>
      <c r="B167" s="102"/>
      <c r="C167" s="102"/>
      <c r="D167" s="113" t="s">
        <v>292</v>
      </c>
      <c r="E167" s="102"/>
      <c r="F167" s="102"/>
      <c r="G167" s="102"/>
      <c r="H167" s="100"/>
      <c r="I167" s="100">
        <f>YEAR(Table24[[#This Row],[Datum]])</f>
        <v>2025</v>
      </c>
      <c r="J167" s="100" t="s">
        <v>119</v>
      </c>
      <c r="K167" s="103">
        <v>45838</v>
      </c>
      <c r="L167" s="100"/>
      <c r="M167" s="105"/>
    </row>
    <row r="168" spans="1:13" ht="15" customHeight="1" x14ac:dyDescent="0.15">
      <c r="A168" s="100"/>
      <c r="B168" s="102"/>
      <c r="C168" s="102"/>
      <c r="D168" s="113" t="s">
        <v>292</v>
      </c>
      <c r="E168" s="102"/>
      <c r="F168" s="102"/>
      <c r="G168" s="102"/>
      <c r="H168" s="100"/>
      <c r="I168" s="100">
        <f>YEAR(Table24[[#This Row],[Datum]])</f>
        <v>2025</v>
      </c>
      <c r="J168" s="100" t="s">
        <v>153</v>
      </c>
      <c r="K168" s="103">
        <v>45930</v>
      </c>
      <c r="L168" s="110"/>
      <c r="M168" s="105"/>
    </row>
    <row r="169" spans="1:13" ht="15" customHeight="1" x14ac:dyDescent="0.15">
      <c r="A169" s="100"/>
      <c r="B169" s="102"/>
      <c r="C169" s="102"/>
      <c r="D169" s="113" t="s">
        <v>292</v>
      </c>
      <c r="E169" s="102"/>
      <c r="F169" s="102"/>
      <c r="G169" s="102"/>
      <c r="H169" s="100"/>
      <c r="I169" s="100">
        <f>YEAR(Table24[[#This Row],[Datum]])</f>
        <v>2025</v>
      </c>
      <c r="J169" s="100" t="s">
        <v>188</v>
      </c>
      <c r="K169" s="103">
        <v>46022</v>
      </c>
      <c r="L169" s="100"/>
      <c r="M169" s="105" t="e">
        <f t="shared" si="8"/>
        <v>#DIV/0!</v>
      </c>
    </row>
    <row r="170" spans="1:13" ht="15" customHeight="1" x14ac:dyDescent="0.15">
      <c r="A170" s="100"/>
      <c r="B170" s="102"/>
      <c r="C170" s="102"/>
      <c r="D170" s="113" t="s">
        <v>292</v>
      </c>
      <c r="E170" s="102"/>
      <c r="F170" s="102"/>
      <c r="G170" s="102"/>
      <c r="H170" s="100"/>
      <c r="I170" s="100">
        <f>YEAR(Table24[[#This Row],[Datum]])</f>
        <v>2026</v>
      </c>
      <c r="J170" s="100" t="s">
        <v>185</v>
      </c>
      <c r="K170" s="103">
        <v>46112</v>
      </c>
      <c r="L170" s="100"/>
      <c r="M170" s="105"/>
    </row>
    <row r="171" spans="1:13" ht="15" customHeight="1" x14ac:dyDescent="0.15">
      <c r="A171" s="100"/>
      <c r="B171" s="102"/>
      <c r="C171" s="102"/>
      <c r="D171" s="113" t="s">
        <v>292</v>
      </c>
      <c r="E171" s="102"/>
      <c r="F171" s="102"/>
      <c r="G171" s="102"/>
      <c r="H171" s="100"/>
      <c r="I171" s="100">
        <f>YEAR(Table24[[#This Row],[Datum]])</f>
        <v>2026</v>
      </c>
      <c r="J171" s="100" t="s">
        <v>119</v>
      </c>
      <c r="K171" s="103">
        <v>46203</v>
      </c>
      <c r="L171" s="100"/>
      <c r="M171" s="105"/>
    </row>
    <row r="172" spans="1:13" ht="15" customHeight="1" x14ac:dyDescent="0.15">
      <c r="A172" s="100"/>
      <c r="B172" s="102"/>
      <c r="C172" s="102"/>
      <c r="D172" s="113" t="s">
        <v>292</v>
      </c>
      <c r="E172" s="102"/>
      <c r="F172" s="102"/>
      <c r="G172" s="102"/>
      <c r="H172" s="100"/>
      <c r="I172" s="100">
        <f>YEAR(Table24[[#This Row],[Datum]])</f>
        <v>2026</v>
      </c>
      <c r="J172" s="100" t="s">
        <v>153</v>
      </c>
      <c r="K172" s="103">
        <v>46295</v>
      </c>
      <c r="L172" s="100"/>
      <c r="M172" s="105"/>
    </row>
    <row r="173" spans="1:13" ht="15" customHeight="1" x14ac:dyDescent="0.15">
      <c r="A173" s="100"/>
      <c r="B173" s="102"/>
      <c r="C173" s="102"/>
      <c r="D173" s="113" t="s">
        <v>292</v>
      </c>
      <c r="E173" s="102"/>
      <c r="F173" s="102"/>
      <c r="G173" s="102"/>
      <c r="H173" s="100"/>
      <c r="I173" s="100">
        <f>YEAR(Table24[[#This Row],[Datum]])</f>
        <v>2026</v>
      </c>
      <c r="J173" s="100" t="s">
        <v>188</v>
      </c>
      <c r="K173" s="103">
        <v>46387</v>
      </c>
      <c r="L173" s="100"/>
      <c r="M173" s="105" t="e">
        <f t="shared" si="9"/>
        <v>#DIV/0!</v>
      </c>
    </row>
    <row r="174" spans="1:13" ht="15" customHeight="1" x14ac:dyDescent="0.15">
      <c r="A174" s="100"/>
      <c r="B174" s="102"/>
      <c r="C174" s="102"/>
      <c r="D174" s="113" t="s">
        <v>292</v>
      </c>
      <c r="E174" s="102"/>
      <c r="F174" s="102"/>
      <c r="G174" s="102"/>
      <c r="H174" s="100"/>
      <c r="I174" s="100">
        <f>YEAR(Table24[[#This Row],[Datum]])</f>
        <v>2027</v>
      </c>
      <c r="J174" s="100" t="s">
        <v>185</v>
      </c>
      <c r="K174" s="103">
        <v>46477</v>
      </c>
      <c r="L174" s="100"/>
      <c r="M174" s="105"/>
    </row>
    <row r="175" spans="1:13" ht="15" customHeight="1" x14ac:dyDescent="0.15">
      <c r="A175" s="100"/>
      <c r="B175" s="102"/>
      <c r="C175" s="102"/>
      <c r="D175" s="113" t="s">
        <v>292</v>
      </c>
      <c r="E175" s="102"/>
      <c r="F175" s="102"/>
      <c r="G175" s="102"/>
      <c r="H175" s="100"/>
      <c r="I175" s="100">
        <f>YEAR(Table24[[#This Row],[Datum]])</f>
        <v>2027</v>
      </c>
      <c r="J175" s="100" t="s">
        <v>119</v>
      </c>
      <c r="K175" s="103">
        <v>46568</v>
      </c>
      <c r="L175" s="100"/>
      <c r="M175" s="105"/>
    </row>
    <row r="176" spans="1:13" ht="15" customHeight="1" x14ac:dyDescent="0.15">
      <c r="A176" s="100"/>
      <c r="B176" s="102"/>
      <c r="C176" s="102"/>
      <c r="D176" s="113" t="s">
        <v>292</v>
      </c>
      <c r="E176" s="102"/>
      <c r="F176" s="102"/>
      <c r="G176" s="102"/>
      <c r="H176" s="100"/>
      <c r="I176" s="100">
        <f>YEAR(Table24[[#This Row],[Datum]])</f>
        <v>2027</v>
      </c>
      <c r="J176" s="100" t="s">
        <v>153</v>
      </c>
      <c r="K176" s="103">
        <v>46660</v>
      </c>
      <c r="L176" s="100"/>
      <c r="M176" s="105"/>
    </row>
    <row r="177" spans="1:13" ht="15" customHeight="1" x14ac:dyDescent="0.15">
      <c r="A177" s="100"/>
      <c r="B177" s="102"/>
      <c r="C177" s="102"/>
      <c r="D177" s="113" t="s">
        <v>292</v>
      </c>
      <c r="E177" s="102"/>
      <c r="F177" s="102"/>
      <c r="G177" s="102"/>
      <c r="H177" s="100"/>
      <c r="I177" s="100">
        <f>YEAR(Table24[[#This Row],[Datum]])</f>
        <v>2027</v>
      </c>
      <c r="J177" s="100" t="s">
        <v>188</v>
      </c>
      <c r="K177" s="103">
        <v>46752</v>
      </c>
      <c r="L177" s="100"/>
      <c r="M177" s="105" t="e">
        <f t="shared" ref="M177" si="18">AVERAGE(L174:L177)</f>
        <v>#DIV/0!</v>
      </c>
    </row>
    <row r="178" spans="1:13" ht="15" customHeight="1" x14ac:dyDescent="0.15">
      <c r="A178" s="100"/>
      <c r="B178" s="102"/>
      <c r="C178" s="102"/>
      <c r="D178" s="113" t="s">
        <v>292</v>
      </c>
      <c r="E178" s="102"/>
      <c r="F178" s="102"/>
      <c r="G178" s="102"/>
      <c r="H178" s="100"/>
      <c r="I178" s="100">
        <f>YEAR(Table24[[#This Row],[Datum]])</f>
        <v>2028</v>
      </c>
      <c r="J178" s="100" t="s">
        <v>185</v>
      </c>
      <c r="K178" s="103">
        <v>46843</v>
      </c>
      <c r="L178" s="100"/>
      <c r="M178" s="105"/>
    </row>
    <row r="179" spans="1:13" ht="15" customHeight="1" x14ac:dyDescent="0.15">
      <c r="A179" s="100"/>
      <c r="B179" s="102"/>
      <c r="C179" s="102"/>
      <c r="D179" s="113" t="s">
        <v>292</v>
      </c>
      <c r="E179" s="102"/>
      <c r="F179" s="102"/>
      <c r="G179" s="102"/>
      <c r="H179" s="100"/>
      <c r="I179" s="100">
        <f>YEAR(Table24[[#This Row],[Datum]])</f>
        <v>2028</v>
      </c>
      <c r="J179" s="100" t="s">
        <v>119</v>
      </c>
      <c r="K179" s="103">
        <v>46934</v>
      </c>
      <c r="L179" s="100"/>
      <c r="M179" s="105"/>
    </row>
    <row r="180" spans="1:13" ht="15" customHeight="1" x14ac:dyDescent="0.15">
      <c r="A180" s="100"/>
      <c r="B180" s="102"/>
      <c r="C180" s="102"/>
      <c r="D180" s="113" t="s">
        <v>292</v>
      </c>
      <c r="E180" s="102"/>
      <c r="F180" s="102"/>
      <c r="G180" s="102"/>
      <c r="H180" s="100"/>
      <c r="I180" s="100">
        <f>YEAR(Table24[[#This Row],[Datum]])</f>
        <v>2028</v>
      </c>
      <c r="J180" s="100" t="s">
        <v>153</v>
      </c>
      <c r="K180" s="103">
        <v>47026</v>
      </c>
      <c r="L180" s="100"/>
      <c r="M180" s="105"/>
    </row>
    <row r="181" spans="1:13" ht="15" customHeight="1" x14ac:dyDescent="0.15">
      <c r="A181" s="100"/>
      <c r="B181" s="102"/>
      <c r="C181" s="102"/>
      <c r="D181" s="113" t="s">
        <v>292</v>
      </c>
      <c r="E181" s="102"/>
      <c r="F181" s="102"/>
      <c r="G181" s="102"/>
      <c r="H181" s="100"/>
      <c r="I181" s="100">
        <f>YEAR(Table24[[#This Row],[Datum]])</f>
        <v>2028</v>
      </c>
      <c r="J181" s="100" t="s">
        <v>188</v>
      </c>
      <c r="K181" s="103">
        <v>47118</v>
      </c>
      <c r="L181" s="100"/>
      <c r="M181" s="105" t="e">
        <f t="shared" ref="M181" si="19">AVERAGE(L178:L181)</f>
        <v>#DIV/0!</v>
      </c>
    </row>
    <row r="182" spans="1:13" ht="15" customHeight="1" x14ac:dyDescent="0.15">
      <c r="A182" s="100"/>
      <c r="B182" s="102"/>
      <c r="C182" s="102"/>
      <c r="D182" s="113" t="s">
        <v>292</v>
      </c>
      <c r="E182" s="102"/>
      <c r="F182" s="102"/>
      <c r="G182" s="102"/>
      <c r="H182" s="100"/>
      <c r="I182" s="100">
        <f>YEAR(Table24[[#This Row],[Datum]])</f>
        <v>2029</v>
      </c>
      <c r="J182" s="100" t="s">
        <v>185</v>
      </c>
      <c r="K182" s="103">
        <v>47208</v>
      </c>
      <c r="L182" s="100"/>
      <c r="M182" s="105"/>
    </row>
    <row r="183" spans="1:13" ht="15" customHeight="1" x14ac:dyDescent="0.15">
      <c r="A183" s="100"/>
      <c r="B183" s="102"/>
      <c r="C183" s="102"/>
      <c r="D183" s="113" t="s">
        <v>292</v>
      </c>
      <c r="E183" s="102"/>
      <c r="F183" s="102"/>
      <c r="G183" s="102"/>
      <c r="H183" s="100"/>
      <c r="I183" s="100">
        <f>YEAR(Table24[[#This Row],[Datum]])</f>
        <v>2029</v>
      </c>
      <c r="J183" s="100" t="s">
        <v>119</v>
      </c>
      <c r="K183" s="103">
        <v>47299</v>
      </c>
      <c r="L183" s="100"/>
      <c r="M183" s="105"/>
    </row>
    <row r="184" spans="1:13" ht="15" customHeight="1" x14ac:dyDescent="0.15">
      <c r="A184" s="100"/>
      <c r="B184" s="102"/>
      <c r="C184" s="102"/>
      <c r="D184" s="113" t="s">
        <v>292</v>
      </c>
      <c r="E184" s="102"/>
      <c r="F184" s="102"/>
      <c r="G184" s="102"/>
      <c r="H184" s="100"/>
      <c r="I184" s="100">
        <f>YEAR(Table24[[#This Row],[Datum]])</f>
        <v>2029</v>
      </c>
      <c r="J184" s="100" t="s">
        <v>153</v>
      </c>
      <c r="K184" s="103">
        <v>47391</v>
      </c>
      <c r="L184" s="100"/>
      <c r="M184" s="105"/>
    </row>
    <row r="185" spans="1:13" ht="15" customHeight="1" x14ac:dyDescent="0.15">
      <c r="A185" s="100"/>
      <c r="B185" s="102"/>
      <c r="C185" s="102"/>
      <c r="D185" s="113" t="s">
        <v>292</v>
      </c>
      <c r="E185" s="102"/>
      <c r="F185" s="102"/>
      <c r="G185" s="102"/>
      <c r="H185" s="100"/>
      <c r="I185" s="100">
        <f>YEAR(Table24[[#This Row],[Datum]])</f>
        <v>2029</v>
      </c>
      <c r="J185" s="100" t="s">
        <v>188</v>
      </c>
      <c r="K185" s="103">
        <v>47483</v>
      </c>
      <c r="L185" s="100"/>
      <c r="M185" s="105" t="e">
        <f t="shared" ref="M185" si="20">AVERAGE(L182:L185)</f>
        <v>#DIV/0!</v>
      </c>
    </row>
    <row r="186" spans="1:13" ht="15" customHeight="1" x14ac:dyDescent="0.15">
      <c r="A186" s="100"/>
      <c r="B186" s="102"/>
      <c r="C186" s="102"/>
      <c r="D186" s="113" t="s">
        <v>292</v>
      </c>
      <c r="E186" s="102"/>
      <c r="F186" s="102"/>
      <c r="G186" s="102"/>
      <c r="H186" s="100"/>
      <c r="I186" s="100">
        <f>YEAR(Table24[[#This Row],[Datum]])</f>
        <v>2030</v>
      </c>
      <c r="J186" s="100" t="s">
        <v>185</v>
      </c>
      <c r="K186" s="103">
        <v>47573</v>
      </c>
      <c r="L186" s="100"/>
      <c r="M186" s="105"/>
    </row>
    <row r="187" spans="1:13" ht="15" customHeight="1" x14ac:dyDescent="0.15">
      <c r="A187" s="100"/>
      <c r="B187" s="102"/>
      <c r="C187" s="102"/>
      <c r="D187" s="113" t="s">
        <v>292</v>
      </c>
      <c r="E187" s="102"/>
      <c r="F187" s="102"/>
      <c r="G187" s="102"/>
      <c r="H187" s="100"/>
      <c r="I187" s="100">
        <f>YEAR(Table24[[#This Row],[Datum]])</f>
        <v>2030</v>
      </c>
      <c r="J187" s="100" t="s">
        <v>119</v>
      </c>
      <c r="K187" s="103">
        <v>47664</v>
      </c>
      <c r="L187" s="100"/>
      <c r="M187" s="105"/>
    </row>
    <row r="188" spans="1:13" ht="15" customHeight="1" x14ac:dyDescent="0.15">
      <c r="A188" s="100"/>
      <c r="B188" s="102"/>
      <c r="C188" s="102"/>
      <c r="D188" s="113" t="s">
        <v>292</v>
      </c>
      <c r="E188" s="102"/>
      <c r="F188" s="102"/>
      <c r="G188" s="102"/>
      <c r="H188" s="100"/>
      <c r="I188" s="100">
        <f>YEAR(Table24[[#This Row],[Datum]])</f>
        <v>2030</v>
      </c>
      <c r="J188" s="100" t="s">
        <v>153</v>
      </c>
      <c r="K188" s="103">
        <v>47756</v>
      </c>
      <c r="L188" s="100"/>
      <c r="M188" s="105"/>
    </row>
    <row r="189" spans="1:13" ht="15" customHeight="1" x14ac:dyDescent="0.15">
      <c r="A189" s="100"/>
      <c r="B189" s="102"/>
      <c r="C189" s="102"/>
      <c r="D189" s="113" t="s">
        <v>292</v>
      </c>
      <c r="E189" s="102"/>
      <c r="F189" s="102"/>
      <c r="G189" s="102"/>
      <c r="H189" s="100"/>
      <c r="I189" s="100">
        <f>YEAR(Table24[[#This Row],[Datum]])</f>
        <v>2030</v>
      </c>
      <c r="J189" s="100" t="s">
        <v>188</v>
      </c>
      <c r="K189" s="103">
        <v>47848</v>
      </c>
      <c r="L189" s="100"/>
      <c r="M189" s="105" t="e">
        <f t="shared" ref="M189" si="21">AVERAGE(L186:L189)</f>
        <v>#DIV/0!</v>
      </c>
    </row>
    <row r="190" spans="1:13" ht="15" customHeight="1" x14ac:dyDescent="0.15">
      <c r="A190" s="100"/>
      <c r="B190" s="102"/>
      <c r="C190" s="102"/>
      <c r="D190" s="113" t="s">
        <v>292</v>
      </c>
      <c r="E190" s="102"/>
      <c r="F190" s="102"/>
      <c r="G190" s="102"/>
      <c r="H190" s="100"/>
      <c r="I190" s="100">
        <f>YEAR(Table24[[#This Row],[Datum]])</f>
        <v>2031</v>
      </c>
      <c r="J190" s="100" t="s">
        <v>185</v>
      </c>
      <c r="K190" s="103">
        <v>47938</v>
      </c>
      <c r="L190" s="100"/>
      <c r="M190" s="105"/>
    </row>
    <row r="191" spans="1:13" ht="15" customHeight="1" x14ac:dyDescent="0.15">
      <c r="A191" s="100"/>
      <c r="B191" s="102"/>
      <c r="C191" s="102"/>
      <c r="D191" s="113" t="s">
        <v>292</v>
      </c>
      <c r="E191" s="102"/>
      <c r="F191" s="102"/>
      <c r="G191" s="102"/>
      <c r="H191" s="100"/>
      <c r="I191" s="100">
        <f>YEAR(Table24[[#This Row],[Datum]])</f>
        <v>2031</v>
      </c>
      <c r="J191" s="100" t="s">
        <v>119</v>
      </c>
      <c r="K191" s="103">
        <v>48029</v>
      </c>
      <c r="L191" s="100"/>
      <c r="M191" s="105"/>
    </row>
    <row r="192" spans="1:13" ht="15" customHeight="1" x14ac:dyDescent="0.15">
      <c r="A192" s="100"/>
      <c r="B192" s="102"/>
      <c r="C192" s="102"/>
      <c r="D192" s="113" t="s">
        <v>292</v>
      </c>
      <c r="E192" s="102"/>
      <c r="F192" s="102"/>
      <c r="G192" s="102"/>
      <c r="H192" s="100"/>
      <c r="I192" s="100">
        <f>YEAR(Table24[[#This Row],[Datum]])</f>
        <v>2031</v>
      </c>
      <c r="J192" s="100" t="s">
        <v>153</v>
      </c>
      <c r="K192" s="103">
        <v>48121</v>
      </c>
      <c r="L192" s="100"/>
      <c r="M192" s="105"/>
    </row>
    <row r="193" spans="1:13" ht="15" customHeight="1" x14ac:dyDescent="0.15">
      <c r="A193" s="100"/>
      <c r="B193" s="102"/>
      <c r="C193" s="102"/>
      <c r="D193" s="113" t="s">
        <v>292</v>
      </c>
      <c r="E193" s="102"/>
      <c r="F193" s="102"/>
      <c r="G193" s="102"/>
      <c r="H193" s="100"/>
      <c r="I193" s="100">
        <f>YEAR(Table24[[#This Row],[Datum]])</f>
        <v>2031</v>
      </c>
      <c r="J193" s="100" t="s">
        <v>188</v>
      </c>
      <c r="K193" s="103">
        <v>48213</v>
      </c>
      <c r="L193" s="100"/>
      <c r="M193" s="105" t="e">
        <f t="shared" ref="M193:M201" si="22">AVERAGE(L190:L193)</f>
        <v>#DIV/0!</v>
      </c>
    </row>
    <row r="194" spans="1:13" ht="15" customHeight="1" x14ac:dyDescent="0.15">
      <c r="A194" s="100"/>
      <c r="B194" s="102"/>
      <c r="C194" s="102"/>
      <c r="D194" s="113" t="s">
        <v>292</v>
      </c>
      <c r="E194" s="102"/>
      <c r="F194" s="102"/>
      <c r="G194" s="102"/>
      <c r="H194" s="100"/>
      <c r="I194" s="100">
        <f>YEAR(Table24[[#This Row],[Datum]])</f>
        <v>2032</v>
      </c>
      <c r="J194" s="100" t="s">
        <v>185</v>
      </c>
      <c r="K194" s="103">
        <v>48304</v>
      </c>
      <c r="L194" s="100"/>
      <c r="M194" s="105"/>
    </row>
    <row r="195" spans="1:13" ht="15" customHeight="1" x14ac:dyDescent="0.15">
      <c r="A195" s="100"/>
      <c r="B195" s="102"/>
      <c r="C195" s="102"/>
      <c r="D195" s="113" t="s">
        <v>292</v>
      </c>
      <c r="E195" s="102"/>
      <c r="F195" s="102"/>
      <c r="G195" s="102"/>
      <c r="H195" s="100"/>
      <c r="I195" s="100">
        <f>YEAR(Table24[[#This Row],[Datum]])</f>
        <v>2032</v>
      </c>
      <c r="J195" s="100" t="s">
        <v>119</v>
      </c>
      <c r="K195" s="103">
        <v>48395</v>
      </c>
      <c r="L195" s="100"/>
      <c r="M195" s="105"/>
    </row>
    <row r="196" spans="1:13" ht="15" customHeight="1" x14ac:dyDescent="0.15">
      <c r="A196" s="100"/>
      <c r="B196" s="102"/>
      <c r="C196" s="102"/>
      <c r="D196" s="113" t="s">
        <v>292</v>
      </c>
      <c r="E196" s="102"/>
      <c r="F196" s="102"/>
      <c r="G196" s="102"/>
      <c r="H196" s="100"/>
      <c r="I196" s="100">
        <f>YEAR(Table24[[#This Row],[Datum]])</f>
        <v>2032</v>
      </c>
      <c r="J196" s="100" t="s">
        <v>153</v>
      </c>
      <c r="K196" s="103">
        <v>48487</v>
      </c>
      <c r="L196" s="100"/>
      <c r="M196" s="105"/>
    </row>
    <row r="197" spans="1:13" ht="15" customHeight="1" x14ac:dyDescent="0.15">
      <c r="A197" s="100"/>
      <c r="B197" s="102"/>
      <c r="C197" s="102"/>
      <c r="D197" s="113" t="s">
        <v>292</v>
      </c>
      <c r="E197" s="102"/>
      <c r="F197" s="102"/>
      <c r="G197" s="102"/>
      <c r="H197" s="100"/>
      <c r="I197" s="100">
        <f>YEAR(Table24[[#This Row],[Datum]])</f>
        <v>2032</v>
      </c>
      <c r="J197" s="100" t="s">
        <v>188</v>
      </c>
      <c r="K197" s="103">
        <v>48579</v>
      </c>
      <c r="L197" s="100"/>
      <c r="M197" s="105" t="e">
        <f t="shared" si="22"/>
        <v>#DIV/0!</v>
      </c>
    </row>
    <row r="198" spans="1:13" ht="15" customHeight="1" x14ac:dyDescent="0.15">
      <c r="A198" s="100"/>
      <c r="B198" s="102"/>
      <c r="C198" s="102"/>
      <c r="D198" s="113" t="s">
        <v>292</v>
      </c>
      <c r="E198" s="102"/>
      <c r="F198" s="102"/>
      <c r="G198" s="102"/>
      <c r="H198" s="100"/>
      <c r="I198" s="100">
        <f>YEAR(Table24[[#This Row],[Datum]])</f>
        <v>2033</v>
      </c>
      <c r="J198" s="100" t="s">
        <v>185</v>
      </c>
      <c r="K198" s="103">
        <v>48669</v>
      </c>
      <c r="L198" s="100"/>
      <c r="M198" s="105"/>
    </row>
    <row r="199" spans="1:13" ht="15" customHeight="1" x14ac:dyDescent="0.15">
      <c r="A199" s="100"/>
      <c r="B199" s="102"/>
      <c r="C199" s="102"/>
      <c r="D199" s="113" t="s">
        <v>292</v>
      </c>
      <c r="E199" s="102"/>
      <c r="F199" s="102"/>
      <c r="G199" s="102"/>
      <c r="H199" s="100"/>
      <c r="I199" s="100">
        <f>YEAR(Table24[[#This Row],[Datum]])</f>
        <v>2033</v>
      </c>
      <c r="J199" s="100" t="s">
        <v>119</v>
      </c>
      <c r="K199" s="103">
        <v>48760</v>
      </c>
      <c r="L199" s="100"/>
      <c r="M199" s="105"/>
    </row>
    <row r="200" spans="1:13" ht="15" customHeight="1" x14ac:dyDescent="0.15">
      <c r="A200" s="100"/>
      <c r="B200" s="102"/>
      <c r="C200" s="102"/>
      <c r="D200" s="113" t="s">
        <v>292</v>
      </c>
      <c r="E200" s="102"/>
      <c r="F200" s="102"/>
      <c r="G200" s="102"/>
      <c r="H200" s="100"/>
      <c r="I200" s="100">
        <f>YEAR(Table24[[#This Row],[Datum]])</f>
        <v>2033</v>
      </c>
      <c r="J200" s="100" t="s">
        <v>153</v>
      </c>
      <c r="K200" s="103">
        <v>48852</v>
      </c>
      <c r="L200" s="100"/>
      <c r="M200" s="105"/>
    </row>
    <row r="201" spans="1:13" ht="15" customHeight="1" x14ac:dyDescent="0.15">
      <c r="A201" s="100"/>
      <c r="B201" s="102"/>
      <c r="C201" s="102"/>
      <c r="D201" s="113" t="s">
        <v>292</v>
      </c>
      <c r="E201" s="102"/>
      <c r="F201" s="102"/>
      <c r="G201" s="102"/>
      <c r="H201" s="100"/>
      <c r="I201" s="100">
        <f>YEAR(Table24[[#This Row],[Datum]])</f>
        <v>2033</v>
      </c>
      <c r="J201" s="100" t="s">
        <v>188</v>
      </c>
      <c r="K201" s="103">
        <v>48944</v>
      </c>
      <c r="L201" s="100"/>
      <c r="M201" s="105" t="e">
        <f t="shared" si="22"/>
        <v>#DIV/0!</v>
      </c>
    </row>
    <row r="202" spans="1:13" ht="15" customHeight="1" x14ac:dyDescent="0.15">
      <c r="A202" s="100"/>
      <c r="B202" s="102"/>
      <c r="C202" s="102"/>
      <c r="D202" s="113" t="s">
        <v>292</v>
      </c>
      <c r="E202" s="102"/>
      <c r="F202" s="102"/>
      <c r="G202" s="102"/>
      <c r="H202" s="100"/>
      <c r="I202" s="100">
        <f>YEAR(Table24[[#This Row],[Datum]])</f>
        <v>2034</v>
      </c>
      <c r="J202" s="100" t="s">
        <v>185</v>
      </c>
      <c r="K202" s="103">
        <v>49034</v>
      </c>
      <c r="L202" s="100"/>
      <c r="M202" s="105"/>
    </row>
    <row r="203" spans="1:13" ht="15" customHeight="1" x14ac:dyDescent="0.15">
      <c r="A203" s="100"/>
      <c r="B203" s="102"/>
      <c r="C203" s="102"/>
      <c r="D203" s="113" t="s">
        <v>292</v>
      </c>
      <c r="E203" s="102"/>
      <c r="F203" s="102"/>
      <c r="G203" s="102"/>
      <c r="H203" s="100"/>
      <c r="I203" s="100">
        <f>YEAR(Table24[[#This Row],[Datum]])</f>
        <v>2034</v>
      </c>
      <c r="J203" s="100" t="s">
        <v>119</v>
      </c>
      <c r="K203" s="103">
        <v>49125</v>
      </c>
      <c r="L203" s="100"/>
      <c r="M203" s="105"/>
    </row>
    <row r="204" spans="1:13" ht="15" customHeight="1" x14ac:dyDescent="0.15">
      <c r="A204" s="100"/>
      <c r="B204" s="102"/>
      <c r="C204" s="102"/>
      <c r="D204" s="113" t="s">
        <v>292</v>
      </c>
      <c r="E204" s="102"/>
      <c r="F204" s="102"/>
      <c r="G204" s="102"/>
      <c r="H204" s="100"/>
      <c r="I204" s="100">
        <f>YEAR(Table24[[#This Row],[Datum]])</f>
        <v>2034</v>
      </c>
      <c r="J204" s="100" t="s">
        <v>153</v>
      </c>
      <c r="K204" s="103">
        <v>49217</v>
      </c>
      <c r="L204" s="100"/>
      <c r="M204" s="105"/>
    </row>
    <row r="205" spans="1:13" ht="15" customHeight="1" x14ac:dyDescent="0.15">
      <c r="A205" s="100"/>
      <c r="B205" s="102"/>
      <c r="C205" s="102"/>
      <c r="D205" s="113" t="s">
        <v>292</v>
      </c>
      <c r="E205" s="102"/>
      <c r="F205" s="102"/>
      <c r="G205" s="102"/>
      <c r="H205" s="100"/>
      <c r="I205" s="100">
        <f>YEAR(Table24[[#This Row],[Datum]])</f>
        <v>2034</v>
      </c>
      <c r="J205" s="100" t="s">
        <v>188</v>
      </c>
      <c r="K205" s="103">
        <v>49309</v>
      </c>
      <c r="L205" s="100"/>
      <c r="M205" s="105" t="e">
        <f t="shared" ref="M205" si="23">AVERAGE(L202:L205)</f>
        <v>#DIV/0!</v>
      </c>
    </row>
    <row r="206" spans="1:13" ht="15" customHeight="1" x14ac:dyDescent="0.15">
      <c r="A206" s="100"/>
      <c r="B206" s="102"/>
      <c r="C206" s="102"/>
      <c r="D206" s="113" t="s">
        <v>292</v>
      </c>
      <c r="E206" s="102"/>
      <c r="F206" s="102"/>
      <c r="G206" s="102"/>
      <c r="H206" s="100"/>
      <c r="I206" s="100">
        <f>YEAR(Table24[[#This Row],[Datum]])</f>
        <v>2035</v>
      </c>
      <c r="J206" s="100" t="s">
        <v>185</v>
      </c>
      <c r="K206" s="103">
        <v>49399</v>
      </c>
      <c r="L206" s="100"/>
      <c r="M206" s="105"/>
    </row>
    <row r="207" spans="1:13" ht="15" customHeight="1" x14ac:dyDescent="0.15">
      <c r="A207" s="100"/>
      <c r="B207" s="102"/>
      <c r="C207" s="102"/>
      <c r="D207" s="113" t="s">
        <v>292</v>
      </c>
      <c r="E207" s="102"/>
      <c r="F207" s="102"/>
      <c r="G207" s="102"/>
      <c r="H207" s="100"/>
      <c r="I207" s="100">
        <f>YEAR(Table24[[#This Row],[Datum]])</f>
        <v>2035</v>
      </c>
      <c r="J207" s="100" t="s">
        <v>119</v>
      </c>
      <c r="K207" s="103">
        <v>49490</v>
      </c>
      <c r="L207" s="100"/>
      <c r="M207" s="105"/>
    </row>
    <row r="208" spans="1:13" ht="15" customHeight="1" x14ac:dyDescent="0.15">
      <c r="A208" s="100"/>
      <c r="B208" s="102"/>
      <c r="C208" s="102"/>
      <c r="D208" s="113" t="s">
        <v>292</v>
      </c>
      <c r="E208" s="102"/>
      <c r="F208" s="102"/>
      <c r="G208" s="102"/>
      <c r="H208" s="100"/>
      <c r="I208" s="100">
        <f>YEAR(Table24[[#This Row],[Datum]])</f>
        <v>2035</v>
      </c>
      <c r="J208" s="100" t="s">
        <v>153</v>
      </c>
      <c r="K208" s="103">
        <v>49582</v>
      </c>
      <c r="L208" s="100"/>
      <c r="M208" s="105"/>
    </row>
    <row r="209" spans="1:13" ht="15" customHeight="1" x14ac:dyDescent="0.15">
      <c r="A209" s="100"/>
      <c r="B209" s="102"/>
      <c r="C209" s="102"/>
      <c r="D209" s="113" t="s">
        <v>292</v>
      </c>
      <c r="E209" s="102"/>
      <c r="F209" s="102"/>
      <c r="G209" s="102"/>
      <c r="H209" s="100"/>
      <c r="I209" s="100">
        <f>YEAR(Table24[[#This Row],[Datum]])</f>
        <v>2035</v>
      </c>
      <c r="J209" s="100" t="s">
        <v>188</v>
      </c>
      <c r="K209" s="103">
        <v>49674</v>
      </c>
      <c r="L209" s="100"/>
      <c r="M209" s="105" t="e">
        <f t="shared" ref="M209" si="24">AVERAGE(L206:L209)</f>
        <v>#DIV/0!</v>
      </c>
    </row>
  </sheetData>
  <phoneticPr fontId="2" type="noConversion"/>
  <pageMargins left="0.7" right="0.7" top="0.75" bottom="0.75" header="0.3" footer="0.3"/>
  <pageSetup paperSize="9" orientation="portrait" r:id="rId1"/>
  <legacyDrawing r:id="rId2"/>
  <tableParts count="1">
    <tablePart r:id="rId3"/>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FEA240-6458-4942-8B58-E6410356726D}">
  <sheetPr codeName="Sheet17">
    <tabColor theme="1"/>
  </sheetPr>
  <dimension ref="A1:C3"/>
  <sheetViews>
    <sheetView workbookViewId="0">
      <selection activeCell="A4" sqref="A4"/>
    </sheetView>
  </sheetViews>
  <sheetFormatPr defaultRowHeight="15" x14ac:dyDescent="0.25"/>
  <cols>
    <col min="1" max="1" width="9.42578125" style="5" bestFit="1" customWidth="1"/>
    <col min="2" max="2" width="20.7109375" style="5" customWidth="1"/>
    <col min="3" max="3" width="48.28515625" style="7" customWidth="1"/>
  </cols>
  <sheetData>
    <row r="1" spans="1:3" x14ac:dyDescent="0.25">
      <c r="A1" s="5" t="s">
        <v>207</v>
      </c>
    </row>
    <row r="2" spans="1:3" s="3" customFormat="1" x14ac:dyDescent="0.25">
      <c r="A2" s="4" t="s">
        <v>74</v>
      </c>
      <c r="B2" s="4" t="s">
        <v>75</v>
      </c>
      <c r="C2" s="6" t="s">
        <v>76</v>
      </c>
    </row>
    <row r="3" spans="1:3" x14ac:dyDescent="0.25">
      <c r="A3" s="17">
        <v>45658</v>
      </c>
      <c r="B3" s="5" t="s">
        <v>471</v>
      </c>
      <c r="C3" s="7" t="s">
        <v>471</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E7D475-6A67-4B98-AE5A-101F03E4135C}">
  <sheetPr codeName="Sheet18">
    <tabColor theme="1"/>
  </sheetPr>
  <dimension ref="A1:E101"/>
  <sheetViews>
    <sheetView workbookViewId="0">
      <selection activeCell="C14" sqref="C14"/>
    </sheetView>
  </sheetViews>
  <sheetFormatPr defaultRowHeight="15" x14ac:dyDescent="0.25"/>
  <cols>
    <col min="1" max="1" width="27.42578125" customWidth="1"/>
    <col min="2" max="2" width="25.5703125" customWidth="1"/>
    <col min="3" max="3" width="30.7109375" customWidth="1"/>
    <col min="4" max="4" width="14.7109375" customWidth="1"/>
    <col min="5" max="5" width="12.7109375" customWidth="1"/>
  </cols>
  <sheetData>
    <row r="1" spans="1:5" x14ac:dyDescent="0.25">
      <c r="A1" t="s">
        <v>231</v>
      </c>
    </row>
    <row r="2" spans="1:5" s="8" customFormat="1" x14ac:dyDescent="0.25">
      <c r="A2" s="2" t="s">
        <v>224</v>
      </c>
      <c r="B2" s="2" t="s">
        <v>135</v>
      </c>
    </row>
    <row r="3" spans="1:5" x14ac:dyDescent="0.25">
      <c r="A3" s="28" t="s">
        <v>225</v>
      </c>
      <c r="B3" s="28"/>
    </row>
    <row r="4" spans="1:5" x14ac:dyDescent="0.25">
      <c r="A4" s="28" t="s">
        <v>10</v>
      </c>
      <c r="B4" s="28"/>
    </row>
    <row r="5" spans="1:5" x14ac:dyDescent="0.25">
      <c r="A5" s="28" t="s">
        <v>229</v>
      </c>
      <c r="B5" s="28"/>
    </row>
    <row r="6" spans="1:5" x14ac:dyDescent="0.25">
      <c r="A6" s="28" t="s">
        <v>226</v>
      </c>
      <c r="B6" s="28"/>
    </row>
    <row r="9" spans="1:5" x14ac:dyDescent="0.25">
      <c r="A9" s="9" t="s">
        <v>227</v>
      </c>
    </row>
    <row r="10" spans="1:5" s="8" customFormat="1" x14ac:dyDescent="0.25">
      <c r="A10" s="2" t="s">
        <v>200</v>
      </c>
      <c r="B10" s="2" t="s">
        <v>228</v>
      </c>
      <c r="C10" s="2" t="s">
        <v>230</v>
      </c>
      <c r="D10" s="2" t="s">
        <v>59</v>
      </c>
      <c r="E10" s="2" t="s">
        <v>60</v>
      </c>
    </row>
    <row r="11" spans="1:5" x14ac:dyDescent="0.25">
      <c r="A11" s="28"/>
      <c r="B11" s="28"/>
      <c r="C11" s="28"/>
      <c r="D11" s="28"/>
      <c r="E11" s="28"/>
    </row>
    <row r="12" spans="1:5" x14ac:dyDescent="0.25">
      <c r="A12" s="28"/>
      <c r="B12" s="28"/>
      <c r="C12" s="28"/>
      <c r="D12" s="28"/>
      <c r="E12" s="28"/>
    </row>
    <row r="13" spans="1:5" x14ac:dyDescent="0.25">
      <c r="A13" s="28"/>
      <c r="B13" s="28"/>
      <c r="C13" s="28"/>
      <c r="D13" s="28"/>
      <c r="E13" s="28"/>
    </row>
    <row r="14" spans="1:5" x14ac:dyDescent="0.25">
      <c r="A14" s="28"/>
      <c r="B14" s="28"/>
      <c r="C14" s="28"/>
      <c r="D14" s="28"/>
      <c r="E14" s="28"/>
    </row>
    <row r="15" spans="1:5" x14ac:dyDescent="0.25">
      <c r="A15" s="28"/>
      <c r="B15" s="28"/>
      <c r="C15" s="28"/>
      <c r="D15" s="28"/>
      <c r="E15" s="28"/>
    </row>
    <row r="16" spans="1:5" x14ac:dyDescent="0.25">
      <c r="A16" s="28"/>
      <c r="B16" s="28"/>
      <c r="C16" s="28"/>
      <c r="D16" s="28"/>
      <c r="E16" s="28"/>
    </row>
    <row r="17" spans="1:5" x14ac:dyDescent="0.25">
      <c r="A17" s="28"/>
      <c r="B17" s="28"/>
      <c r="C17" s="28"/>
      <c r="D17" s="28"/>
      <c r="E17" s="28"/>
    </row>
    <row r="18" spans="1:5" x14ac:dyDescent="0.25">
      <c r="A18" s="28"/>
      <c r="B18" s="28"/>
      <c r="C18" s="28"/>
      <c r="D18" s="28"/>
      <c r="E18" s="28"/>
    </row>
    <row r="19" spans="1:5" x14ac:dyDescent="0.25">
      <c r="A19" s="28"/>
      <c r="B19" s="28"/>
      <c r="C19" s="28"/>
      <c r="D19" s="28"/>
      <c r="E19" s="28"/>
    </row>
    <row r="20" spans="1:5" x14ac:dyDescent="0.25">
      <c r="A20" s="28"/>
      <c r="B20" s="28"/>
      <c r="C20" s="28"/>
      <c r="D20" s="28"/>
      <c r="E20" s="28"/>
    </row>
    <row r="21" spans="1:5" x14ac:dyDescent="0.25">
      <c r="A21" s="28"/>
      <c r="B21" s="28"/>
      <c r="C21" s="28"/>
      <c r="D21" s="28"/>
      <c r="E21" s="28"/>
    </row>
    <row r="22" spans="1:5" x14ac:dyDescent="0.25">
      <c r="A22" s="28"/>
      <c r="B22" s="28"/>
      <c r="C22" s="28"/>
      <c r="D22" s="28"/>
      <c r="E22" s="28"/>
    </row>
    <row r="23" spans="1:5" x14ac:dyDescent="0.25">
      <c r="A23" s="28"/>
      <c r="B23" s="28"/>
      <c r="C23" s="28"/>
      <c r="D23" s="28"/>
      <c r="E23" s="28"/>
    </row>
    <row r="24" spans="1:5" x14ac:dyDescent="0.25">
      <c r="A24" s="28"/>
      <c r="B24" s="28"/>
      <c r="C24" s="28"/>
      <c r="D24" s="28"/>
      <c r="E24" s="28"/>
    </row>
    <row r="25" spans="1:5" x14ac:dyDescent="0.25">
      <c r="A25" s="28"/>
      <c r="B25" s="28"/>
      <c r="C25" s="28"/>
      <c r="D25" s="28"/>
      <c r="E25" s="28"/>
    </row>
    <row r="26" spans="1:5" x14ac:dyDescent="0.25">
      <c r="A26" s="28"/>
      <c r="B26" s="28"/>
      <c r="C26" s="28"/>
      <c r="D26" s="28"/>
      <c r="E26" s="28"/>
    </row>
    <row r="27" spans="1:5" x14ac:dyDescent="0.25">
      <c r="A27" s="28"/>
      <c r="B27" s="28"/>
      <c r="C27" s="28"/>
      <c r="D27" s="28"/>
      <c r="E27" s="28"/>
    </row>
    <row r="28" spans="1:5" x14ac:dyDescent="0.25">
      <c r="A28" s="28"/>
      <c r="B28" s="28"/>
      <c r="C28" s="28"/>
      <c r="D28" s="28"/>
      <c r="E28" s="28"/>
    </row>
    <row r="29" spans="1:5" x14ac:dyDescent="0.25">
      <c r="A29" s="28"/>
      <c r="B29" s="28"/>
      <c r="C29" s="28"/>
      <c r="D29" s="28"/>
      <c r="E29" s="28"/>
    </row>
    <row r="30" spans="1:5" x14ac:dyDescent="0.25">
      <c r="A30" s="28"/>
      <c r="B30" s="28"/>
      <c r="C30" s="28"/>
      <c r="D30" s="28"/>
      <c r="E30" s="28"/>
    </row>
    <row r="31" spans="1:5" x14ac:dyDescent="0.25">
      <c r="A31" s="28"/>
      <c r="B31" s="28"/>
      <c r="C31" s="28"/>
      <c r="D31" s="28"/>
      <c r="E31" s="28"/>
    </row>
    <row r="32" spans="1:5" x14ac:dyDescent="0.25">
      <c r="A32" s="28"/>
      <c r="B32" s="28"/>
      <c r="C32" s="28"/>
      <c r="D32" s="28"/>
      <c r="E32" s="28"/>
    </row>
    <row r="33" spans="1:5" x14ac:dyDescent="0.25">
      <c r="A33" s="28"/>
      <c r="B33" s="28"/>
      <c r="C33" s="28"/>
      <c r="D33" s="28"/>
      <c r="E33" s="28"/>
    </row>
    <row r="34" spans="1:5" x14ac:dyDescent="0.25">
      <c r="A34" s="28"/>
      <c r="B34" s="28"/>
      <c r="C34" s="28"/>
      <c r="D34" s="28"/>
      <c r="E34" s="28"/>
    </row>
    <row r="35" spans="1:5" x14ac:dyDescent="0.25">
      <c r="A35" s="28"/>
      <c r="B35" s="28"/>
      <c r="C35" s="28"/>
      <c r="D35" s="28"/>
      <c r="E35" s="28"/>
    </row>
    <row r="36" spans="1:5" x14ac:dyDescent="0.25">
      <c r="A36" s="28"/>
      <c r="B36" s="28"/>
      <c r="C36" s="28"/>
      <c r="D36" s="28"/>
      <c r="E36" s="28"/>
    </row>
    <row r="37" spans="1:5" x14ac:dyDescent="0.25">
      <c r="A37" s="28"/>
      <c r="B37" s="28"/>
      <c r="C37" s="28"/>
      <c r="D37" s="28"/>
      <c r="E37" s="28"/>
    </row>
    <row r="38" spans="1:5" x14ac:dyDescent="0.25">
      <c r="A38" s="28"/>
      <c r="B38" s="28"/>
      <c r="C38" s="28"/>
      <c r="D38" s="28"/>
      <c r="E38" s="28"/>
    </row>
    <row r="39" spans="1:5" x14ac:dyDescent="0.25">
      <c r="A39" s="28"/>
      <c r="B39" s="28"/>
      <c r="C39" s="28"/>
      <c r="D39" s="28"/>
      <c r="E39" s="28"/>
    </row>
    <row r="40" spans="1:5" x14ac:dyDescent="0.25">
      <c r="A40" s="28"/>
      <c r="B40" s="28"/>
      <c r="C40" s="28"/>
      <c r="D40" s="28"/>
      <c r="E40" s="28"/>
    </row>
    <row r="41" spans="1:5" x14ac:dyDescent="0.25">
      <c r="A41" s="28"/>
      <c r="B41" s="28"/>
      <c r="C41" s="28"/>
      <c r="D41" s="28"/>
      <c r="E41" s="28"/>
    </row>
    <row r="42" spans="1:5" x14ac:dyDescent="0.25">
      <c r="A42" s="28"/>
      <c r="B42" s="28"/>
      <c r="C42" s="28"/>
      <c r="D42" s="28"/>
      <c r="E42" s="28"/>
    </row>
    <row r="43" spans="1:5" x14ac:dyDescent="0.25">
      <c r="A43" s="28"/>
      <c r="B43" s="28"/>
      <c r="C43" s="28"/>
      <c r="D43" s="28"/>
      <c r="E43" s="28"/>
    </row>
    <row r="44" spans="1:5" x14ac:dyDescent="0.25">
      <c r="A44" s="28"/>
      <c r="B44" s="28"/>
      <c r="C44" s="28"/>
      <c r="D44" s="28"/>
      <c r="E44" s="28"/>
    </row>
    <row r="45" spans="1:5" x14ac:dyDescent="0.25">
      <c r="A45" s="28"/>
      <c r="B45" s="28"/>
      <c r="C45" s="28"/>
      <c r="D45" s="28"/>
      <c r="E45" s="28"/>
    </row>
    <row r="46" spans="1:5" x14ac:dyDescent="0.25">
      <c r="A46" s="28"/>
      <c r="B46" s="28"/>
      <c r="C46" s="28"/>
      <c r="D46" s="28"/>
      <c r="E46" s="28"/>
    </row>
    <row r="47" spans="1:5" x14ac:dyDescent="0.25">
      <c r="A47" s="28"/>
      <c r="B47" s="28"/>
      <c r="C47" s="28"/>
      <c r="D47" s="28"/>
      <c r="E47" s="28"/>
    </row>
    <row r="48" spans="1:5" x14ac:dyDescent="0.25">
      <c r="A48" s="28"/>
      <c r="B48" s="28"/>
      <c r="C48" s="28"/>
      <c r="D48" s="28"/>
      <c r="E48" s="28"/>
    </row>
    <row r="49" spans="1:5" x14ac:dyDescent="0.25">
      <c r="A49" s="28"/>
      <c r="B49" s="28"/>
      <c r="C49" s="28"/>
      <c r="D49" s="28"/>
      <c r="E49" s="28"/>
    </row>
    <row r="50" spans="1:5" x14ac:dyDescent="0.25">
      <c r="A50" s="28"/>
      <c r="B50" s="28"/>
      <c r="C50" s="28"/>
      <c r="D50" s="28"/>
      <c r="E50" s="28"/>
    </row>
    <row r="51" spans="1:5" x14ac:dyDescent="0.25">
      <c r="A51" s="28"/>
      <c r="B51" s="28"/>
      <c r="C51" s="28"/>
      <c r="D51" s="28"/>
      <c r="E51" s="28"/>
    </row>
    <row r="52" spans="1:5" x14ac:dyDescent="0.25">
      <c r="A52" s="28"/>
      <c r="B52" s="28"/>
      <c r="C52" s="28"/>
      <c r="D52" s="28"/>
      <c r="E52" s="28"/>
    </row>
    <row r="53" spans="1:5" x14ac:dyDescent="0.25">
      <c r="A53" s="28"/>
      <c r="B53" s="28"/>
      <c r="C53" s="28"/>
      <c r="D53" s="28"/>
      <c r="E53" s="28"/>
    </row>
    <row r="54" spans="1:5" x14ac:dyDescent="0.25">
      <c r="A54" s="28"/>
      <c r="B54" s="28"/>
      <c r="C54" s="28"/>
      <c r="D54" s="28"/>
      <c r="E54" s="28"/>
    </row>
    <row r="55" spans="1:5" x14ac:dyDescent="0.25">
      <c r="A55" s="28"/>
      <c r="B55" s="28"/>
      <c r="C55" s="28"/>
      <c r="D55" s="28"/>
      <c r="E55" s="28"/>
    </row>
    <row r="56" spans="1:5" x14ac:dyDescent="0.25">
      <c r="A56" s="28"/>
      <c r="B56" s="28"/>
      <c r="C56" s="28"/>
      <c r="D56" s="28"/>
      <c r="E56" s="28"/>
    </row>
    <row r="57" spans="1:5" x14ac:dyDescent="0.25">
      <c r="A57" s="28"/>
      <c r="B57" s="28"/>
      <c r="C57" s="28"/>
      <c r="D57" s="28"/>
      <c r="E57" s="28"/>
    </row>
    <row r="58" spans="1:5" x14ac:dyDescent="0.25">
      <c r="A58" s="28"/>
      <c r="B58" s="28"/>
      <c r="C58" s="28"/>
      <c r="D58" s="28"/>
      <c r="E58" s="28"/>
    </row>
    <row r="59" spans="1:5" x14ac:dyDescent="0.25">
      <c r="A59" s="28"/>
      <c r="B59" s="28"/>
      <c r="C59" s="28"/>
      <c r="D59" s="28"/>
      <c r="E59" s="28"/>
    </row>
    <row r="60" spans="1:5" x14ac:dyDescent="0.25">
      <c r="A60" s="28"/>
      <c r="B60" s="28"/>
      <c r="C60" s="28"/>
      <c r="D60" s="28"/>
      <c r="E60" s="28"/>
    </row>
    <row r="61" spans="1:5" x14ac:dyDescent="0.25">
      <c r="A61" s="28"/>
      <c r="B61" s="28"/>
      <c r="C61" s="28"/>
      <c r="D61" s="28"/>
      <c r="E61" s="28"/>
    </row>
    <row r="62" spans="1:5" x14ac:dyDescent="0.25">
      <c r="A62" s="28"/>
      <c r="B62" s="28"/>
      <c r="C62" s="28"/>
      <c r="D62" s="28"/>
      <c r="E62" s="28"/>
    </row>
    <row r="63" spans="1:5" x14ac:dyDescent="0.25">
      <c r="A63" s="28"/>
      <c r="B63" s="28"/>
      <c r="C63" s="28"/>
      <c r="D63" s="28"/>
      <c r="E63" s="28"/>
    </row>
    <row r="64" spans="1:5" x14ac:dyDescent="0.25">
      <c r="A64" s="28"/>
      <c r="B64" s="28"/>
      <c r="C64" s="28"/>
      <c r="D64" s="28"/>
      <c r="E64" s="28"/>
    </row>
    <row r="65" spans="1:5" x14ac:dyDescent="0.25">
      <c r="A65" s="28"/>
      <c r="B65" s="28"/>
      <c r="C65" s="28"/>
      <c r="D65" s="28"/>
      <c r="E65" s="28"/>
    </row>
    <row r="66" spans="1:5" x14ac:dyDescent="0.25">
      <c r="A66" s="28"/>
      <c r="B66" s="28"/>
      <c r="C66" s="28"/>
      <c r="D66" s="28"/>
      <c r="E66" s="28"/>
    </row>
    <row r="67" spans="1:5" x14ac:dyDescent="0.25">
      <c r="A67" s="28"/>
      <c r="B67" s="28"/>
      <c r="C67" s="28"/>
      <c r="D67" s="28"/>
      <c r="E67" s="28"/>
    </row>
    <row r="68" spans="1:5" x14ac:dyDescent="0.25">
      <c r="A68" s="28"/>
      <c r="B68" s="28"/>
      <c r="C68" s="28"/>
      <c r="D68" s="28"/>
      <c r="E68" s="28"/>
    </row>
    <row r="69" spans="1:5" x14ac:dyDescent="0.25">
      <c r="A69" s="28"/>
      <c r="B69" s="28"/>
      <c r="C69" s="28"/>
      <c r="D69" s="28"/>
      <c r="E69" s="28"/>
    </row>
    <row r="70" spans="1:5" x14ac:dyDescent="0.25">
      <c r="A70" s="28"/>
      <c r="B70" s="28"/>
      <c r="C70" s="28"/>
      <c r="D70" s="28"/>
      <c r="E70" s="28"/>
    </row>
    <row r="71" spans="1:5" x14ac:dyDescent="0.25">
      <c r="A71" s="28"/>
      <c r="B71" s="28"/>
      <c r="C71" s="28"/>
      <c r="D71" s="28"/>
      <c r="E71" s="28"/>
    </row>
    <row r="72" spans="1:5" x14ac:dyDescent="0.25">
      <c r="A72" s="28"/>
      <c r="B72" s="28"/>
      <c r="C72" s="28"/>
      <c r="D72" s="28"/>
      <c r="E72" s="28"/>
    </row>
    <row r="73" spans="1:5" x14ac:dyDescent="0.25">
      <c r="A73" s="28"/>
      <c r="B73" s="28"/>
      <c r="C73" s="28"/>
      <c r="D73" s="28"/>
      <c r="E73" s="28"/>
    </row>
    <row r="74" spans="1:5" x14ac:dyDescent="0.25">
      <c r="A74" s="28"/>
      <c r="B74" s="28"/>
      <c r="C74" s="28"/>
      <c r="D74" s="28"/>
      <c r="E74" s="28"/>
    </row>
    <row r="75" spans="1:5" x14ac:dyDescent="0.25">
      <c r="A75" s="28"/>
      <c r="B75" s="28"/>
      <c r="C75" s="28"/>
      <c r="D75" s="28"/>
      <c r="E75" s="28"/>
    </row>
    <row r="76" spans="1:5" x14ac:dyDescent="0.25">
      <c r="A76" s="28"/>
      <c r="B76" s="28"/>
      <c r="C76" s="28"/>
      <c r="D76" s="28"/>
      <c r="E76" s="28"/>
    </row>
    <row r="77" spans="1:5" x14ac:dyDescent="0.25">
      <c r="A77" s="28"/>
      <c r="B77" s="28"/>
      <c r="C77" s="28"/>
      <c r="D77" s="28"/>
      <c r="E77" s="28"/>
    </row>
    <row r="78" spans="1:5" x14ac:dyDescent="0.25">
      <c r="A78" s="28"/>
      <c r="B78" s="28"/>
      <c r="C78" s="28"/>
      <c r="D78" s="28"/>
      <c r="E78" s="28"/>
    </row>
    <row r="79" spans="1:5" x14ac:dyDescent="0.25">
      <c r="A79" s="28"/>
      <c r="B79" s="28"/>
      <c r="C79" s="28"/>
      <c r="D79" s="28"/>
      <c r="E79" s="28"/>
    </row>
    <row r="80" spans="1:5" x14ac:dyDescent="0.25">
      <c r="A80" s="28"/>
      <c r="B80" s="28"/>
      <c r="C80" s="28"/>
      <c r="D80" s="28"/>
      <c r="E80" s="28"/>
    </row>
    <row r="81" spans="1:5" x14ac:dyDescent="0.25">
      <c r="A81" s="28"/>
      <c r="B81" s="28"/>
      <c r="C81" s="28"/>
      <c r="D81" s="28"/>
      <c r="E81" s="28"/>
    </row>
    <row r="82" spans="1:5" x14ac:dyDescent="0.25">
      <c r="A82" s="28"/>
      <c r="B82" s="28"/>
      <c r="C82" s="28"/>
      <c r="D82" s="28"/>
      <c r="E82" s="28"/>
    </row>
    <row r="83" spans="1:5" x14ac:dyDescent="0.25">
      <c r="A83" s="28"/>
      <c r="B83" s="28"/>
      <c r="C83" s="28"/>
      <c r="D83" s="28"/>
      <c r="E83" s="28"/>
    </row>
    <row r="84" spans="1:5" x14ac:dyDescent="0.25">
      <c r="A84" s="28"/>
      <c r="B84" s="28"/>
      <c r="C84" s="28"/>
      <c r="D84" s="28"/>
      <c r="E84" s="28"/>
    </row>
    <row r="85" spans="1:5" x14ac:dyDescent="0.25">
      <c r="A85" s="28"/>
      <c r="B85" s="28"/>
      <c r="C85" s="28"/>
      <c r="D85" s="28"/>
      <c r="E85" s="28"/>
    </row>
    <row r="86" spans="1:5" x14ac:dyDescent="0.25">
      <c r="A86" s="28"/>
      <c r="B86" s="28"/>
      <c r="C86" s="28"/>
      <c r="D86" s="28"/>
      <c r="E86" s="28"/>
    </row>
    <row r="87" spans="1:5" x14ac:dyDescent="0.25">
      <c r="A87" s="28"/>
      <c r="B87" s="28"/>
      <c r="C87" s="28"/>
      <c r="D87" s="28"/>
      <c r="E87" s="28"/>
    </row>
    <row r="88" spans="1:5" x14ac:dyDescent="0.25">
      <c r="A88" s="28"/>
      <c r="B88" s="28"/>
      <c r="C88" s="28"/>
      <c r="D88" s="28"/>
      <c r="E88" s="28"/>
    </row>
    <row r="89" spans="1:5" x14ac:dyDescent="0.25">
      <c r="A89" s="28"/>
      <c r="B89" s="28"/>
      <c r="C89" s="28"/>
      <c r="D89" s="28"/>
      <c r="E89" s="28"/>
    </row>
    <row r="90" spans="1:5" x14ac:dyDescent="0.25">
      <c r="A90" s="28"/>
      <c r="B90" s="28"/>
      <c r="C90" s="28"/>
      <c r="D90" s="28"/>
      <c r="E90" s="28"/>
    </row>
    <row r="91" spans="1:5" x14ac:dyDescent="0.25">
      <c r="A91" s="28"/>
      <c r="B91" s="28"/>
      <c r="C91" s="28"/>
      <c r="D91" s="28"/>
      <c r="E91" s="28"/>
    </row>
    <row r="92" spans="1:5" x14ac:dyDescent="0.25">
      <c r="A92" s="28"/>
      <c r="B92" s="28"/>
      <c r="C92" s="28"/>
      <c r="D92" s="28"/>
      <c r="E92" s="28"/>
    </row>
    <row r="93" spans="1:5" x14ac:dyDescent="0.25">
      <c r="A93" s="28"/>
      <c r="B93" s="28"/>
      <c r="C93" s="28"/>
      <c r="D93" s="28"/>
      <c r="E93" s="28"/>
    </row>
    <row r="94" spans="1:5" x14ac:dyDescent="0.25">
      <c r="A94" s="28"/>
      <c r="B94" s="28"/>
      <c r="C94" s="28"/>
      <c r="D94" s="28"/>
      <c r="E94" s="28"/>
    </row>
    <row r="95" spans="1:5" x14ac:dyDescent="0.25">
      <c r="A95" s="28"/>
      <c r="B95" s="28"/>
      <c r="C95" s="28"/>
      <c r="D95" s="28"/>
      <c r="E95" s="28"/>
    </row>
    <row r="96" spans="1:5" x14ac:dyDescent="0.25">
      <c r="A96" s="28"/>
      <c r="B96" s="28"/>
      <c r="C96" s="28"/>
      <c r="D96" s="28"/>
      <c r="E96" s="28"/>
    </row>
    <row r="97" spans="1:5" x14ac:dyDescent="0.25">
      <c r="A97" s="28"/>
      <c r="B97" s="28"/>
      <c r="C97" s="28"/>
      <c r="D97" s="28"/>
      <c r="E97" s="28"/>
    </row>
    <row r="98" spans="1:5" x14ac:dyDescent="0.25">
      <c r="A98" s="28"/>
      <c r="B98" s="28"/>
      <c r="C98" s="28"/>
      <c r="D98" s="28"/>
      <c r="E98" s="28"/>
    </row>
    <row r="99" spans="1:5" x14ac:dyDescent="0.25">
      <c r="A99" s="28"/>
      <c r="B99" s="28"/>
      <c r="C99" s="28"/>
      <c r="D99" s="28"/>
      <c r="E99" s="28"/>
    </row>
    <row r="100" spans="1:5" x14ac:dyDescent="0.25">
      <c r="A100" s="28"/>
      <c r="B100" s="28"/>
      <c r="C100" s="28"/>
      <c r="D100" s="28"/>
      <c r="E100" s="28"/>
    </row>
    <row r="101" spans="1:5" x14ac:dyDescent="0.25">
      <c r="A101" s="28"/>
      <c r="B101" s="28"/>
      <c r="C101" s="28"/>
      <c r="D101" s="28"/>
      <c r="E101" s="28"/>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07BC0-A578-49F3-9553-FA894193550E}">
  <sheetPr codeName="Sheet3">
    <tabColor theme="2" tint="-9.9978637043366805E-2"/>
  </sheetPr>
  <dimension ref="A1:L36"/>
  <sheetViews>
    <sheetView workbookViewId="0">
      <selection activeCell="E3" sqref="E3:L3"/>
    </sheetView>
  </sheetViews>
  <sheetFormatPr defaultColWidth="9.28515625" defaultRowHeight="11.25" x14ac:dyDescent="0.15"/>
  <cols>
    <col min="1" max="1" width="31.28515625" style="77" customWidth="1"/>
    <col min="2" max="2" width="116.28515625" style="66" customWidth="1"/>
    <col min="3" max="16384" width="9.28515625" style="67"/>
  </cols>
  <sheetData>
    <row r="1" spans="1:12" ht="19.5" x14ac:dyDescent="0.25">
      <c r="A1" s="149" t="s">
        <v>335</v>
      </c>
    </row>
    <row r="2" spans="1:12" s="64" customFormat="1" x14ac:dyDescent="0.15">
      <c r="A2" s="62" t="s">
        <v>189</v>
      </c>
      <c r="B2" s="63" t="s">
        <v>135</v>
      </c>
    </row>
    <row r="3" spans="1:12" ht="45" x14ac:dyDescent="0.15">
      <c r="A3" s="65" t="s">
        <v>47</v>
      </c>
      <c r="B3" s="66" t="s">
        <v>246</v>
      </c>
      <c r="E3" s="69"/>
      <c r="F3" s="69"/>
      <c r="G3" s="69"/>
      <c r="H3" s="69"/>
      <c r="I3" s="69"/>
      <c r="J3" s="69"/>
      <c r="K3" s="69"/>
      <c r="L3" s="69"/>
    </row>
    <row r="4" spans="1:12" ht="45" x14ac:dyDescent="0.15">
      <c r="A4" s="65" t="s">
        <v>78</v>
      </c>
      <c r="B4" s="66" t="s">
        <v>272</v>
      </c>
    </row>
    <row r="5" spans="1:12" ht="33.75" x14ac:dyDescent="0.15">
      <c r="A5" s="65" t="s">
        <v>83</v>
      </c>
      <c r="B5" s="66" t="s">
        <v>267</v>
      </c>
    </row>
    <row r="6" spans="1:12" x14ac:dyDescent="0.15">
      <c r="A6" s="65" t="s">
        <v>251</v>
      </c>
      <c r="B6" s="66" t="s">
        <v>252</v>
      </c>
    </row>
    <row r="7" spans="1:12" x14ac:dyDescent="0.15">
      <c r="A7" s="62" t="s">
        <v>48</v>
      </c>
      <c r="B7" s="68"/>
    </row>
    <row r="8" spans="1:12" s="69" customFormat="1" x14ac:dyDescent="0.15">
      <c r="A8" s="65" t="s">
        <v>209</v>
      </c>
      <c r="B8" s="66"/>
    </row>
    <row r="9" spans="1:12" x14ac:dyDescent="0.15">
      <c r="A9" s="70"/>
      <c r="B9" s="71" t="s">
        <v>210</v>
      </c>
    </row>
    <row r="10" spans="1:12" x14ac:dyDescent="0.15">
      <c r="A10" s="72"/>
      <c r="B10" s="71" t="s">
        <v>211</v>
      </c>
    </row>
    <row r="11" spans="1:12" ht="33.75" x14ac:dyDescent="0.15">
      <c r="A11" s="73"/>
      <c r="B11" s="66" t="s">
        <v>248</v>
      </c>
    </row>
    <row r="12" spans="1:12" x14ac:dyDescent="0.15">
      <c r="A12" s="65" t="s">
        <v>265</v>
      </c>
      <c r="B12" s="66" t="s">
        <v>266</v>
      </c>
    </row>
    <row r="13" spans="1:12" x14ac:dyDescent="0.15">
      <c r="A13" s="65" t="s">
        <v>79</v>
      </c>
      <c r="B13" s="66" t="s">
        <v>124</v>
      </c>
    </row>
    <row r="14" spans="1:12" x14ac:dyDescent="0.15">
      <c r="A14" s="65" t="s">
        <v>321</v>
      </c>
      <c r="B14" s="66" t="s">
        <v>249</v>
      </c>
    </row>
    <row r="15" spans="1:12" x14ac:dyDescent="0.15">
      <c r="A15" s="65" t="s">
        <v>322</v>
      </c>
      <c r="B15" s="66" t="s">
        <v>319</v>
      </c>
    </row>
    <row r="16" spans="1:12" x14ac:dyDescent="0.15">
      <c r="A16" s="65" t="s">
        <v>323</v>
      </c>
      <c r="B16" s="66" t="s">
        <v>320</v>
      </c>
    </row>
    <row r="17" spans="1:2" ht="22.5" x14ac:dyDescent="0.15">
      <c r="A17" s="65" t="s">
        <v>233</v>
      </c>
      <c r="B17" s="66" t="s">
        <v>222</v>
      </c>
    </row>
    <row r="18" spans="1:2" ht="22.5" x14ac:dyDescent="0.15">
      <c r="A18" s="65" t="s">
        <v>234</v>
      </c>
      <c r="B18" s="66" t="s">
        <v>223</v>
      </c>
    </row>
    <row r="19" spans="1:2" x14ac:dyDescent="0.15">
      <c r="A19" s="65" t="s">
        <v>274</v>
      </c>
      <c r="B19" s="66" t="s">
        <v>203</v>
      </c>
    </row>
    <row r="20" spans="1:2" x14ac:dyDescent="0.15">
      <c r="A20" s="65" t="s">
        <v>337</v>
      </c>
      <c r="B20" s="66" t="s">
        <v>205</v>
      </c>
    </row>
    <row r="21" spans="1:2" x14ac:dyDescent="0.15">
      <c r="A21" s="65" t="s">
        <v>338</v>
      </c>
      <c r="B21" s="66" t="s">
        <v>280</v>
      </c>
    </row>
    <row r="22" spans="1:2" ht="22.5" x14ac:dyDescent="0.15">
      <c r="A22" s="65" t="s">
        <v>339</v>
      </c>
      <c r="B22" s="66" t="s">
        <v>204</v>
      </c>
    </row>
    <row r="23" spans="1:2" ht="22.5" x14ac:dyDescent="0.15">
      <c r="A23" s="65" t="s">
        <v>340</v>
      </c>
      <c r="B23" s="66" t="s">
        <v>123</v>
      </c>
    </row>
    <row r="24" spans="1:2" x14ac:dyDescent="0.15">
      <c r="A24" s="65" t="s">
        <v>273</v>
      </c>
      <c r="B24" s="66" t="s">
        <v>247</v>
      </c>
    </row>
    <row r="25" spans="1:2" ht="22.5" x14ac:dyDescent="0.15">
      <c r="A25" s="65" t="s">
        <v>206</v>
      </c>
      <c r="B25" s="66" t="s">
        <v>122</v>
      </c>
    </row>
    <row r="26" spans="1:2" x14ac:dyDescent="0.15">
      <c r="A26" s="65" t="s">
        <v>232</v>
      </c>
      <c r="B26" s="67" t="s">
        <v>250</v>
      </c>
    </row>
    <row r="27" spans="1:2" x14ac:dyDescent="0.15">
      <c r="A27" s="74" t="s">
        <v>208</v>
      </c>
      <c r="B27" s="68"/>
    </row>
    <row r="28" spans="1:2" x14ac:dyDescent="0.15">
      <c r="A28" s="75"/>
      <c r="B28" s="66" t="s">
        <v>324</v>
      </c>
    </row>
    <row r="29" spans="1:2" x14ac:dyDescent="0.15">
      <c r="A29" s="62"/>
      <c r="B29" s="66" t="s">
        <v>325</v>
      </c>
    </row>
    <row r="30" spans="1:2" ht="22.5" x14ac:dyDescent="0.15">
      <c r="A30" s="76"/>
      <c r="B30" s="66" t="s">
        <v>326</v>
      </c>
    </row>
    <row r="36" spans="2:2" x14ac:dyDescent="0.15">
      <c r="B36" s="78"/>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60C30F-F12C-4BDA-96D9-B8AD329F88BE}">
  <sheetPr codeName="Sheet4">
    <tabColor theme="2" tint="-9.9978637043366805E-2"/>
  </sheetPr>
  <dimension ref="A1:Q153"/>
  <sheetViews>
    <sheetView topLeftCell="A2" workbookViewId="0">
      <selection activeCell="A153" sqref="A74:A153"/>
    </sheetView>
  </sheetViews>
  <sheetFormatPr defaultColWidth="9.28515625" defaultRowHeight="11.25" x14ac:dyDescent="0.15"/>
  <cols>
    <col min="1" max="1" width="37.5703125" style="67" customWidth="1"/>
    <col min="2" max="2" width="26.28515625" style="67" customWidth="1"/>
    <col min="3" max="16384" width="9.28515625" style="67"/>
  </cols>
  <sheetData>
    <row r="1" spans="1:17" ht="19.5" x14ac:dyDescent="0.25">
      <c r="A1" s="10" t="s">
        <v>265</v>
      </c>
    </row>
    <row r="2" spans="1:17" s="38" customFormat="1" x14ac:dyDescent="0.15">
      <c r="A2" s="38" t="s">
        <v>199</v>
      </c>
      <c r="B2" s="92"/>
    </row>
    <row r="3" spans="1:17" s="38" customFormat="1" x14ac:dyDescent="0.15">
      <c r="B3" s="92"/>
    </row>
    <row r="4" spans="1:17" s="38" customFormat="1" x14ac:dyDescent="0.15">
      <c r="A4" s="38" t="s">
        <v>197</v>
      </c>
      <c r="B4" s="38" t="s">
        <v>76</v>
      </c>
      <c r="M4" s="96"/>
      <c r="N4" s="96"/>
      <c r="O4" s="96"/>
      <c r="P4" s="96"/>
      <c r="Q4" s="96"/>
    </row>
    <row r="5" spans="1:17" s="38" customFormat="1" x14ac:dyDescent="0.15">
      <c r="A5" s="93" t="str">
        <f>A17</f>
        <v>Materialen, middelen en machines</v>
      </c>
      <c r="B5" s="67" t="s">
        <v>198</v>
      </c>
      <c r="M5" s="96"/>
      <c r="N5" s="96"/>
      <c r="O5" s="96"/>
      <c r="P5" s="96"/>
      <c r="Q5" s="96"/>
    </row>
    <row r="6" spans="1:17" s="38" customFormat="1" x14ac:dyDescent="0.15">
      <c r="M6" s="96"/>
      <c r="N6" s="96"/>
      <c r="O6" s="96"/>
      <c r="P6" s="96"/>
      <c r="Q6" s="96"/>
    </row>
    <row r="7" spans="1:17" s="38" customFormat="1" x14ac:dyDescent="0.15">
      <c r="M7" s="96"/>
      <c r="N7" s="96"/>
      <c r="O7" s="96"/>
      <c r="P7" s="96"/>
      <c r="Q7" s="96"/>
    </row>
    <row r="8" spans="1:17" s="96" customFormat="1" x14ac:dyDescent="0.15">
      <c r="A8" s="94" t="s">
        <v>50</v>
      </c>
      <c r="B8" s="95" t="s">
        <v>255</v>
      </c>
      <c r="C8" s="94" t="s">
        <v>19</v>
      </c>
    </row>
    <row r="9" spans="1:17" x14ac:dyDescent="0.15">
      <c r="A9" s="67" t="s">
        <v>190</v>
      </c>
      <c r="B9" s="67" t="s">
        <v>256</v>
      </c>
      <c r="M9" s="69"/>
      <c r="N9" s="69"/>
      <c r="O9" s="69"/>
      <c r="P9" s="69"/>
      <c r="Q9" s="69"/>
    </row>
    <row r="10" spans="1:17" x14ac:dyDescent="0.15">
      <c r="A10" s="67" t="s">
        <v>191</v>
      </c>
      <c r="B10" s="67" t="s">
        <v>257</v>
      </c>
      <c r="C10" s="69"/>
      <c r="M10" s="69"/>
      <c r="N10" s="69"/>
      <c r="O10" s="69"/>
      <c r="P10" s="69"/>
      <c r="Q10" s="69"/>
    </row>
    <row r="11" spans="1:17" x14ac:dyDescent="0.15">
      <c r="A11" s="67" t="s">
        <v>192</v>
      </c>
      <c r="B11" s="67" t="s">
        <v>258</v>
      </c>
      <c r="C11" s="69"/>
      <c r="M11" s="69"/>
      <c r="N11" s="69"/>
      <c r="O11" s="69"/>
      <c r="P11" s="69"/>
      <c r="Q11" s="69"/>
    </row>
    <row r="12" spans="1:17" x14ac:dyDescent="0.15">
      <c r="A12" s="67" t="s">
        <v>193</v>
      </c>
      <c r="B12" s="67" t="s">
        <v>259</v>
      </c>
      <c r="C12" s="69"/>
      <c r="M12" s="69"/>
      <c r="N12" s="69"/>
      <c r="O12" s="69"/>
      <c r="P12" s="69"/>
      <c r="Q12" s="69"/>
    </row>
    <row r="13" spans="1:17" x14ac:dyDescent="0.15">
      <c r="A13" s="67" t="s">
        <v>194</v>
      </c>
      <c r="B13" s="67" t="s">
        <v>260</v>
      </c>
      <c r="C13" s="69"/>
      <c r="M13" s="69"/>
      <c r="N13" s="69"/>
      <c r="O13" s="69"/>
      <c r="P13" s="69"/>
      <c r="Q13" s="69"/>
    </row>
    <row r="14" spans="1:17" x14ac:dyDescent="0.15">
      <c r="A14" s="67" t="s">
        <v>195</v>
      </c>
      <c r="B14" s="67" t="s">
        <v>258</v>
      </c>
      <c r="C14" s="69"/>
      <c r="M14" s="69"/>
      <c r="N14" s="69"/>
      <c r="O14" s="69"/>
      <c r="P14" s="69"/>
      <c r="Q14" s="69"/>
    </row>
    <row r="15" spans="1:17" x14ac:dyDescent="0.15">
      <c r="A15" s="67" t="s">
        <v>196</v>
      </c>
      <c r="B15" s="67" t="s">
        <v>261</v>
      </c>
      <c r="C15" s="69"/>
      <c r="M15" s="69"/>
      <c r="N15" s="69"/>
      <c r="O15" s="69"/>
      <c r="P15" s="69"/>
      <c r="Q15" s="69"/>
    </row>
    <row r="16" spans="1:17" x14ac:dyDescent="0.15">
      <c r="A16" s="67" t="s">
        <v>263</v>
      </c>
      <c r="B16" s="67" t="s">
        <v>264</v>
      </c>
      <c r="C16" s="69"/>
      <c r="M16" s="69"/>
      <c r="N16" s="69"/>
      <c r="O16" s="69"/>
      <c r="P16" s="69"/>
      <c r="Q16" s="69"/>
    </row>
    <row r="17" spans="1:4" x14ac:dyDescent="0.15">
      <c r="A17" s="69" t="s">
        <v>142</v>
      </c>
      <c r="B17" s="67" t="s">
        <v>262</v>
      </c>
      <c r="C17" s="69"/>
    </row>
    <row r="20" spans="1:4" x14ac:dyDescent="0.15">
      <c r="A20" s="173" t="s">
        <v>348</v>
      </c>
      <c r="B20" s="173"/>
      <c r="C20" s="173"/>
      <c r="D20" s="173"/>
    </row>
    <row r="21" spans="1:4" x14ac:dyDescent="0.15">
      <c r="A21" s="67" t="s">
        <v>347</v>
      </c>
    </row>
    <row r="22" spans="1:4" x14ac:dyDescent="0.15">
      <c r="A22" s="67" t="s">
        <v>346</v>
      </c>
    </row>
    <row r="24" spans="1:4" x14ac:dyDescent="0.15">
      <c r="A24" s="67" t="s">
        <v>350</v>
      </c>
    </row>
    <row r="25" spans="1:4" x14ac:dyDescent="0.15">
      <c r="A25" s="67" t="s">
        <v>185</v>
      </c>
    </row>
    <row r="26" spans="1:4" x14ac:dyDescent="0.15">
      <c r="A26" s="67" t="s">
        <v>119</v>
      </c>
    </row>
    <row r="27" spans="1:4" x14ac:dyDescent="0.15">
      <c r="A27" s="67" t="s">
        <v>153</v>
      </c>
    </row>
    <row r="28" spans="1:4" x14ac:dyDescent="0.15">
      <c r="A28" s="67" t="s">
        <v>188</v>
      </c>
    </row>
    <row r="30" spans="1:4" x14ac:dyDescent="0.15">
      <c r="A30" s="67" t="s">
        <v>351</v>
      </c>
      <c r="B30" s="67">
        <v>2020</v>
      </c>
    </row>
    <row r="31" spans="1:4" x14ac:dyDescent="0.15">
      <c r="A31" s="67" t="s">
        <v>352</v>
      </c>
      <c r="B31" s="67">
        <v>2021</v>
      </c>
    </row>
    <row r="32" spans="1:4" x14ac:dyDescent="0.15">
      <c r="A32" s="67" t="s">
        <v>353</v>
      </c>
      <c r="B32" s="67">
        <v>2022</v>
      </c>
    </row>
    <row r="33" spans="1:2" x14ac:dyDescent="0.15">
      <c r="A33" s="67" t="s">
        <v>354</v>
      </c>
      <c r="B33" s="67">
        <v>2023</v>
      </c>
    </row>
    <row r="34" spans="1:2" x14ac:dyDescent="0.15">
      <c r="A34" s="67" t="s">
        <v>355</v>
      </c>
      <c r="B34" s="67">
        <v>2024</v>
      </c>
    </row>
    <row r="35" spans="1:2" x14ac:dyDescent="0.15">
      <c r="A35" s="67" t="s">
        <v>356</v>
      </c>
      <c r="B35" s="67">
        <v>2025</v>
      </c>
    </row>
    <row r="36" spans="1:2" x14ac:dyDescent="0.15">
      <c r="A36" s="67" t="s">
        <v>357</v>
      </c>
      <c r="B36" s="67">
        <v>2026</v>
      </c>
    </row>
    <row r="37" spans="1:2" x14ac:dyDescent="0.15">
      <c r="A37" s="67" t="s">
        <v>358</v>
      </c>
      <c r="B37" s="67">
        <v>2027</v>
      </c>
    </row>
    <row r="38" spans="1:2" x14ac:dyDescent="0.15">
      <c r="A38" s="67" t="s">
        <v>359</v>
      </c>
      <c r="B38" s="67">
        <v>2028</v>
      </c>
    </row>
    <row r="39" spans="1:2" x14ac:dyDescent="0.15">
      <c r="A39" s="67" t="s">
        <v>360</v>
      </c>
      <c r="B39" s="67">
        <v>2029</v>
      </c>
    </row>
    <row r="40" spans="1:2" x14ac:dyDescent="0.15">
      <c r="A40" s="67" t="s">
        <v>361</v>
      </c>
      <c r="B40" s="67">
        <v>2030</v>
      </c>
    </row>
    <row r="41" spans="1:2" x14ac:dyDescent="0.15">
      <c r="A41" s="67" t="s">
        <v>362</v>
      </c>
      <c r="B41" s="67">
        <v>2031</v>
      </c>
    </row>
    <row r="42" spans="1:2" x14ac:dyDescent="0.15">
      <c r="A42" s="67" t="s">
        <v>363</v>
      </c>
      <c r="B42" s="67">
        <v>2032</v>
      </c>
    </row>
    <row r="43" spans="1:2" x14ac:dyDescent="0.15">
      <c r="A43" s="67" t="s">
        <v>364</v>
      </c>
      <c r="B43" s="67">
        <v>2033</v>
      </c>
    </row>
    <row r="44" spans="1:2" x14ac:dyDescent="0.15">
      <c r="A44" s="67" t="s">
        <v>365</v>
      </c>
      <c r="B44" s="67">
        <v>2034</v>
      </c>
    </row>
    <row r="45" spans="1:2" x14ac:dyDescent="0.15">
      <c r="A45" s="67" t="s">
        <v>366</v>
      </c>
      <c r="B45" s="67">
        <v>2035</v>
      </c>
    </row>
    <row r="46" spans="1:2" x14ac:dyDescent="0.15">
      <c r="A46" s="67" t="s">
        <v>367</v>
      </c>
      <c r="B46" s="67">
        <v>2036</v>
      </c>
    </row>
    <row r="47" spans="1:2" x14ac:dyDescent="0.15">
      <c r="A47" s="67" t="s">
        <v>368</v>
      </c>
      <c r="B47" s="67">
        <v>2037</v>
      </c>
    </row>
    <row r="48" spans="1:2" x14ac:dyDescent="0.15">
      <c r="A48" s="67" t="s">
        <v>369</v>
      </c>
      <c r="B48" s="67">
        <v>2038</v>
      </c>
    </row>
    <row r="49" spans="1:2" x14ac:dyDescent="0.15">
      <c r="A49" s="67" t="s">
        <v>370</v>
      </c>
      <c r="B49" s="67">
        <v>2039</v>
      </c>
    </row>
    <row r="50" spans="1:2" x14ac:dyDescent="0.15">
      <c r="A50" s="67" t="s">
        <v>305</v>
      </c>
      <c r="B50" s="67">
        <v>2040</v>
      </c>
    </row>
    <row r="51" spans="1:2" x14ac:dyDescent="0.15">
      <c r="A51" s="67" t="s">
        <v>306</v>
      </c>
      <c r="B51" s="67">
        <v>2041</v>
      </c>
    </row>
    <row r="52" spans="1:2" x14ac:dyDescent="0.15">
      <c r="A52" s="67" t="s">
        <v>307</v>
      </c>
      <c r="B52" s="67">
        <v>2042</v>
      </c>
    </row>
    <row r="53" spans="1:2" x14ac:dyDescent="0.15">
      <c r="A53" s="67" t="s">
        <v>308</v>
      </c>
      <c r="B53" s="67">
        <v>2043</v>
      </c>
    </row>
    <row r="54" spans="1:2" x14ac:dyDescent="0.15">
      <c r="A54" s="67" t="s">
        <v>371</v>
      </c>
      <c r="B54" s="67">
        <v>2044</v>
      </c>
    </row>
    <row r="55" spans="1:2" x14ac:dyDescent="0.15">
      <c r="A55" s="67" t="s">
        <v>372</v>
      </c>
      <c r="B55" s="67">
        <v>2045</v>
      </c>
    </row>
    <row r="56" spans="1:2" x14ac:dyDescent="0.15">
      <c r="A56" s="67" t="s">
        <v>373</v>
      </c>
      <c r="B56" s="67">
        <v>2046</v>
      </c>
    </row>
    <row r="57" spans="1:2" x14ac:dyDescent="0.15">
      <c r="A57" s="67" t="s">
        <v>374</v>
      </c>
      <c r="B57" s="67">
        <v>2047</v>
      </c>
    </row>
    <row r="58" spans="1:2" x14ac:dyDescent="0.15">
      <c r="A58" s="67" t="s">
        <v>375</v>
      </c>
      <c r="B58" s="67">
        <v>2048</v>
      </c>
    </row>
    <row r="59" spans="1:2" x14ac:dyDescent="0.15">
      <c r="A59" s="67" t="s">
        <v>376</v>
      </c>
      <c r="B59" s="67">
        <v>2049</v>
      </c>
    </row>
    <row r="60" spans="1:2" x14ac:dyDescent="0.15">
      <c r="A60" s="67" t="s">
        <v>377</v>
      </c>
      <c r="B60" s="67">
        <v>2050</v>
      </c>
    </row>
    <row r="61" spans="1:2" x14ac:dyDescent="0.15">
      <c r="A61" s="67" t="s">
        <v>378</v>
      </c>
    </row>
    <row r="62" spans="1:2" x14ac:dyDescent="0.15">
      <c r="A62" s="67" t="s">
        <v>379</v>
      </c>
    </row>
    <row r="63" spans="1:2" x14ac:dyDescent="0.15">
      <c r="A63" s="67" t="s">
        <v>380</v>
      </c>
    </row>
    <row r="64" spans="1:2" x14ac:dyDescent="0.15">
      <c r="A64" s="67" t="s">
        <v>381</v>
      </c>
    </row>
    <row r="65" spans="1:1" x14ac:dyDescent="0.15">
      <c r="A65" s="67" t="s">
        <v>382</v>
      </c>
    </row>
    <row r="66" spans="1:1" x14ac:dyDescent="0.15">
      <c r="A66" s="67" t="s">
        <v>383</v>
      </c>
    </row>
    <row r="67" spans="1:1" x14ac:dyDescent="0.15">
      <c r="A67" s="67" t="s">
        <v>384</v>
      </c>
    </row>
    <row r="68" spans="1:1" x14ac:dyDescent="0.15">
      <c r="A68" s="67" t="s">
        <v>385</v>
      </c>
    </row>
    <row r="69" spans="1:1" x14ac:dyDescent="0.15">
      <c r="A69" s="67" t="s">
        <v>386</v>
      </c>
    </row>
    <row r="70" spans="1:1" x14ac:dyDescent="0.15">
      <c r="A70" s="67" t="s">
        <v>387</v>
      </c>
    </row>
    <row r="71" spans="1:1" x14ac:dyDescent="0.15">
      <c r="A71" s="67" t="s">
        <v>388</v>
      </c>
    </row>
    <row r="72" spans="1:1" x14ac:dyDescent="0.15">
      <c r="A72" s="67" t="s">
        <v>389</v>
      </c>
    </row>
    <row r="73" spans="1:1" x14ac:dyDescent="0.15">
      <c r="A73" s="67" t="s">
        <v>390</v>
      </c>
    </row>
    <row r="74" spans="1:1" x14ac:dyDescent="0.15">
      <c r="A74" s="67" t="s">
        <v>391</v>
      </c>
    </row>
    <row r="75" spans="1:1" x14ac:dyDescent="0.15">
      <c r="A75" s="67" t="s">
        <v>392</v>
      </c>
    </row>
    <row r="76" spans="1:1" x14ac:dyDescent="0.15">
      <c r="A76" s="67" t="s">
        <v>393</v>
      </c>
    </row>
    <row r="77" spans="1:1" x14ac:dyDescent="0.15">
      <c r="A77" s="67" t="s">
        <v>394</v>
      </c>
    </row>
    <row r="78" spans="1:1" x14ac:dyDescent="0.15">
      <c r="A78" s="67" t="s">
        <v>395</v>
      </c>
    </row>
    <row r="79" spans="1:1" x14ac:dyDescent="0.15">
      <c r="A79" s="67" t="s">
        <v>396</v>
      </c>
    </row>
    <row r="80" spans="1:1" x14ac:dyDescent="0.15">
      <c r="A80" s="67" t="s">
        <v>397</v>
      </c>
    </row>
    <row r="81" spans="1:1" x14ac:dyDescent="0.15">
      <c r="A81" s="67" t="s">
        <v>398</v>
      </c>
    </row>
    <row r="82" spans="1:1" x14ac:dyDescent="0.15">
      <c r="A82" s="67" t="s">
        <v>399</v>
      </c>
    </row>
    <row r="83" spans="1:1" x14ac:dyDescent="0.15">
      <c r="A83" s="67" t="s">
        <v>400</v>
      </c>
    </row>
    <row r="84" spans="1:1" x14ac:dyDescent="0.15">
      <c r="A84" s="67" t="s">
        <v>401</v>
      </c>
    </row>
    <row r="85" spans="1:1" x14ac:dyDescent="0.15">
      <c r="A85" s="67" t="s">
        <v>402</v>
      </c>
    </row>
    <row r="86" spans="1:1" x14ac:dyDescent="0.15">
      <c r="A86" s="67" t="s">
        <v>403</v>
      </c>
    </row>
    <row r="87" spans="1:1" x14ac:dyDescent="0.15">
      <c r="A87" s="67" t="s">
        <v>404</v>
      </c>
    </row>
    <row r="88" spans="1:1" x14ac:dyDescent="0.15">
      <c r="A88" s="67" t="s">
        <v>405</v>
      </c>
    </row>
    <row r="89" spans="1:1" x14ac:dyDescent="0.15">
      <c r="A89" s="67" t="s">
        <v>406</v>
      </c>
    </row>
    <row r="90" spans="1:1" x14ac:dyDescent="0.15">
      <c r="A90" s="67" t="s">
        <v>407</v>
      </c>
    </row>
    <row r="91" spans="1:1" x14ac:dyDescent="0.15">
      <c r="A91" s="67" t="s">
        <v>408</v>
      </c>
    </row>
    <row r="92" spans="1:1" x14ac:dyDescent="0.15">
      <c r="A92" s="67" t="s">
        <v>409</v>
      </c>
    </row>
    <row r="93" spans="1:1" x14ac:dyDescent="0.15">
      <c r="A93" s="67" t="s">
        <v>410</v>
      </c>
    </row>
    <row r="94" spans="1:1" x14ac:dyDescent="0.15">
      <c r="A94" s="67" t="s">
        <v>411</v>
      </c>
    </row>
    <row r="95" spans="1:1" x14ac:dyDescent="0.15">
      <c r="A95" s="67" t="s">
        <v>412</v>
      </c>
    </row>
    <row r="96" spans="1:1" x14ac:dyDescent="0.15">
      <c r="A96" s="67" t="s">
        <v>413</v>
      </c>
    </row>
    <row r="97" spans="1:1" x14ac:dyDescent="0.15">
      <c r="A97" s="67" t="s">
        <v>414</v>
      </c>
    </row>
    <row r="98" spans="1:1" x14ac:dyDescent="0.15">
      <c r="A98" s="67" t="s">
        <v>415</v>
      </c>
    </row>
    <row r="99" spans="1:1" x14ac:dyDescent="0.15">
      <c r="A99" s="67" t="s">
        <v>416</v>
      </c>
    </row>
    <row r="100" spans="1:1" x14ac:dyDescent="0.15">
      <c r="A100" s="67" t="s">
        <v>417</v>
      </c>
    </row>
    <row r="101" spans="1:1" x14ac:dyDescent="0.15">
      <c r="A101" s="67" t="s">
        <v>418</v>
      </c>
    </row>
    <row r="102" spans="1:1" x14ac:dyDescent="0.15">
      <c r="A102" s="67" t="s">
        <v>419</v>
      </c>
    </row>
    <row r="103" spans="1:1" x14ac:dyDescent="0.15">
      <c r="A103" s="67" t="s">
        <v>420</v>
      </c>
    </row>
    <row r="104" spans="1:1" x14ac:dyDescent="0.15">
      <c r="A104" s="67" t="s">
        <v>421</v>
      </c>
    </row>
    <row r="105" spans="1:1" x14ac:dyDescent="0.15">
      <c r="A105" s="67" t="s">
        <v>422</v>
      </c>
    </row>
    <row r="106" spans="1:1" x14ac:dyDescent="0.15">
      <c r="A106" s="67" t="s">
        <v>423</v>
      </c>
    </row>
    <row r="107" spans="1:1" x14ac:dyDescent="0.15">
      <c r="A107" s="67" t="s">
        <v>424</v>
      </c>
    </row>
    <row r="108" spans="1:1" x14ac:dyDescent="0.15">
      <c r="A108" s="67" t="s">
        <v>425</v>
      </c>
    </row>
    <row r="109" spans="1:1" x14ac:dyDescent="0.15">
      <c r="A109" s="67" t="s">
        <v>426</v>
      </c>
    </row>
    <row r="110" spans="1:1" x14ac:dyDescent="0.15">
      <c r="A110" s="67" t="s">
        <v>427</v>
      </c>
    </row>
    <row r="111" spans="1:1" x14ac:dyDescent="0.15">
      <c r="A111" s="67" t="s">
        <v>428</v>
      </c>
    </row>
    <row r="112" spans="1:1" x14ac:dyDescent="0.15">
      <c r="A112" s="67" t="s">
        <v>429</v>
      </c>
    </row>
    <row r="113" spans="1:1" x14ac:dyDescent="0.15">
      <c r="A113" s="67" t="s">
        <v>430</v>
      </c>
    </row>
    <row r="114" spans="1:1" x14ac:dyDescent="0.15">
      <c r="A114" s="67" t="s">
        <v>431</v>
      </c>
    </row>
    <row r="115" spans="1:1" x14ac:dyDescent="0.15">
      <c r="A115" s="67" t="s">
        <v>432</v>
      </c>
    </row>
    <row r="116" spans="1:1" x14ac:dyDescent="0.15">
      <c r="A116" s="67" t="s">
        <v>433</v>
      </c>
    </row>
    <row r="117" spans="1:1" x14ac:dyDescent="0.15">
      <c r="A117" s="67" t="s">
        <v>434</v>
      </c>
    </row>
    <row r="118" spans="1:1" x14ac:dyDescent="0.15">
      <c r="A118" s="67" t="s">
        <v>435</v>
      </c>
    </row>
    <row r="119" spans="1:1" x14ac:dyDescent="0.15">
      <c r="A119" s="67" t="s">
        <v>436</v>
      </c>
    </row>
    <row r="120" spans="1:1" x14ac:dyDescent="0.15">
      <c r="A120" s="67" t="s">
        <v>437</v>
      </c>
    </row>
    <row r="121" spans="1:1" x14ac:dyDescent="0.15">
      <c r="A121" s="67" t="s">
        <v>438</v>
      </c>
    </row>
    <row r="122" spans="1:1" x14ac:dyDescent="0.15">
      <c r="A122" s="67" t="s">
        <v>439</v>
      </c>
    </row>
    <row r="123" spans="1:1" x14ac:dyDescent="0.15">
      <c r="A123" s="67" t="s">
        <v>440</v>
      </c>
    </row>
    <row r="124" spans="1:1" x14ac:dyDescent="0.15">
      <c r="A124" s="67" t="s">
        <v>441</v>
      </c>
    </row>
    <row r="125" spans="1:1" x14ac:dyDescent="0.15">
      <c r="A125" s="67" t="s">
        <v>442</v>
      </c>
    </row>
    <row r="126" spans="1:1" x14ac:dyDescent="0.15">
      <c r="A126" s="67" t="s">
        <v>443</v>
      </c>
    </row>
    <row r="127" spans="1:1" x14ac:dyDescent="0.15">
      <c r="A127" s="67" t="s">
        <v>444</v>
      </c>
    </row>
    <row r="128" spans="1:1" x14ac:dyDescent="0.15">
      <c r="A128" s="67" t="s">
        <v>445</v>
      </c>
    </row>
    <row r="129" spans="1:1" x14ac:dyDescent="0.15">
      <c r="A129" s="67" t="s">
        <v>446</v>
      </c>
    </row>
    <row r="130" spans="1:1" x14ac:dyDescent="0.15">
      <c r="A130" s="67" t="s">
        <v>447</v>
      </c>
    </row>
    <row r="131" spans="1:1" x14ac:dyDescent="0.15">
      <c r="A131" s="67" t="s">
        <v>448</v>
      </c>
    </row>
    <row r="132" spans="1:1" x14ac:dyDescent="0.15">
      <c r="A132" s="67" t="s">
        <v>449</v>
      </c>
    </row>
    <row r="133" spans="1:1" x14ac:dyDescent="0.15">
      <c r="A133" s="67" t="s">
        <v>450</v>
      </c>
    </row>
    <row r="134" spans="1:1" x14ac:dyDescent="0.15">
      <c r="A134" s="67" t="s">
        <v>451</v>
      </c>
    </row>
    <row r="135" spans="1:1" x14ac:dyDescent="0.15">
      <c r="A135" s="67" t="s">
        <v>452</v>
      </c>
    </row>
    <row r="136" spans="1:1" x14ac:dyDescent="0.15">
      <c r="A136" s="67" t="s">
        <v>453</v>
      </c>
    </row>
    <row r="137" spans="1:1" x14ac:dyDescent="0.15">
      <c r="A137" s="67" t="s">
        <v>454</v>
      </c>
    </row>
    <row r="138" spans="1:1" x14ac:dyDescent="0.15">
      <c r="A138" s="67" t="s">
        <v>455</v>
      </c>
    </row>
    <row r="139" spans="1:1" x14ac:dyDescent="0.15">
      <c r="A139" s="67" t="s">
        <v>456</v>
      </c>
    </row>
    <row r="140" spans="1:1" x14ac:dyDescent="0.15">
      <c r="A140" s="67" t="s">
        <v>457</v>
      </c>
    </row>
    <row r="141" spans="1:1" x14ac:dyDescent="0.15">
      <c r="A141" s="67" t="s">
        <v>458</v>
      </c>
    </row>
    <row r="142" spans="1:1" x14ac:dyDescent="0.15">
      <c r="A142" s="67" t="s">
        <v>459</v>
      </c>
    </row>
    <row r="143" spans="1:1" x14ac:dyDescent="0.15">
      <c r="A143" s="67" t="s">
        <v>460</v>
      </c>
    </row>
    <row r="144" spans="1:1" x14ac:dyDescent="0.15">
      <c r="A144" s="67" t="s">
        <v>461</v>
      </c>
    </row>
    <row r="145" spans="1:1" x14ac:dyDescent="0.15">
      <c r="A145" s="67" t="s">
        <v>462</v>
      </c>
    </row>
    <row r="146" spans="1:1" x14ac:dyDescent="0.15">
      <c r="A146" s="67" t="s">
        <v>463</v>
      </c>
    </row>
    <row r="147" spans="1:1" x14ac:dyDescent="0.15">
      <c r="A147" s="67" t="s">
        <v>464</v>
      </c>
    </row>
    <row r="148" spans="1:1" x14ac:dyDescent="0.15">
      <c r="A148" s="67" t="s">
        <v>465</v>
      </c>
    </row>
    <row r="149" spans="1:1" x14ac:dyDescent="0.15">
      <c r="A149" s="67" t="s">
        <v>466</v>
      </c>
    </row>
    <row r="150" spans="1:1" x14ac:dyDescent="0.15">
      <c r="A150" s="67" t="s">
        <v>467</v>
      </c>
    </row>
    <row r="151" spans="1:1" x14ac:dyDescent="0.15">
      <c r="A151" s="67" t="s">
        <v>468</v>
      </c>
    </row>
    <row r="152" spans="1:1" x14ac:dyDescent="0.15">
      <c r="A152" s="67" t="s">
        <v>469</v>
      </c>
    </row>
    <row r="153" spans="1:1" x14ac:dyDescent="0.15">
      <c r="A153" s="67" t="s">
        <v>470</v>
      </c>
    </row>
  </sheetData>
  <phoneticPr fontId="2"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247093-E538-4F5B-95B5-69535445AE8D}">
  <sheetPr codeName="Sheet5">
    <tabColor theme="2" tint="-9.9978637043366805E-2"/>
  </sheetPr>
  <dimension ref="A1:F171"/>
  <sheetViews>
    <sheetView zoomScale="85" zoomScaleNormal="85" workbookViewId="0">
      <pane xSplit="1" ySplit="2" topLeftCell="B29" activePane="bottomRight" state="frozen"/>
      <selection activeCell="P16" sqref="P16"/>
      <selection pane="topRight" activeCell="P16" sqref="P16"/>
      <selection pane="bottomLeft" activeCell="P16" sqref="P16"/>
      <selection pane="bottomRight" activeCell="A5" sqref="A5"/>
    </sheetView>
  </sheetViews>
  <sheetFormatPr defaultColWidth="9.28515625" defaultRowHeight="11.25" x14ac:dyDescent="0.15"/>
  <cols>
    <col min="1" max="1" width="27.28515625" style="66" customWidth="1"/>
    <col min="2" max="2" width="111.5703125" style="66" customWidth="1"/>
    <col min="3" max="3" width="49.5703125" style="66" customWidth="1"/>
    <col min="4" max="4" width="66.28515625" style="67" customWidth="1"/>
    <col min="5" max="5" width="39.42578125" style="67" customWidth="1"/>
    <col min="6" max="16384" width="9.28515625" style="67"/>
  </cols>
  <sheetData>
    <row r="1" spans="1:6" s="150" customFormat="1" ht="19.5" x14ac:dyDescent="0.25">
      <c r="A1" s="152" t="s">
        <v>79</v>
      </c>
      <c r="B1" s="151"/>
      <c r="C1" s="151"/>
    </row>
    <row r="2" spans="1:6" x14ac:dyDescent="0.15">
      <c r="A2" s="66" t="s">
        <v>6</v>
      </c>
      <c r="B2" s="66" t="s">
        <v>7</v>
      </c>
      <c r="C2" s="66" t="s">
        <v>8</v>
      </c>
      <c r="D2" s="67" t="s">
        <v>44</v>
      </c>
      <c r="E2" s="67" t="s">
        <v>96</v>
      </c>
    </row>
    <row r="3" spans="1:6" x14ac:dyDescent="0.15">
      <c r="A3" s="139" t="s">
        <v>31</v>
      </c>
      <c r="B3" s="140"/>
      <c r="C3" s="140"/>
      <c r="D3" s="66"/>
      <c r="E3" s="66"/>
    </row>
    <row r="4" spans="1:6" ht="67.5" x14ac:dyDescent="0.15">
      <c r="A4" s="66" t="s">
        <v>10</v>
      </c>
      <c r="B4" s="66" t="s">
        <v>28</v>
      </c>
      <c r="C4" s="66" t="s">
        <v>26</v>
      </c>
      <c r="D4" s="66"/>
      <c r="E4" s="66"/>
    </row>
    <row r="5" spans="1:6" ht="123.75" x14ac:dyDescent="0.15">
      <c r="A5" s="66" t="s">
        <v>0</v>
      </c>
      <c r="B5" s="66" t="s">
        <v>220</v>
      </c>
      <c r="C5" s="66" t="s">
        <v>46</v>
      </c>
      <c r="D5" s="66" t="s">
        <v>43</v>
      </c>
      <c r="E5" s="66"/>
    </row>
    <row r="6" spans="1:6" ht="33.75" x14ac:dyDescent="0.15">
      <c r="A6" s="66" t="s">
        <v>27</v>
      </c>
      <c r="B6" s="66" t="s">
        <v>221</v>
      </c>
      <c r="C6" s="66" t="s">
        <v>30</v>
      </c>
      <c r="D6" s="66"/>
      <c r="E6" s="66"/>
    </row>
    <row r="7" spans="1:6" ht="33.75" x14ac:dyDescent="0.15">
      <c r="A7" s="66" t="s">
        <v>29</v>
      </c>
      <c r="B7" s="66" t="s">
        <v>45</v>
      </c>
      <c r="C7" s="66" t="s">
        <v>30</v>
      </c>
      <c r="D7" s="66"/>
      <c r="E7" s="66"/>
    </row>
    <row r="8" spans="1:6" ht="45" x14ac:dyDescent="0.15">
      <c r="A8" s="66" t="s">
        <v>5</v>
      </c>
      <c r="B8" s="66" t="s">
        <v>38</v>
      </c>
      <c r="C8" s="66" t="s">
        <v>37</v>
      </c>
      <c r="D8" s="66" t="s">
        <v>99</v>
      </c>
      <c r="E8" s="66"/>
    </row>
    <row r="9" spans="1:6" ht="67.5" x14ac:dyDescent="0.15">
      <c r="A9" s="66" t="s">
        <v>9</v>
      </c>
      <c r="B9" s="66" t="s">
        <v>36</v>
      </c>
      <c r="C9" s="66" t="s">
        <v>37</v>
      </c>
      <c r="D9" s="66"/>
      <c r="E9" s="66"/>
    </row>
    <row r="10" spans="1:6" ht="112.5" x14ac:dyDescent="0.15">
      <c r="A10" s="66" t="s">
        <v>136</v>
      </c>
      <c r="B10" s="66" t="s">
        <v>141</v>
      </c>
      <c r="C10" s="66" t="s">
        <v>140</v>
      </c>
      <c r="D10" s="66"/>
      <c r="E10" s="66"/>
    </row>
    <row r="11" spans="1:6" ht="78.75" x14ac:dyDescent="0.15">
      <c r="A11" s="66" t="s">
        <v>137</v>
      </c>
      <c r="B11" s="66" t="s">
        <v>138</v>
      </c>
      <c r="C11" s="66" t="s">
        <v>139</v>
      </c>
      <c r="E11" s="66"/>
    </row>
    <row r="12" spans="1:6" ht="67.5" x14ac:dyDescent="0.15">
      <c r="A12" s="66" t="s">
        <v>156</v>
      </c>
      <c r="B12" s="66" t="s">
        <v>161</v>
      </c>
      <c r="C12" s="66" t="s">
        <v>159</v>
      </c>
      <c r="D12" s="66"/>
      <c r="E12" s="66"/>
    </row>
    <row r="13" spans="1:6" ht="45" x14ac:dyDescent="0.15">
      <c r="A13" s="66" t="s">
        <v>157</v>
      </c>
      <c r="B13" s="66" t="s">
        <v>162</v>
      </c>
      <c r="C13" s="66" t="s">
        <v>159</v>
      </c>
      <c r="D13" s="66"/>
      <c r="E13" s="66"/>
    </row>
    <row r="14" spans="1:6" ht="78.75" x14ac:dyDescent="0.15">
      <c r="A14" s="66" t="s">
        <v>158</v>
      </c>
      <c r="B14" s="66" t="s">
        <v>164</v>
      </c>
      <c r="C14" s="66" t="s">
        <v>160</v>
      </c>
      <c r="D14" s="66" t="s">
        <v>163</v>
      </c>
      <c r="E14" s="66"/>
    </row>
    <row r="15" spans="1:6" x14ac:dyDescent="0.15">
      <c r="A15" s="139" t="s">
        <v>49</v>
      </c>
      <c r="B15" s="140"/>
      <c r="C15" s="140"/>
      <c r="D15" s="66"/>
      <c r="E15" s="66"/>
    </row>
    <row r="16" spans="1:6" ht="33.75" x14ac:dyDescent="0.15">
      <c r="A16" s="66" t="s">
        <v>1</v>
      </c>
      <c r="B16" s="66" t="s">
        <v>327</v>
      </c>
      <c r="C16" s="66" t="s">
        <v>33</v>
      </c>
      <c r="D16" s="66"/>
      <c r="E16" s="66"/>
      <c r="F16" s="67" t="s">
        <v>34</v>
      </c>
    </row>
    <row r="17" spans="1:5" x14ac:dyDescent="0.15">
      <c r="A17" s="66" t="s">
        <v>2</v>
      </c>
      <c r="B17" s="67" t="s">
        <v>32</v>
      </c>
      <c r="C17" s="66" t="s">
        <v>33</v>
      </c>
      <c r="D17" s="66"/>
      <c r="E17" s="66"/>
    </row>
    <row r="18" spans="1:5" ht="22.5" x14ac:dyDescent="0.15">
      <c r="A18" s="66" t="s">
        <v>3</v>
      </c>
      <c r="B18" s="66" t="s">
        <v>42</v>
      </c>
      <c r="C18" s="66" t="s">
        <v>34</v>
      </c>
      <c r="D18" s="66"/>
      <c r="E18" s="66"/>
    </row>
    <row r="19" spans="1:5" x14ac:dyDescent="0.15">
      <c r="A19" s="66" t="s">
        <v>4</v>
      </c>
      <c r="B19" s="66" t="s">
        <v>35</v>
      </c>
      <c r="C19" s="66" t="s">
        <v>34</v>
      </c>
      <c r="D19" s="66"/>
      <c r="E19" s="66"/>
    </row>
    <row r="20" spans="1:5" ht="67.5" x14ac:dyDescent="0.15">
      <c r="A20" s="66" t="s">
        <v>11</v>
      </c>
      <c r="B20" s="66" t="s">
        <v>14</v>
      </c>
      <c r="C20" s="66" t="s">
        <v>13</v>
      </c>
      <c r="D20" s="66" t="s">
        <v>73</v>
      </c>
      <c r="E20" s="66"/>
    </row>
    <row r="21" spans="1:5" ht="67.5" x14ac:dyDescent="0.15">
      <c r="A21" s="66" t="s">
        <v>12</v>
      </c>
      <c r="B21" s="66" t="s">
        <v>15</v>
      </c>
      <c r="C21" s="66" t="s">
        <v>13</v>
      </c>
      <c r="D21" s="66" t="s">
        <v>72</v>
      </c>
      <c r="E21" s="66"/>
    </row>
    <row r="22" spans="1:5" ht="101.25" x14ac:dyDescent="0.15">
      <c r="A22" s="66" t="s">
        <v>131</v>
      </c>
      <c r="B22" s="66" t="s">
        <v>134</v>
      </c>
      <c r="C22" s="66" t="s">
        <v>133</v>
      </c>
      <c r="D22" s="66"/>
      <c r="E22" s="66"/>
    </row>
    <row r="23" spans="1:5" ht="33.75" x14ac:dyDescent="0.15">
      <c r="A23" s="66" t="s">
        <v>149</v>
      </c>
      <c r="B23" s="66" t="s">
        <v>150</v>
      </c>
      <c r="C23" s="66" t="s">
        <v>33</v>
      </c>
      <c r="D23" s="66"/>
      <c r="E23" s="66"/>
    </row>
    <row r="24" spans="1:5" x14ac:dyDescent="0.15">
      <c r="A24" s="139" t="s">
        <v>117</v>
      </c>
      <c r="B24" s="140"/>
      <c r="C24" s="140"/>
      <c r="D24" s="66"/>
      <c r="E24" s="66"/>
    </row>
    <row r="25" spans="1:5" x14ac:dyDescent="0.15">
      <c r="A25" s="141" t="s">
        <v>52</v>
      </c>
      <c r="B25" s="66" t="s">
        <v>84</v>
      </c>
      <c r="C25" s="66" t="s">
        <v>126</v>
      </c>
      <c r="D25" s="66"/>
      <c r="E25" s="66"/>
    </row>
    <row r="26" spans="1:5" ht="67.5" x14ac:dyDescent="0.15">
      <c r="A26" s="141" t="s">
        <v>219</v>
      </c>
      <c r="B26" s="66" t="s">
        <v>97</v>
      </c>
      <c r="C26" s="66" t="s">
        <v>56</v>
      </c>
      <c r="D26" s="66"/>
      <c r="E26" s="66"/>
    </row>
    <row r="27" spans="1:5" ht="22.5" x14ac:dyDescent="0.15">
      <c r="A27" s="142" t="s">
        <v>53</v>
      </c>
      <c r="B27" s="66" t="s">
        <v>98</v>
      </c>
      <c r="C27" s="66" t="s">
        <v>126</v>
      </c>
      <c r="D27" s="66"/>
      <c r="E27" s="66"/>
    </row>
    <row r="28" spans="1:5" ht="22.5" x14ac:dyDescent="0.15">
      <c r="A28" s="142" t="s">
        <v>54</v>
      </c>
      <c r="B28" s="66" t="s">
        <v>127</v>
      </c>
      <c r="C28" s="66" t="s">
        <v>126</v>
      </c>
      <c r="D28" s="66"/>
      <c r="E28" s="66"/>
    </row>
    <row r="29" spans="1:5" x14ac:dyDescent="0.15">
      <c r="A29" s="142" t="s">
        <v>55</v>
      </c>
      <c r="B29" s="66" t="s">
        <v>95</v>
      </c>
      <c r="C29" s="66" t="s">
        <v>126</v>
      </c>
      <c r="D29" s="66"/>
      <c r="E29" s="66"/>
    </row>
    <row r="30" spans="1:5" ht="134.1" customHeight="1" x14ac:dyDescent="0.15">
      <c r="A30" s="66" t="s">
        <v>39</v>
      </c>
      <c r="B30" s="66" t="s">
        <v>270</v>
      </c>
      <c r="C30" s="66" t="s">
        <v>41</v>
      </c>
      <c r="D30" s="66" t="s">
        <v>155</v>
      </c>
      <c r="E30" s="66"/>
    </row>
    <row r="31" spans="1:5" ht="78.75" x14ac:dyDescent="0.15">
      <c r="A31" s="66" t="s">
        <v>40</v>
      </c>
      <c r="B31" s="66" t="s">
        <v>269</v>
      </c>
      <c r="C31" s="66" t="s">
        <v>41</v>
      </c>
      <c r="D31" s="66" t="s">
        <v>128</v>
      </c>
      <c r="E31" s="66"/>
    </row>
    <row r="32" spans="1:5" ht="33.75" x14ac:dyDescent="0.15">
      <c r="A32" s="66" t="s">
        <v>165</v>
      </c>
      <c r="B32" s="66" t="s">
        <v>166</v>
      </c>
      <c r="C32" s="66" t="s">
        <v>126</v>
      </c>
      <c r="D32" s="66"/>
      <c r="E32" s="66"/>
    </row>
    <row r="33" spans="1:5" s="143" customFormat="1" x14ac:dyDescent="0.15">
      <c r="A33" s="139" t="s">
        <v>64</v>
      </c>
      <c r="B33" s="140"/>
      <c r="C33" s="140"/>
      <c r="D33" s="140"/>
      <c r="E33" s="140"/>
    </row>
    <row r="34" spans="1:5" x14ac:dyDescent="0.15">
      <c r="A34" s="66" t="s">
        <v>0</v>
      </c>
      <c r="B34" s="122" t="s">
        <v>66</v>
      </c>
      <c r="C34" s="66" t="s">
        <v>125</v>
      </c>
      <c r="D34" s="66"/>
      <c r="E34" s="66"/>
    </row>
    <row r="35" spans="1:5" x14ac:dyDescent="0.15">
      <c r="A35" s="66" t="s">
        <v>49</v>
      </c>
      <c r="B35" s="122" t="s">
        <v>67</v>
      </c>
      <c r="C35" s="66" t="s">
        <v>125</v>
      </c>
      <c r="D35" s="66"/>
      <c r="E35" s="66"/>
    </row>
    <row r="36" spans="1:5" x14ac:dyDescent="0.15">
      <c r="A36" s="66" t="s">
        <v>117</v>
      </c>
      <c r="B36" s="122" t="s">
        <v>68</v>
      </c>
      <c r="C36" s="66" t="s">
        <v>125</v>
      </c>
      <c r="D36" s="66"/>
      <c r="E36" s="66"/>
    </row>
    <row r="37" spans="1:5" ht="22.5" x14ac:dyDescent="0.15">
      <c r="A37" s="66" t="s">
        <v>65</v>
      </c>
      <c r="B37" s="122" t="s">
        <v>69</v>
      </c>
      <c r="C37" s="66" t="s">
        <v>125</v>
      </c>
      <c r="D37" s="66"/>
      <c r="E37" s="66"/>
    </row>
    <row r="38" spans="1:5" s="143" customFormat="1" x14ac:dyDescent="0.15">
      <c r="A38" s="139" t="s">
        <v>87</v>
      </c>
      <c r="B38" s="140"/>
      <c r="C38" s="140"/>
      <c r="D38" s="140"/>
      <c r="E38" s="140"/>
    </row>
    <row r="39" spans="1:5" ht="138.6" customHeight="1" x14ac:dyDescent="0.15">
      <c r="A39" s="66" t="s">
        <v>85</v>
      </c>
      <c r="B39" s="66" t="s">
        <v>86</v>
      </c>
      <c r="C39" s="66" t="s">
        <v>126</v>
      </c>
      <c r="D39" s="66"/>
      <c r="E39" s="66"/>
    </row>
    <row r="40" spans="1:5" x14ac:dyDescent="0.15">
      <c r="A40" s="67" t="s">
        <v>88</v>
      </c>
      <c r="B40" s="144" t="s">
        <v>92</v>
      </c>
      <c r="C40" s="66" t="s">
        <v>126</v>
      </c>
      <c r="D40" s="66"/>
      <c r="E40" s="66"/>
    </row>
    <row r="41" spans="1:5" x14ac:dyDescent="0.15">
      <c r="A41" s="66" t="s">
        <v>89</v>
      </c>
      <c r="B41" s="67" t="s">
        <v>93</v>
      </c>
      <c r="C41" s="66" t="s">
        <v>126</v>
      </c>
      <c r="D41" s="66"/>
      <c r="E41" s="66"/>
    </row>
    <row r="42" spans="1:5" x14ac:dyDescent="0.15">
      <c r="A42" s="66" t="s">
        <v>90</v>
      </c>
      <c r="B42" s="122" t="s">
        <v>94</v>
      </c>
      <c r="C42" s="66" t="s">
        <v>126</v>
      </c>
      <c r="D42" s="66"/>
      <c r="E42" s="66"/>
    </row>
    <row r="43" spans="1:5" x14ac:dyDescent="0.15">
      <c r="A43" s="66" t="s">
        <v>91</v>
      </c>
      <c r="B43" s="67" t="s">
        <v>118</v>
      </c>
      <c r="C43" s="66" t="s">
        <v>126</v>
      </c>
      <c r="D43" s="66"/>
      <c r="E43" s="66"/>
    </row>
    <row r="44" spans="1:5" x14ac:dyDescent="0.15">
      <c r="D44" s="66"/>
      <c r="E44" s="66"/>
    </row>
    <row r="45" spans="1:5" x14ac:dyDescent="0.15">
      <c r="D45" s="66"/>
      <c r="E45" s="66"/>
    </row>
    <row r="46" spans="1:5" x14ac:dyDescent="0.15">
      <c r="D46" s="66"/>
      <c r="E46" s="66"/>
    </row>
    <row r="47" spans="1:5" x14ac:dyDescent="0.15">
      <c r="D47" s="66"/>
      <c r="E47" s="66"/>
    </row>
    <row r="48" spans="1:5" x14ac:dyDescent="0.15">
      <c r="D48" s="66"/>
      <c r="E48" s="66"/>
    </row>
    <row r="49" spans="4:5" x14ac:dyDescent="0.15">
      <c r="D49" s="66"/>
      <c r="E49" s="66"/>
    </row>
    <row r="50" spans="4:5" x14ac:dyDescent="0.15">
      <c r="D50" s="66"/>
      <c r="E50" s="66"/>
    </row>
    <row r="51" spans="4:5" x14ac:dyDescent="0.15">
      <c r="D51" s="66"/>
      <c r="E51" s="66"/>
    </row>
    <row r="52" spans="4:5" x14ac:dyDescent="0.15">
      <c r="D52" s="66"/>
      <c r="E52" s="66"/>
    </row>
    <row r="53" spans="4:5" x14ac:dyDescent="0.15">
      <c r="D53" s="66"/>
      <c r="E53" s="66"/>
    </row>
    <row r="54" spans="4:5" x14ac:dyDescent="0.15">
      <c r="D54" s="66"/>
      <c r="E54" s="66"/>
    </row>
    <row r="55" spans="4:5" x14ac:dyDescent="0.15">
      <c r="D55" s="66"/>
      <c r="E55" s="66"/>
    </row>
    <row r="56" spans="4:5" x14ac:dyDescent="0.15">
      <c r="D56" s="66"/>
      <c r="E56" s="66"/>
    </row>
    <row r="57" spans="4:5" x14ac:dyDescent="0.15">
      <c r="D57" s="66"/>
      <c r="E57" s="66"/>
    </row>
    <row r="58" spans="4:5" x14ac:dyDescent="0.15">
      <c r="D58" s="66"/>
      <c r="E58" s="66"/>
    </row>
    <row r="59" spans="4:5" x14ac:dyDescent="0.15">
      <c r="D59" s="66"/>
      <c r="E59" s="66"/>
    </row>
    <row r="60" spans="4:5" x14ac:dyDescent="0.15">
      <c r="D60" s="66"/>
      <c r="E60" s="66"/>
    </row>
    <row r="61" spans="4:5" x14ac:dyDescent="0.15">
      <c r="D61" s="66"/>
      <c r="E61" s="66"/>
    </row>
    <row r="62" spans="4:5" x14ac:dyDescent="0.15">
      <c r="D62" s="66"/>
      <c r="E62" s="66"/>
    </row>
    <row r="63" spans="4:5" x14ac:dyDescent="0.15">
      <c r="D63" s="66"/>
      <c r="E63" s="66"/>
    </row>
    <row r="64" spans="4:5" x14ac:dyDescent="0.15">
      <c r="D64" s="66"/>
      <c r="E64" s="66"/>
    </row>
    <row r="65" spans="4:5" x14ac:dyDescent="0.15">
      <c r="D65" s="66"/>
      <c r="E65" s="66"/>
    </row>
    <row r="66" spans="4:5" x14ac:dyDescent="0.15">
      <c r="D66" s="66"/>
      <c r="E66" s="66"/>
    </row>
    <row r="67" spans="4:5" x14ac:dyDescent="0.15">
      <c r="D67" s="66"/>
      <c r="E67" s="66"/>
    </row>
    <row r="68" spans="4:5" x14ac:dyDescent="0.15">
      <c r="D68" s="66"/>
      <c r="E68" s="66"/>
    </row>
    <row r="69" spans="4:5" x14ac:dyDescent="0.15">
      <c r="D69" s="66"/>
      <c r="E69" s="66"/>
    </row>
    <row r="70" spans="4:5" x14ac:dyDescent="0.15">
      <c r="D70" s="66"/>
      <c r="E70" s="66"/>
    </row>
    <row r="71" spans="4:5" x14ac:dyDescent="0.15">
      <c r="D71" s="66"/>
      <c r="E71" s="66"/>
    </row>
    <row r="72" spans="4:5" x14ac:dyDescent="0.15">
      <c r="D72" s="66"/>
      <c r="E72" s="66"/>
    </row>
    <row r="73" spans="4:5" x14ac:dyDescent="0.15">
      <c r="D73" s="66"/>
      <c r="E73" s="66"/>
    </row>
    <row r="74" spans="4:5" x14ac:dyDescent="0.15">
      <c r="D74" s="66"/>
      <c r="E74" s="66"/>
    </row>
    <row r="75" spans="4:5" x14ac:dyDescent="0.15">
      <c r="D75" s="66"/>
      <c r="E75" s="66"/>
    </row>
    <row r="76" spans="4:5" x14ac:dyDescent="0.15">
      <c r="D76" s="66"/>
      <c r="E76" s="66"/>
    </row>
    <row r="77" spans="4:5" x14ac:dyDescent="0.15">
      <c r="D77" s="66"/>
      <c r="E77" s="66"/>
    </row>
    <row r="78" spans="4:5" x14ac:dyDescent="0.15">
      <c r="D78" s="66"/>
      <c r="E78" s="66"/>
    </row>
    <row r="79" spans="4:5" x14ac:dyDescent="0.15">
      <c r="D79" s="66"/>
      <c r="E79" s="66"/>
    </row>
    <row r="80" spans="4:5" x14ac:dyDescent="0.15">
      <c r="D80" s="66"/>
      <c r="E80" s="66"/>
    </row>
    <row r="81" spans="4:5" x14ac:dyDescent="0.15">
      <c r="D81" s="66"/>
      <c r="E81" s="66"/>
    </row>
    <row r="82" spans="4:5" x14ac:dyDescent="0.15">
      <c r="D82" s="66"/>
      <c r="E82" s="66"/>
    </row>
    <row r="83" spans="4:5" x14ac:dyDescent="0.15">
      <c r="D83" s="66"/>
      <c r="E83" s="66"/>
    </row>
    <row r="84" spans="4:5" x14ac:dyDescent="0.15">
      <c r="D84" s="66"/>
      <c r="E84" s="66"/>
    </row>
    <row r="85" spans="4:5" x14ac:dyDescent="0.15">
      <c r="D85" s="66"/>
      <c r="E85" s="66"/>
    </row>
    <row r="86" spans="4:5" x14ac:dyDescent="0.15">
      <c r="D86" s="66"/>
      <c r="E86" s="66"/>
    </row>
    <row r="87" spans="4:5" x14ac:dyDescent="0.15">
      <c r="D87" s="66"/>
      <c r="E87" s="66"/>
    </row>
    <row r="88" spans="4:5" x14ac:dyDescent="0.15">
      <c r="D88" s="66"/>
      <c r="E88" s="66"/>
    </row>
    <row r="89" spans="4:5" x14ac:dyDescent="0.15">
      <c r="D89" s="66"/>
      <c r="E89" s="66"/>
    </row>
    <row r="90" spans="4:5" x14ac:dyDescent="0.15">
      <c r="D90" s="66"/>
      <c r="E90" s="66"/>
    </row>
    <row r="91" spans="4:5" x14ac:dyDescent="0.15">
      <c r="D91" s="66"/>
      <c r="E91" s="66"/>
    </row>
    <row r="92" spans="4:5" x14ac:dyDescent="0.15">
      <c r="D92" s="66"/>
      <c r="E92" s="66"/>
    </row>
    <row r="93" spans="4:5" x14ac:dyDescent="0.15">
      <c r="D93" s="66"/>
      <c r="E93" s="66"/>
    </row>
    <row r="94" spans="4:5" x14ac:dyDescent="0.15">
      <c r="D94" s="66"/>
      <c r="E94" s="66"/>
    </row>
    <row r="95" spans="4:5" x14ac:dyDescent="0.15">
      <c r="D95" s="66"/>
      <c r="E95" s="66"/>
    </row>
    <row r="96" spans="4:5" x14ac:dyDescent="0.15">
      <c r="D96" s="66"/>
      <c r="E96" s="66"/>
    </row>
    <row r="97" spans="4:5" x14ac:dyDescent="0.15">
      <c r="D97" s="66"/>
      <c r="E97" s="66"/>
    </row>
    <row r="98" spans="4:5" x14ac:dyDescent="0.15">
      <c r="D98" s="66"/>
      <c r="E98" s="66"/>
    </row>
    <row r="99" spans="4:5" x14ac:dyDescent="0.15">
      <c r="D99" s="66"/>
      <c r="E99" s="66"/>
    </row>
    <row r="100" spans="4:5" x14ac:dyDescent="0.15">
      <c r="D100" s="66"/>
      <c r="E100" s="66"/>
    </row>
    <row r="101" spans="4:5" x14ac:dyDescent="0.15">
      <c r="D101" s="66"/>
      <c r="E101" s="66"/>
    </row>
    <row r="102" spans="4:5" x14ac:dyDescent="0.15">
      <c r="D102" s="66"/>
      <c r="E102" s="66"/>
    </row>
    <row r="103" spans="4:5" x14ac:dyDescent="0.15">
      <c r="D103" s="66"/>
      <c r="E103" s="66"/>
    </row>
    <row r="104" spans="4:5" x14ac:dyDescent="0.15">
      <c r="D104" s="66"/>
      <c r="E104" s="66"/>
    </row>
    <row r="105" spans="4:5" x14ac:dyDescent="0.15">
      <c r="D105" s="66"/>
      <c r="E105" s="66"/>
    </row>
    <row r="106" spans="4:5" x14ac:dyDescent="0.15">
      <c r="D106" s="66"/>
      <c r="E106" s="66"/>
    </row>
    <row r="107" spans="4:5" x14ac:dyDescent="0.15">
      <c r="D107" s="66"/>
      <c r="E107" s="66"/>
    </row>
    <row r="108" spans="4:5" x14ac:dyDescent="0.15">
      <c r="D108" s="66"/>
      <c r="E108" s="66"/>
    </row>
    <row r="109" spans="4:5" x14ac:dyDescent="0.15">
      <c r="D109" s="66"/>
      <c r="E109" s="66"/>
    </row>
    <row r="110" spans="4:5" x14ac:dyDescent="0.15">
      <c r="D110" s="66"/>
      <c r="E110" s="66"/>
    </row>
    <row r="111" spans="4:5" x14ac:dyDescent="0.15">
      <c r="D111" s="66"/>
      <c r="E111" s="66"/>
    </row>
    <row r="112" spans="4:5" x14ac:dyDescent="0.15">
      <c r="D112" s="66"/>
      <c r="E112" s="66"/>
    </row>
    <row r="113" spans="4:5" x14ac:dyDescent="0.15">
      <c r="D113" s="66"/>
      <c r="E113" s="66"/>
    </row>
    <row r="114" spans="4:5" x14ac:dyDescent="0.15">
      <c r="D114" s="66"/>
      <c r="E114" s="66"/>
    </row>
    <row r="115" spans="4:5" x14ac:dyDescent="0.15">
      <c r="D115" s="66"/>
      <c r="E115" s="66"/>
    </row>
    <row r="116" spans="4:5" x14ac:dyDescent="0.15">
      <c r="D116" s="66"/>
      <c r="E116" s="66"/>
    </row>
    <row r="117" spans="4:5" x14ac:dyDescent="0.15">
      <c r="D117" s="66"/>
      <c r="E117" s="66"/>
    </row>
    <row r="118" spans="4:5" x14ac:dyDescent="0.15">
      <c r="D118" s="66"/>
      <c r="E118" s="66"/>
    </row>
    <row r="119" spans="4:5" x14ac:dyDescent="0.15">
      <c r="D119" s="66"/>
      <c r="E119" s="66"/>
    </row>
    <row r="120" spans="4:5" x14ac:dyDescent="0.15">
      <c r="D120" s="66"/>
      <c r="E120" s="66"/>
    </row>
    <row r="121" spans="4:5" x14ac:dyDescent="0.15">
      <c r="D121" s="66"/>
      <c r="E121" s="66"/>
    </row>
    <row r="122" spans="4:5" x14ac:dyDescent="0.15">
      <c r="D122" s="66"/>
      <c r="E122" s="66"/>
    </row>
    <row r="123" spans="4:5" x14ac:dyDescent="0.15">
      <c r="D123" s="66"/>
      <c r="E123" s="66"/>
    </row>
    <row r="124" spans="4:5" x14ac:dyDescent="0.15">
      <c r="D124" s="66"/>
      <c r="E124" s="66"/>
    </row>
    <row r="125" spans="4:5" x14ac:dyDescent="0.15">
      <c r="D125" s="66"/>
      <c r="E125" s="66"/>
    </row>
    <row r="126" spans="4:5" x14ac:dyDescent="0.15">
      <c r="D126" s="66"/>
      <c r="E126" s="66"/>
    </row>
    <row r="127" spans="4:5" x14ac:dyDescent="0.15">
      <c r="D127" s="66"/>
      <c r="E127" s="66"/>
    </row>
    <row r="128" spans="4:5" x14ac:dyDescent="0.15">
      <c r="D128" s="66"/>
      <c r="E128" s="66"/>
    </row>
    <row r="129" spans="4:5" x14ac:dyDescent="0.15">
      <c r="D129" s="66"/>
      <c r="E129" s="66"/>
    </row>
    <row r="130" spans="4:5" x14ac:dyDescent="0.15">
      <c r="D130" s="66"/>
      <c r="E130" s="66"/>
    </row>
    <row r="131" spans="4:5" x14ac:dyDescent="0.15">
      <c r="D131" s="66"/>
      <c r="E131" s="66"/>
    </row>
    <row r="132" spans="4:5" x14ac:dyDescent="0.15">
      <c r="D132" s="66"/>
      <c r="E132" s="66"/>
    </row>
    <row r="133" spans="4:5" x14ac:dyDescent="0.15">
      <c r="D133" s="66"/>
      <c r="E133" s="66"/>
    </row>
    <row r="134" spans="4:5" x14ac:dyDescent="0.15">
      <c r="D134" s="66"/>
      <c r="E134" s="66"/>
    </row>
    <row r="135" spans="4:5" x14ac:dyDescent="0.15">
      <c r="D135" s="66"/>
      <c r="E135" s="66"/>
    </row>
    <row r="136" spans="4:5" x14ac:dyDescent="0.15">
      <c r="D136" s="66"/>
      <c r="E136" s="66"/>
    </row>
    <row r="137" spans="4:5" x14ac:dyDescent="0.15">
      <c r="D137" s="66"/>
      <c r="E137" s="66"/>
    </row>
    <row r="138" spans="4:5" x14ac:dyDescent="0.15">
      <c r="D138" s="66"/>
      <c r="E138" s="66"/>
    </row>
    <row r="139" spans="4:5" x14ac:dyDescent="0.15">
      <c r="D139" s="66"/>
      <c r="E139" s="66"/>
    </row>
    <row r="140" spans="4:5" x14ac:dyDescent="0.15">
      <c r="D140" s="66"/>
      <c r="E140" s="66"/>
    </row>
    <row r="141" spans="4:5" x14ac:dyDescent="0.15">
      <c r="D141" s="66"/>
      <c r="E141" s="66"/>
    </row>
    <row r="142" spans="4:5" x14ac:dyDescent="0.15">
      <c r="D142" s="66"/>
      <c r="E142" s="66"/>
    </row>
    <row r="143" spans="4:5" x14ac:dyDescent="0.15">
      <c r="D143" s="66"/>
      <c r="E143" s="66"/>
    </row>
    <row r="144" spans="4:5" x14ac:dyDescent="0.15">
      <c r="D144" s="66"/>
      <c r="E144" s="66"/>
    </row>
    <row r="145" spans="4:5" x14ac:dyDescent="0.15">
      <c r="D145" s="66"/>
      <c r="E145" s="66"/>
    </row>
    <row r="146" spans="4:5" x14ac:dyDescent="0.15">
      <c r="D146" s="66"/>
      <c r="E146" s="66"/>
    </row>
    <row r="147" spans="4:5" x14ac:dyDescent="0.15">
      <c r="D147" s="66"/>
      <c r="E147" s="66"/>
    </row>
    <row r="148" spans="4:5" x14ac:dyDescent="0.15">
      <c r="D148" s="66"/>
      <c r="E148" s="66"/>
    </row>
    <row r="149" spans="4:5" x14ac:dyDescent="0.15">
      <c r="D149" s="66"/>
      <c r="E149" s="66"/>
    </row>
    <row r="150" spans="4:5" x14ac:dyDescent="0.15">
      <c r="D150" s="66"/>
      <c r="E150" s="66"/>
    </row>
    <row r="151" spans="4:5" x14ac:dyDescent="0.15">
      <c r="D151" s="66"/>
      <c r="E151" s="66"/>
    </row>
    <row r="152" spans="4:5" x14ac:dyDescent="0.15">
      <c r="D152" s="66"/>
      <c r="E152" s="66"/>
    </row>
    <row r="153" spans="4:5" x14ac:dyDescent="0.15">
      <c r="D153" s="66"/>
      <c r="E153" s="66"/>
    </row>
    <row r="154" spans="4:5" x14ac:dyDescent="0.15">
      <c r="D154" s="66"/>
      <c r="E154" s="66"/>
    </row>
    <row r="155" spans="4:5" x14ac:dyDescent="0.15">
      <c r="D155" s="66"/>
      <c r="E155" s="66"/>
    </row>
    <row r="156" spans="4:5" x14ac:dyDescent="0.15">
      <c r="D156" s="66"/>
      <c r="E156" s="66"/>
    </row>
    <row r="157" spans="4:5" x14ac:dyDescent="0.15">
      <c r="D157" s="66"/>
      <c r="E157" s="66"/>
    </row>
    <row r="158" spans="4:5" x14ac:dyDescent="0.15">
      <c r="D158" s="66"/>
      <c r="E158" s="66"/>
    </row>
    <row r="159" spans="4:5" x14ac:dyDescent="0.15">
      <c r="D159" s="66"/>
      <c r="E159" s="66"/>
    </row>
    <row r="160" spans="4:5" x14ac:dyDescent="0.15">
      <c r="D160" s="66"/>
      <c r="E160" s="66"/>
    </row>
    <row r="161" spans="4:5" x14ac:dyDescent="0.15">
      <c r="D161" s="66"/>
      <c r="E161" s="66"/>
    </row>
    <row r="162" spans="4:5" x14ac:dyDescent="0.15">
      <c r="D162" s="66"/>
      <c r="E162" s="66"/>
    </row>
    <row r="163" spans="4:5" x14ac:dyDescent="0.15">
      <c r="D163" s="66"/>
      <c r="E163" s="66"/>
    </row>
    <row r="164" spans="4:5" x14ac:dyDescent="0.15">
      <c r="D164" s="66"/>
      <c r="E164" s="66"/>
    </row>
    <row r="165" spans="4:5" x14ac:dyDescent="0.15">
      <c r="D165" s="66"/>
      <c r="E165" s="66"/>
    </row>
    <row r="166" spans="4:5" x14ac:dyDescent="0.15">
      <c r="D166" s="66"/>
      <c r="E166" s="66"/>
    </row>
    <row r="167" spans="4:5" x14ac:dyDescent="0.15">
      <c r="D167" s="66"/>
      <c r="E167" s="66"/>
    </row>
    <row r="168" spans="4:5" x14ac:dyDescent="0.15">
      <c r="D168" s="66"/>
      <c r="E168" s="66"/>
    </row>
    <row r="169" spans="4:5" x14ac:dyDescent="0.15">
      <c r="D169" s="66"/>
      <c r="E169" s="66"/>
    </row>
    <row r="170" spans="4:5" x14ac:dyDescent="0.15">
      <c r="D170" s="66"/>
      <c r="E170" s="66"/>
    </row>
    <row r="171" spans="4:5" x14ac:dyDescent="0.15">
      <c r="D171" s="66"/>
      <c r="E171" s="66"/>
    </row>
  </sheetData>
  <pageMargins left="0.7" right="0.7" top="0.75" bottom="0.75" header="0.3" footer="0.3"/>
  <pageSetup paperSize="9" orientation="portrait"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5E01BB-D8AF-4B49-8321-468A71000A5F}">
  <sheetPr codeName="Sheet1">
    <tabColor theme="1"/>
  </sheetPr>
  <dimension ref="A3:D25"/>
  <sheetViews>
    <sheetView workbookViewId="0">
      <selection activeCell="C17" sqref="C17"/>
    </sheetView>
  </sheetViews>
  <sheetFormatPr defaultColWidth="9.28515625" defaultRowHeight="14.25" x14ac:dyDescent="0.2"/>
  <cols>
    <col min="1" max="1" width="29.28515625" style="61" bestFit="1" customWidth="1"/>
    <col min="2" max="2" width="27.7109375" style="61" bestFit="1" customWidth="1"/>
    <col min="3" max="3" width="25.7109375" style="61" customWidth="1"/>
    <col min="4" max="4" width="12.42578125" style="61" customWidth="1"/>
    <col min="5" max="5" width="9.5703125" style="61" bestFit="1" customWidth="1"/>
    <col min="6" max="16384" width="9.28515625" style="61"/>
  </cols>
  <sheetData>
    <row r="3" spans="1:4" x14ac:dyDescent="0.2">
      <c r="A3" s="12" t="s">
        <v>167</v>
      </c>
      <c r="B3" s="181"/>
      <c r="C3" s="182"/>
    </row>
    <row r="4" spans="1:4" x14ac:dyDescent="0.2">
      <c r="A4" s="12" t="s">
        <v>168</v>
      </c>
      <c r="B4" s="183"/>
      <c r="C4" s="184"/>
    </row>
    <row r="5" spans="1:4" x14ac:dyDescent="0.2">
      <c r="A5" s="12" t="s">
        <v>169</v>
      </c>
      <c r="B5" s="15"/>
      <c r="C5" s="16"/>
    </row>
    <row r="6" spans="1:4" x14ac:dyDescent="0.2">
      <c r="A6" s="145"/>
      <c r="B6" s="146"/>
      <c r="C6" s="146"/>
    </row>
    <row r="7" spans="1:4" x14ac:dyDescent="0.2">
      <c r="A7" s="11"/>
      <c r="B7" s="11"/>
      <c r="C7" s="11"/>
    </row>
    <row r="8" spans="1:4" x14ac:dyDescent="0.2">
      <c r="A8" s="12" t="s">
        <v>170</v>
      </c>
      <c r="B8" s="15" t="s">
        <v>171</v>
      </c>
      <c r="C8" s="15"/>
    </row>
    <row r="9" spans="1:4" x14ac:dyDescent="0.2">
      <c r="A9" s="12" t="s">
        <v>50</v>
      </c>
      <c r="B9" s="15"/>
      <c r="C9" s="147"/>
    </row>
    <row r="10" spans="1:4" x14ac:dyDescent="0.2">
      <c r="A10" s="12" t="s">
        <v>172</v>
      </c>
      <c r="B10" s="15"/>
      <c r="C10" s="13"/>
    </row>
    <row r="12" spans="1:4" x14ac:dyDescent="0.2">
      <c r="A12" s="67" t="s">
        <v>331</v>
      </c>
    </row>
    <row r="13" spans="1:4" x14ac:dyDescent="0.2">
      <c r="A13" s="166" t="s">
        <v>342</v>
      </c>
      <c r="B13" s="166" t="s">
        <v>345</v>
      </c>
    </row>
    <row r="14" spans="1:4" x14ac:dyDescent="0.2">
      <c r="A14" s="67"/>
    </row>
    <row r="15" spans="1:4" x14ac:dyDescent="0.2">
      <c r="A15" s="170"/>
      <c r="B15" s="170" t="s">
        <v>332</v>
      </c>
      <c r="C15" s="170" t="s">
        <v>334</v>
      </c>
      <c r="D15" s="170" t="s">
        <v>333</v>
      </c>
    </row>
    <row r="16" spans="1:4" ht="13.5" customHeight="1" x14ac:dyDescent="0.2">
      <c r="A16" s="171" t="s">
        <v>254</v>
      </c>
      <c r="B16" s="168">
        <f>'1.2 Dashboard omzet'!C7</f>
        <v>0</v>
      </c>
      <c r="C16" s="167"/>
      <c r="D16" s="167"/>
    </row>
    <row r="17" spans="1:4" x14ac:dyDescent="0.2">
      <c r="A17" s="171" t="s">
        <v>328</v>
      </c>
      <c r="B17" s="169"/>
      <c r="C17" s="169"/>
      <c r="D17" s="167" t="str">
        <f>IF(B17&lt;C17, "Onvoldoende", "Voldoende")</f>
        <v>Voldoende</v>
      </c>
    </row>
    <row r="18" spans="1:4" x14ac:dyDescent="0.2">
      <c r="A18" s="171" t="s">
        <v>329</v>
      </c>
      <c r="B18" s="172"/>
      <c r="C18" s="172"/>
      <c r="D18" s="167" t="str">
        <f t="shared" ref="D18:D21" si="0">IF(B18&lt;C18, "Onvoldoende", "Voldoende")</f>
        <v>Voldoende</v>
      </c>
    </row>
    <row r="19" spans="1:4" x14ac:dyDescent="0.2">
      <c r="A19" s="171" t="s">
        <v>330</v>
      </c>
      <c r="B19" s="168"/>
      <c r="C19" s="167"/>
      <c r="D19" s="167" t="str">
        <f t="shared" si="0"/>
        <v>Voldoende</v>
      </c>
    </row>
    <row r="20" spans="1:4" x14ac:dyDescent="0.2">
      <c r="A20" s="171" t="s">
        <v>343</v>
      </c>
      <c r="B20" s="169"/>
      <c r="C20" s="169"/>
      <c r="D20" s="167" t="str">
        <f t="shared" si="0"/>
        <v>Voldoende</v>
      </c>
    </row>
    <row r="21" spans="1:4" x14ac:dyDescent="0.2">
      <c r="A21" s="171" t="s">
        <v>344</v>
      </c>
      <c r="B21" s="167"/>
      <c r="C21" s="167"/>
      <c r="D21" s="167" t="str">
        <f t="shared" si="0"/>
        <v>Voldoende</v>
      </c>
    </row>
    <row r="22" spans="1:4" x14ac:dyDescent="0.2">
      <c r="A22" s="67"/>
      <c r="B22" s="67"/>
      <c r="C22" s="67"/>
    </row>
    <row r="23" spans="1:4" x14ac:dyDescent="0.2">
      <c r="A23" s="67"/>
      <c r="B23" s="67"/>
      <c r="C23" s="67"/>
    </row>
    <row r="24" spans="1:4" x14ac:dyDescent="0.2">
      <c r="A24" s="67"/>
      <c r="B24" s="67"/>
      <c r="C24" s="67"/>
    </row>
    <row r="25" spans="1:4" ht="15" x14ac:dyDescent="0.2">
      <c r="B25" s="148"/>
    </row>
  </sheetData>
  <mergeCells count="2">
    <mergeCell ref="B3:C3"/>
    <mergeCell ref="B4:C4"/>
  </mergeCells>
  <conditionalFormatting sqref="D16:D21">
    <cfRule type="containsText" dxfId="17" priority="1" operator="containsText" text="Onvoldoende">
      <formula>NOT(ISERROR(SEARCH("Onvoldoende",D16)))</formula>
    </cfRule>
    <cfRule type="containsText" dxfId="16" priority="2" operator="containsText" text="Voldoende">
      <formula>NOT(ISERROR(SEARCH("Voldoende",D16)))</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7E27D2-5E06-4384-AB16-3C148160C18E}">
  <sheetPr codeName="Sheet6">
    <tabColor theme="9" tint="0.79998168889431442"/>
  </sheetPr>
  <dimension ref="A1:L4"/>
  <sheetViews>
    <sheetView workbookViewId="0"/>
  </sheetViews>
  <sheetFormatPr defaultColWidth="9.28515625" defaultRowHeight="11.25" x14ac:dyDescent="0.15"/>
  <cols>
    <col min="1" max="1" width="15.42578125" style="67" customWidth="1"/>
    <col min="2" max="2" width="9.28515625" style="67"/>
    <col min="3" max="4" width="18.7109375" style="67" customWidth="1"/>
    <col min="5" max="5" width="17.42578125" style="67" customWidth="1"/>
    <col min="6" max="6" width="19.7109375" style="67" customWidth="1"/>
    <col min="7" max="7" width="20.42578125" style="67" customWidth="1"/>
    <col min="8" max="8" width="18.42578125" style="67" customWidth="1"/>
    <col min="9" max="9" width="28.5703125" style="67" customWidth="1"/>
    <col min="10" max="10" width="22" style="67" customWidth="1"/>
    <col min="11" max="11" width="26.7109375" style="67" customWidth="1"/>
    <col min="12" max="12" width="12.28515625" style="67" customWidth="1"/>
    <col min="13" max="16384" width="9.28515625" style="67"/>
  </cols>
  <sheetData>
    <row r="1" spans="1:12" ht="22.5" x14ac:dyDescent="0.15">
      <c r="A1" s="80" t="s">
        <v>50</v>
      </c>
      <c r="B1" s="114" t="s">
        <v>19</v>
      </c>
      <c r="C1" s="114" t="s">
        <v>172</v>
      </c>
      <c r="D1" s="136" t="s">
        <v>200</v>
      </c>
      <c r="E1" s="136" t="s">
        <v>235</v>
      </c>
      <c r="F1" s="137" t="s">
        <v>236</v>
      </c>
      <c r="G1" s="138" t="s">
        <v>237</v>
      </c>
      <c r="H1" s="136" t="s">
        <v>240</v>
      </c>
      <c r="I1" s="137" t="s">
        <v>241</v>
      </c>
      <c r="J1" s="137" t="s">
        <v>242</v>
      </c>
      <c r="K1" s="137" t="s">
        <v>243</v>
      </c>
      <c r="L1" s="137" t="s">
        <v>244</v>
      </c>
    </row>
    <row r="2" spans="1:12" x14ac:dyDescent="0.15">
      <c r="E2" s="120"/>
    </row>
    <row r="3" spans="1:12" x14ac:dyDescent="0.15">
      <c r="E3" s="120"/>
    </row>
    <row r="4" spans="1:12" x14ac:dyDescent="0.15">
      <c r="E4" s="120"/>
    </row>
  </sheetData>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148DA-B98E-4644-8C7C-D3BE92442741}">
  <sheetPr codeName="Sheet7">
    <tabColor theme="9" tint="0.79998168889431442"/>
  </sheetPr>
  <dimension ref="A1:J175"/>
  <sheetViews>
    <sheetView showGridLines="0" zoomScaleNormal="100" workbookViewId="0">
      <pane xSplit="2" ySplit="14" topLeftCell="C15" activePane="bottomRight" state="frozen"/>
      <selection pane="topRight" activeCell="C1" sqref="C1"/>
      <selection pane="bottomLeft" activeCell="A15" sqref="A15"/>
      <selection pane="bottomRight" activeCell="A2" sqref="A2"/>
    </sheetView>
  </sheetViews>
  <sheetFormatPr defaultColWidth="0" defaultRowHeight="11.25" zeroHeight="1" x14ac:dyDescent="0.15"/>
  <cols>
    <col min="1" max="1" width="5.7109375" style="67" customWidth="1"/>
    <col min="2" max="2" width="10.28515625" style="67" customWidth="1"/>
    <col min="3" max="3" width="26.7109375" style="67" bestFit="1" customWidth="1"/>
    <col min="4" max="5" width="27.7109375" style="81" customWidth="1"/>
    <col min="6" max="7" width="27.7109375" style="67" customWidth="1"/>
    <col min="8" max="8" width="19.7109375" style="67" customWidth="1"/>
    <col min="9" max="9" width="10.42578125" style="67" bestFit="1" customWidth="1"/>
    <col min="10" max="10" width="0" style="67" hidden="1" customWidth="1"/>
    <col min="11" max="16384" width="9.28515625" style="67" hidden="1"/>
  </cols>
  <sheetData>
    <row r="1" spans="2:9" x14ac:dyDescent="0.15"/>
    <row r="2" spans="2:9" x14ac:dyDescent="0.15">
      <c r="B2" s="38" t="s">
        <v>295</v>
      </c>
      <c r="D2" s="39" t="s">
        <v>57</v>
      </c>
      <c r="E2" s="40"/>
    </row>
    <row r="3" spans="2:9" x14ac:dyDescent="0.15">
      <c r="B3" s="38"/>
      <c r="C3" s="38"/>
      <c r="D3" s="41"/>
      <c r="E3" s="40"/>
    </row>
    <row r="4" spans="2:9" x14ac:dyDescent="0.15">
      <c r="E4" s="40"/>
    </row>
    <row r="5" spans="2:9" x14ac:dyDescent="0.15">
      <c r="B5" s="42" t="s">
        <v>296</v>
      </c>
      <c r="C5" s="82"/>
      <c r="D5" s="83"/>
      <c r="E5" s="83"/>
      <c r="F5" s="82"/>
      <c r="G5" s="82"/>
      <c r="H5" s="84"/>
    </row>
    <row r="6" spans="2:9" x14ac:dyDescent="0.15">
      <c r="B6" s="43" t="s">
        <v>297</v>
      </c>
      <c r="C6" s="44"/>
      <c r="D6" s="41"/>
      <c r="F6" s="81"/>
      <c r="H6" s="65"/>
    </row>
    <row r="7" spans="2:9" x14ac:dyDescent="0.15">
      <c r="B7" s="164" t="s">
        <v>331</v>
      </c>
      <c r="C7" s="165">
        <f>C13</f>
        <v>0</v>
      </c>
      <c r="D7" s="41"/>
      <c r="F7" s="81"/>
      <c r="H7" s="65"/>
    </row>
    <row r="8" spans="2:9" x14ac:dyDescent="0.15">
      <c r="B8" s="85"/>
      <c r="F8" s="45" t="s">
        <v>298</v>
      </c>
      <c r="H8" s="65"/>
    </row>
    <row r="9" spans="2:9" x14ac:dyDescent="0.15">
      <c r="B9" s="46" t="s">
        <v>299</v>
      </c>
      <c r="C9" s="45" t="s">
        <v>300</v>
      </c>
      <c r="D9" s="45" t="s">
        <v>301</v>
      </c>
      <c r="E9" s="45" t="s">
        <v>302</v>
      </c>
      <c r="F9" s="39" t="s">
        <v>303</v>
      </c>
      <c r="G9" s="45" t="s">
        <v>304</v>
      </c>
      <c r="H9" s="175"/>
      <c r="I9" s="41"/>
    </row>
    <row r="10" spans="2:9" x14ac:dyDescent="0.15">
      <c r="B10" s="177" t="s">
        <v>305</v>
      </c>
      <c r="C10" s="47">
        <f>D10+E10</f>
        <v>0</v>
      </c>
      <c r="D10" s="48">
        <f>SUMIFS('1.3 Kosten per locatie'!K:K,'1.3 Kosten per locatie'!I:I,"Regulier",'1.3 Kosten per locatie'!G:G,'1.2 Dashboard omzet'!$B10)</f>
        <v>0</v>
      </c>
      <c r="E10" s="47">
        <f>SUMIFS('1.3 Kosten per locatie'!K:K,'1.3 Kosten per locatie'!I:I,"Afroep",'1.3 Kosten per locatie'!G:G,'1.2 Dashboard omzet'!$B10)</f>
        <v>0</v>
      </c>
      <c r="F10" s="49">
        <v>600000</v>
      </c>
      <c r="G10" s="163">
        <f>IF(C10=0,0,C10/F10)</f>
        <v>0</v>
      </c>
      <c r="H10" s="65"/>
      <c r="I10" s="135"/>
    </row>
    <row r="11" spans="2:9" x14ac:dyDescent="0.15">
      <c r="B11" s="177" t="s">
        <v>306</v>
      </c>
      <c r="C11" s="47">
        <f t="shared" ref="C11:C13" si="0">D11+E11</f>
        <v>0</v>
      </c>
      <c r="D11" s="48">
        <f>SUMIFS('1.3 Kosten per locatie'!K:K,'1.3 Kosten per locatie'!I:I,"Regulier",'1.3 Kosten per locatie'!G:G,'1.2 Dashboard omzet'!$B11)</f>
        <v>0</v>
      </c>
      <c r="E11" s="47">
        <f>SUMIFS('1.3 Kosten per locatie'!K:K,'1.3 Kosten per locatie'!I:I,"Afroep",'1.3 Kosten per locatie'!G:G,'1.2 Dashboard omzet'!$B11)</f>
        <v>0</v>
      </c>
      <c r="F11" s="49">
        <v>600000</v>
      </c>
      <c r="G11" s="163">
        <f t="shared" ref="G11:G13" si="1">IF(C11=0,0,C11/F11)</f>
        <v>0</v>
      </c>
      <c r="H11" s="50"/>
      <c r="I11" s="135"/>
    </row>
    <row r="12" spans="2:9" x14ac:dyDescent="0.15">
      <c r="B12" s="177" t="s">
        <v>307</v>
      </c>
      <c r="C12" s="47">
        <f t="shared" si="0"/>
        <v>0</v>
      </c>
      <c r="D12" s="48">
        <f>SUMIFS('1.3 Kosten per locatie'!K:K,'1.3 Kosten per locatie'!I:I,"Regulier",'1.3 Kosten per locatie'!G:G,'1.2 Dashboard omzet'!$B12)</f>
        <v>0</v>
      </c>
      <c r="E12" s="47">
        <f>SUMIFS('1.3 Kosten per locatie'!K:K,'1.3 Kosten per locatie'!I:I,"Afroep",'1.3 Kosten per locatie'!G:G,'1.2 Dashboard omzet'!$B12)</f>
        <v>0</v>
      </c>
      <c r="F12" s="49">
        <v>600000</v>
      </c>
      <c r="G12" s="163">
        <f t="shared" si="1"/>
        <v>0</v>
      </c>
      <c r="H12" s="65"/>
      <c r="I12" s="135"/>
    </row>
    <row r="13" spans="2:9" x14ac:dyDescent="0.15">
      <c r="B13" s="177" t="s">
        <v>308</v>
      </c>
      <c r="C13" s="47">
        <f t="shared" si="0"/>
        <v>0</v>
      </c>
      <c r="D13" s="48">
        <f>SUMIFS('1.3 Kosten per locatie'!K:K,'1.3 Kosten per locatie'!I:I,"Regulier",'1.3 Kosten per locatie'!G:G,'1.2 Dashboard omzet'!$B13)</f>
        <v>0</v>
      </c>
      <c r="E13" s="47">
        <f>SUMIFS('1.3 Kosten per locatie'!K:K,'1.3 Kosten per locatie'!I:I,"Afroep",'1.3 Kosten per locatie'!G:G,'1.2 Dashboard omzet'!$B13)</f>
        <v>0</v>
      </c>
      <c r="F13" s="49">
        <v>600000</v>
      </c>
      <c r="G13" s="163">
        <f t="shared" si="1"/>
        <v>0</v>
      </c>
      <c r="H13" s="65"/>
      <c r="I13" s="135"/>
    </row>
    <row r="14" spans="2:9" ht="7.5" customHeight="1" x14ac:dyDescent="0.15">
      <c r="B14" s="51"/>
      <c r="C14" s="52"/>
      <c r="D14" s="52"/>
      <c r="E14" s="52"/>
      <c r="F14" s="53"/>
      <c r="G14" s="53"/>
      <c r="H14" s="65"/>
      <c r="I14" s="135"/>
    </row>
    <row r="15" spans="2:9" x14ac:dyDescent="0.15">
      <c r="B15" s="85"/>
      <c r="C15" s="54"/>
      <c r="D15" s="55"/>
      <c r="E15" s="55"/>
      <c r="H15" s="65"/>
    </row>
    <row r="16" spans="2:9" x14ac:dyDescent="0.15">
      <c r="B16" s="85"/>
      <c r="C16" s="54"/>
      <c r="D16" s="55"/>
      <c r="E16" s="55"/>
      <c r="H16" s="65"/>
    </row>
    <row r="17" spans="2:8" ht="22.5" x14ac:dyDescent="0.15">
      <c r="B17" s="85"/>
      <c r="C17" s="176" t="s">
        <v>349</v>
      </c>
      <c r="D17" s="178" t="s">
        <v>305</v>
      </c>
      <c r="E17" s="179" t="s">
        <v>306</v>
      </c>
      <c r="F17" s="179" t="s">
        <v>307</v>
      </c>
      <c r="G17" s="179" t="s">
        <v>308</v>
      </c>
      <c r="H17" s="65"/>
    </row>
    <row r="18" spans="2:8" ht="23.65" customHeight="1" x14ac:dyDescent="0.15">
      <c r="B18" s="85"/>
      <c r="C18" s="116"/>
      <c r="D18" s="86">
        <f>SUMIFS('1.3 Kosten per locatie'!$K:$K,'1.3 Kosten per locatie'!$G:$G,'1.2 Dashboard omzet'!D$17,'1.3 Kosten per locatie'!$B:$B,'1.2 Dashboard omzet'!$C18)</f>
        <v>0</v>
      </c>
      <c r="E18" s="86">
        <f>SUMIFS('1.3 Kosten per locatie'!$K:$K,'1.3 Kosten per locatie'!$G:$G,'1.2 Dashboard omzet'!E$17,'1.3 Kosten per locatie'!$B:$B,'1.2 Dashboard omzet'!$C18)</f>
        <v>0</v>
      </c>
      <c r="F18" s="86">
        <f>SUMIFS('1.3 Kosten per locatie'!$K:$K,'1.3 Kosten per locatie'!$G:$G,'1.2 Dashboard omzet'!F$17,'1.3 Kosten per locatie'!$B:$B,'1.2 Dashboard omzet'!$C18)</f>
        <v>0</v>
      </c>
      <c r="G18" s="86">
        <f>SUMIFS('1.3 Kosten per locatie'!$K:$K,'1.3 Kosten per locatie'!$G:$G,'1.2 Dashboard omzet'!G$17,'1.3 Kosten per locatie'!$B:$B,'1.2 Dashboard omzet'!$C18)</f>
        <v>0</v>
      </c>
      <c r="H18" s="65"/>
    </row>
    <row r="19" spans="2:8" ht="19.149999999999999" customHeight="1" x14ac:dyDescent="0.15">
      <c r="B19" s="85"/>
      <c r="C19" s="116"/>
      <c r="D19" s="86">
        <f>SUMIFS('1.3 Kosten per locatie'!$K:$K,'1.3 Kosten per locatie'!$G:$G,'1.2 Dashboard omzet'!D$17,'1.3 Kosten per locatie'!$B:$B,'1.2 Dashboard omzet'!$C19)</f>
        <v>0</v>
      </c>
      <c r="E19" s="86">
        <f>SUMIFS('1.3 Kosten per locatie'!$K:$K,'1.3 Kosten per locatie'!$G:$G,'1.2 Dashboard omzet'!E$17,'1.3 Kosten per locatie'!$B:$B,'1.2 Dashboard omzet'!$C19)</f>
        <v>0</v>
      </c>
      <c r="F19" s="86">
        <f>SUMIFS('1.3 Kosten per locatie'!$K:$K,'1.3 Kosten per locatie'!$G:$G,'1.2 Dashboard omzet'!F$17,'1.3 Kosten per locatie'!$B:$B,'1.2 Dashboard omzet'!$C19)</f>
        <v>0</v>
      </c>
      <c r="G19" s="86">
        <f>SUMIFS('1.3 Kosten per locatie'!$K:$K,'1.3 Kosten per locatie'!$G:$G,'1.2 Dashboard omzet'!G$17,'1.3 Kosten per locatie'!$B:$B,'1.2 Dashboard omzet'!$C19)</f>
        <v>0</v>
      </c>
      <c r="H19" s="65"/>
    </row>
    <row r="20" spans="2:8" ht="19.149999999999999" customHeight="1" x14ac:dyDescent="0.15">
      <c r="B20" s="85"/>
      <c r="C20" s="116"/>
      <c r="D20" s="86">
        <f>SUMIFS('1.3 Kosten per locatie'!$K:$K,'1.3 Kosten per locatie'!$G:$G,'1.2 Dashboard omzet'!D$17,'1.3 Kosten per locatie'!$B:$B,'1.2 Dashboard omzet'!$C20)</f>
        <v>0</v>
      </c>
      <c r="E20" s="86">
        <f>SUMIFS('1.3 Kosten per locatie'!$K:$K,'1.3 Kosten per locatie'!$G:$G,'1.2 Dashboard omzet'!E$17,'1.3 Kosten per locatie'!$B:$B,'1.2 Dashboard omzet'!$C20)</f>
        <v>0</v>
      </c>
      <c r="F20" s="86">
        <f>SUMIFS('1.3 Kosten per locatie'!$K:$K,'1.3 Kosten per locatie'!$G:$G,'1.2 Dashboard omzet'!F$17,'1.3 Kosten per locatie'!$B:$B,'1.2 Dashboard omzet'!$C20)</f>
        <v>0</v>
      </c>
      <c r="G20" s="86">
        <f>SUMIFS('1.3 Kosten per locatie'!$K:$K,'1.3 Kosten per locatie'!$G:$G,'1.2 Dashboard omzet'!G$17,'1.3 Kosten per locatie'!$B:$B,'1.2 Dashboard omzet'!$C20)</f>
        <v>0</v>
      </c>
      <c r="H20" s="65"/>
    </row>
    <row r="21" spans="2:8" ht="19.149999999999999" customHeight="1" x14ac:dyDescent="0.15">
      <c r="B21" s="85"/>
      <c r="C21" s="116"/>
      <c r="D21" s="86">
        <f>SUMIFS('1.3 Kosten per locatie'!$K:$K,'1.3 Kosten per locatie'!$G:$G,'1.2 Dashboard omzet'!D$17,'1.3 Kosten per locatie'!$B:$B,'1.2 Dashboard omzet'!$C21)</f>
        <v>0</v>
      </c>
      <c r="E21" s="86">
        <f>SUMIFS('1.3 Kosten per locatie'!$K:$K,'1.3 Kosten per locatie'!$G:$G,'1.2 Dashboard omzet'!E$17,'1.3 Kosten per locatie'!$B:$B,'1.2 Dashboard omzet'!$C21)</f>
        <v>0</v>
      </c>
      <c r="F21" s="86">
        <f>SUMIFS('1.3 Kosten per locatie'!$K:$K,'1.3 Kosten per locatie'!$G:$G,'1.2 Dashboard omzet'!F$17,'1.3 Kosten per locatie'!$B:$B,'1.2 Dashboard omzet'!$C21)</f>
        <v>0</v>
      </c>
      <c r="G21" s="86">
        <f>SUMIFS('1.3 Kosten per locatie'!$K:$K,'1.3 Kosten per locatie'!$G:$G,'1.2 Dashboard omzet'!G$17,'1.3 Kosten per locatie'!$B:$B,'1.2 Dashboard omzet'!$C21)</f>
        <v>0</v>
      </c>
      <c r="H21" s="65"/>
    </row>
    <row r="22" spans="2:8" ht="19.149999999999999" customHeight="1" x14ac:dyDescent="0.15">
      <c r="B22" s="85"/>
      <c r="C22" s="116"/>
      <c r="D22" s="86">
        <f>SUMIFS('1.3 Kosten per locatie'!$K:$K,'1.3 Kosten per locatie'!$G:$G,'1.2 Dashboard omzet'!D$17,'1.3 Kosten per locatie'!$B:$B,'1.2 Dashboard omzet'!$C22)</f>
        <v>0</v>
      </c>
      <c r="E22" s="86">
        <f>SUMIFS('1.3 Kosten per locatie'!$K:$K,'1.3 Kosten per locatie'!$G:$G,'1.2 Dashboard omzet'!E$17,'1.3 Kosten per locatie'!$B:$B,'1.2 Dashboard omzet'!$C22)</f>
        <v>0</v>
      </c>
      <c r="F22" s="86">
        <f>SUMIFS('1.3 Kosten per locatie'!$K:$K,'1.3 Kosten per locatie'!$G:$G,'1.2 Dashboard omzet'!F$17,'1.3 Kosten per locatie'!$B:$B,'1.2 Dashboard omzet'!$C22)</f>
        <v>0</v>
      </c>
      <c r="G22" s="86">
        <f>SUMIFS('1.3 Kosten per locatie'!$K:$K,'1.3 Kosten per locatie'!$G:$G,'1.2 Dashboard omzet'!G$17,'1.3 Kosten per locatie'!$B:$B,'1.2 Dashboard omzet'!$C22)</f>
        <v>0</v>
      </c>
      <c r="H22" s="65"/>
    </row>
    <row r="23" spans="2:8" ht="19.149999999999999" customHeight="1" x14ac:dyDescent="0.15">
      <c r="B23" s="85"/>
      <c r="C23" s="116"/>
      <c r="D23" s="86">
        <f>SUMIFS('1.3 Kosten per locatie'!$K:$K,'1.3 Kosten per locatie'!$G:$G,'1.2 Dashboard omzet'!D$17,'1.3 Kosten per locatie'!$B:$B,'1.2 Dashboard omzet'!$C23)</f>
        <v>0</v>
      </c>
      <c r="E23" s="86">
        <f>SUMIFS('1.3 Kosten per locatie'!$K:$K,'1.3 Kosten per locatie'!$G:$G,'1.2 Dashboard omzet'!E$17,'1.3 Kosten per locatie'!$B:$B,'1.2 Dashboard omzet'!$C23)</f>
        <v>0</v>
      </c>
      <c r="F23" s="86">
        <f>SUMIFS('1.3 Kosten per locatie'!$K:$K,'1.3 Kosten per locatie'!$G:$G,'1.2 Dashboard omzet'!F$17,'1.3 Kosten per locatie'!$B:$B,'1.2 Dashboard omzet'!$C23)</f>
        <v>0</v>
      </c>
      <c r="G23" s="86">
        <f>SUMIFS('1.3 Kosten per locatie'!$K:$K,'1.3 Kosten per locatie'!$G:$G,'1.2 Dashboard omzet'!G$17,'1.3 Kosten per locatie'!$B:$B,'1.2 Dashboard omzet'!$C23)</f>
        <v>0</v>
      </c>
      <c r="H23" s="65"/>
    </row>
    <row r="24" spans="2:8" ht="19.149999999999999" customHeight="1" x14ac:dyDescent="0.15">
      <c r="B24" s="85"/>
      <c r="C24" s="116"/>
      <c r="D24" s="86">
        <f>SUMIFS('1.3 Kosten per locatie'!$K:$K,'1.3 Kosten per locatie'!$G:$G,'1.2 Dashboard omzet'!D$17,'1.3 Kosten per locatie'!$B:$B,'1.2 Dashboard omzet'!$C24)</f>
        <v>0</v>
      </c>
      <c r="E24" s="86">
        <f>SUMIFS('1.3 Kosten per locatie'!$K:$K,'1.3 Kosten per locatie'!$G:$G,'1.2 Dashboard omzet'!E$17,'1.3 Kosten per locatie'!$B:$B,'1.2 Dashboard omzet'!$C24)</f>
        <v>0</v>
      </c>
      <c r="F24" s="86">
        <f>SUMIFS('1.3 Kosten per locatie'!$K:$K,'1.3 Kosten per locatie'!$G:$G,'1.2 Dashboard omzet'!F$17,'1.3 Kosten per locatie'!$B:$B,'1.2 Dashboard omzet'!$C24)</f>
        <v>0</v>
      </c>
      <c r="G24" s="86">
        <f>SUMIFS('1.3 Kosten per locatie'!$K:$K,'1.3 Kosten per locatie'!$G:$G,'1.2 Dashboard omzet'!G$17,'1.3 Kosten per locatie'!$B:$B,'1.2 Dashboard omzet'!$C24)</f>
        <v>0</v>
      </c>
      <c r="H24" s="65"/>
    </row>
    <row r="25" spans="2:8" ht="19.149999999999999" customHeight="1" x14ac:dyDescent="0.15">
      <c r="B25" s="85"/>
      <c r="C25" s="116"/>
      <c r="D25" s="86">
        <f>SUMIFS('1.3 Kosten per locatie'!$K:$K,'1.3 Kosten per locatie'!$G:$G,'1.2 Dashboard omzet'!D$17,'1.3 Kosten per locatie'!$B:$B,'1.2 Dashboard omzet'!$C25)</f>
        <v>0</v>
      </c>
      <c r="E25" s="86">
        <f>SUMIFS('1.3 Kosten per locatie'!$K:$K,'1.3 Kosten per locatie'!$G:$G,'1.2 Dashboard omzet'!E$17,'1.3 Kosten per locatie'!$B:$B,'1.2 Dashboard omzet'!$C25)</f>
        <v>0</v>
      </c>
      <c r="F25" s="86">
        <f>SUMIFS('1.3 Kosten per locatie'!$K:$K,'1.3 Kosten per locatie'!$G:$G,'1.2 Dashboard omzet'!F$17,'1.3 Kosten per locatie'!$B:$B,'1.2 Dashboard omzet'!$C25)</f>
        <v>0</v>
      </c>
      <c r="G25" s="86">
        <f>SUMIFS('1.3 Kosten per locatie'!$K:$K,'1.3 Kosten per locatie'!$G:$G,'1.2 Dashboard omzet'!G$17,'1.3 Kosten per locatie'!$B:$B,'1.2 Dashboard omzet'!$C25)</f>
        <v>0</v>
      </c>
      <c r="H25" s="65"/>
    </row>
    <row r="26" spans="2:8" ht="19.149999999999999" customHeight="1" x14ac:dyDescent="0.15">
      <c r="B26" s="85"/>
      <c r="C26" s="116"/>
      <c r="D26" s="86">
        <f>SUMIFS('1.3 Kosten per locatie'!$K:$K,'1.3 Kosten per locatie'!$G:$G,'1.2 Dashboard omzet'!D$17,'1.3 Kosten per locatie'!$B:$B,'1.2 Dashboard omzet'!$C26)</f>
        <v>0</v>
      </c>
      <c r="E26" s="86">
        <f>SUMIFS('1.3 Kosten per locatie'!$K:$K,'1.3 Kosten per locatie'!$G:$G,'1.2 Dashboard omzet'!E$17,'1.3 Kosten per locatie'!$B:$B,'1.2 Dashboard omzet'!$C26)</f>
        <v>0</v>
      </c>
      <c r="F26" s="86">
        <f>SUMIFS('1.3 Kosten per locatie'!$K:$K,'1.3 Kosten per locatie'!$G:$G,'1.2 Dashboard omzet'!F$17,'1.3 Kosten per locatie'!$B:$B,'1.2 Dashboard omzet'!$C26)</f>
        <v>0</v>
      </c>
      <c r="G26" s="86">
        <f>SUMIFS('1.3 Kosten per locatie'!$K:$K,'1.3 Kosten per locatie'!$G:$G,'1.2 Dashboard omzet'!G$17,'1.3 Kosten per locatie'!$B:$B,'1.2 Dashboard omzet'!$C26)</f>
        <v>0</v>
      </c>
      <c r="H26" s="65"/>
    </row>
    <row r="27" spans="2:8" ht="19.149999999999999" customHeight="1" x14ac:dyDescent="0.15">
      <c r="B27" s="85"/>
      <c r="C27" s="116"/>
      <c r="D27" s="86">
        <f>SUMIFS('1.3 Kosten per locatie'!$K:$K,'1.3 Kosten per locatie'!$G:$G,'1.2 Dashboard omzet'!D$17,'1.3 Kosten per locatie'!$B:$B,'1.2 Dashboard omzet'!$C27)</f>
        <v>0</v>
      </c>
      <c r="E27" s="86">
        <f>SUMIFS('1.3 Kosten per locatie'!$K:$K,'1.3 Kosten per locatie'!$G:$G,'1.2 Dashboard omzet'!E$17,'1.3 Kosten per locatie'!$B:$B,'1.2 Dashboard omzet'!$C27)</f>
        <v>0</v>
      </c>
      <c r="F27" s="86">
        <f>SUMIFS('1.3 Kosten per locatie'!$K:$K,'1.3 Kosten per locatie'!$G:$G,'1.2 Dashboard omzet'!F$17,'1.3 Kosten per locatie'!$B:$B,'1.2 Dashboard omzet'!$C27)</f>
        <v>0</v>
      </c>
      <c r="G27" s="86">
        <f>SUMIFS('1.3 Kosten per locatie'!$K:$K,'1.3 Kosten per locatie'!$G:$G,'1.2 Dashboard omzet'!G$17,'1.3 Kosten per locatie'!$B:$B,'1.2 Dashboard omzet'!$C27)</f>
        <v>0</v>
      </c>
      <c r="H27" s="65"/>
    </row>
    <row r="28" spans="2:8" ht="19.149999999999999" customHeight="1" x14ac:dyDescent="0.15">
      <c r="B28" s="85"/>
      <c r="C28" s="116"/>
      <c r="D28" s="86">
        <f>SUMIFS('1.3 Kosten per locatie'!$K:$K,'1.3 Kosten per locatie'!$G:$G,'1.2 Dashboard omzet'!D$17,'1.3 Kosten per locatie'!$B:$B,'1.2 Dashboard omzet'!$C28)</f>
        <v>0</v>
      </c>
      <c r="E28" s="86">
        <f>SUMIFS('1.3 Kosten per locatie'!$K:$K,'1.3 Kosten per locatie'!$G:$G,'1.2 Dashboard omzet'!E$17,'1.3 Kosten per locatie'!$B:$B,'1.2 Dashboard omzet'!$C28)</f>
        <v>0</v>
      </c>
      <c r="F28" s="86">
        <f>SUMIFS('1.3 Kosten per locatie'!$K:$K,'1.3 Kosten per locatie'!$G:$G,'1.2 Dashboard omzet'!F$17,'1.3 Kosten per locatie'!$B:$B,'1.2 Dashboard omzet'!$C28)</f>
        <v>0</v>
      </c>
      <c r="G28" s="86">
        <f>SUMIFS('1.3 Kosten per locatie'!$K:$K,'1.3 Kosten per locatie'!$G:$G,'1.2 Dashboard omzet'!G$17,'1.3 Kosten per locatie'!$B:$B,'1.2 Dashboard omzet'!$C28)</f>
        <v>0</v>
      </c>
      <c r="H28" s="65"/>
    </row>
    <row r="29" spans="2:8" ht="19.149999999999999" customHeight="1" x14ac:dyDescent="0.15">
      <c r="B29" s="85"/>
      <c r="C29" s="116"/>
      <c r="D29" s="86">
        <f>SUMIFS('1.3 Kosten per locatie'!$K:$K,'1.3 Kosten per locatie'!$G:$G,'1.2 Dashboard omzet'!D$17,'1.3 Kosten per locatie'!$B:$B,'1.2 Dashboard omzet'!$C29)</f>
        <v>0</v>
      </c>
      <c r="E29" s="86">
        <f>SUMIFS('1.3 Kosten per locatie'!$K:$K,'1.3 Kosten per locatie'!$G:$G,'1.2 Dashboard omzet'!E$17,'1.3 Kosten per locatie'!$B:$B,'1.2 Dashboard omzet'!$C29)</f>
        <v>0</v>
      </c>
      <c r="F29" s="86">
        <f>SUMIFS('1.3 Kosten per locatie'!$K:$K,'1.3 Kosten per locatie'!$G:$G,'1.2 Dashboard omzet'!F$17,'1.3 Kosten per locatie'!$B:$B,'1.2 Dashboard omzet'!$C29)</f>
        <v>0</v>
      </c>
      <c r="G29" s="86">
        <f>SUMIFS('1.3 Kosten per locatie'!$K:$K,'1.3 Kosten per locatie'!$G:$G,'1.2 Dashboard omzet'!G$17,'1.3 Kosten per locatie'!$B:$B,'1.2 Dashboard omzet'!$C29)</f>
        <v>0</v>
      </c>
      <c r="H29" s="65"/>
    </row>
    <row r="30" spans="2:8" ht="19.149999999999999" customHeight="1" x14ac:dyDescent="0.15">
      <c r="B30" s="85"/>
      <c r="C30" s="116"/>
      <c r="D30" s="86">
        <f>SUMIFS('1.3 Kosten per locatie'!$K:$K,'1.3 Kosten per locatie'!$G:$G,'1.2 Dashboard omzet'!D$17,'1.3 Kosten per locatie'!$B:$B,'1.2 Dashboard omzet'!$C30)</f>
        <v>0</v>
      </c>
      <c r="E30" s="86">
        <f>SUMIFS('1.3 Kosten per locatie'!$K:$K,'1.3 Kosten per locatie'!$G:$G,'1.2 Dashboard omzet'!E$17,'1.3 Kosten per locatie'!$B:$B,'1.2 Dashboard omzet'!$C30)</f>
        <v>0</v>
      </c>
      <c r="F30" s="86">
        <f>SUMIFS('1.3 Kosten per locatie'!$K:$K,'1.3 Kosten per locatie'!$G:$G,'1.2 Dashboard omzet'!F$17,'1.3 Kosten per locatie'!$B:$B,'1.2 Dashboard omzet'!$C30)</f>
        <v>0</v>
      </c>
      <c r="G30" s="86">
        <f>SUMIFS('1.3 Kosten per locatie'!$K:$K,'1.3 Kosten per locatie'!$G:$G,'1.2 Dashboard omzet'!G$17,'1.3 Kosten per locatie'!$B:$B,'1.2 Dashboard omzet'!$C30)</f>
        <v>0</v>
      </c>
      <c r="H30" s="65"/>
    </row>
    <row r="31" spans="2:8" ht="19.149999999999999" customHeight="1" x14ac:dyDescent="0.15">
      <c r="B31" s="85"/>
      <c r="C31" s="116"/>
      <c r="D31" s="86">
        <f>SUMIFS('1.3 Kosten per locatie'!$K:$K,'1.3 Kosten per locatie'!$G:$G,'1.2 Dashboard omzet'!D$17,'1.3 Kosten per locatie'!$B:$B,'1.2 Dashboard omzet'!$C31)</f>
        <v>0</v>
      </c>
      <c r="E31" s="86">
        <f>SUMIFS('1.3 Kosten per locatie'!$K:$K,'1.3 Kosten per locatie'!$G:$G,'1.2 Dashboard omzet'!E$17,'1.3 Kosten per locatie'!$B:$B,'1.2 Dashboard omzet'!$C31)</f>
        <v>0</v>
      </c>
      <c r="F31" s="86">
        <f>SUMIFS('1.3 Kosten per locatie'!$K:$K,'1.3 Kosten per locatie'!$G:$G,'1.2 Dashboard omzet'!F$17,'1.3 Kosten per locatie'!$B:$B,'1.2 Dashboard omzet'!$C31)</f>
        <v>0</v>
      </c>
      <c r="G31" s="86">
        <f>SUMIFS('1.3 Kosten per locatie'!$K:$K,'1.3 Kosten per locatie'!$G:$G,'1.2 Dashboard omzet'!G$17,'1.3 Kosten per locatie'!$B:$B,'1.2 Dashboard omzet'!$C31)</f>
        <v>0</v>
      </c>
      <c r="H31" s="65"/>
    </row>
    <row r="32" spans="2:8" ht="19.149999999999999" customHeight="1" x14ac:dyDescent="0.15">
      <c r="B32" s="85"/>
      <c r="C32" s="116"/>
      <c r="D32" s="86">
        <f>SUMIFS('1.3 Kosten per locatie'!$K:$K,'1.3 Kosten per locatie'!$G:$G,'1.2 Dashboard omzet'!D$17,'1.3 Kosten per locatie'!$B:$B,'1.2 Dashboard omzet'!$C32)</f>
        <v>0</v>
      </c>
      <c r="E32" s="86">
        <f>SUMIFS('1.3 Kosten per locatie'!$K:$K,'1.3 Kosten per locatie'!$G:$G,'1.2 Dashboard omzet'!E$17,'1.3 Kosten per locatie'!$B:$B,'1.2 Dashboard omzet'!$C32)</f>
        <v>0</v>
      </c>
      <c r="F32" s="86">
        <f>SUMIFS('1.3 Kosten per locatie'!$K:$K,'1.3 Kosten per locatie'!$G:$G,'1.2 Dashboard omzet'!F$17,'1.3 Kosten per locatie'!$B:$B,'1.2 Dashboard omzet'!$C32)</f>
        <v>0</v>
      </c>
      <c r="G32" s="86">
        <f>SUMIFS('1.3 Kosten per locatie'!$K:$K,'1.3 Kosten per locatie'!$G:$G,'1.2 Dashboard omzet'!G$17,'1.3 Kosten per locatie'!$B:$B,'1.2 Dashboard omzet'!$C32)</f>
        <v>0</v>
      </c>
      <c r="H32" s="65"/>
    </row>
    <row r="33" spans="2:8" ht="19.149999999999999" customHeight="1" x14ac:dyDescent="0.15">
      <c r="B33" s="85"/>
      <c r="C33" s="116"/>
      <c r="D33" s="86">
        <f>SUMIFS('1.3 Kosten per locatie'!$K:$K,'1.3 Kosten per locatie'!$G:$G,'1.2 Dashboard omzet'!D$17,'1.3 Kosten per locatie'!$B:$B,'1.2 Dashboard omzet'!$C33)</f>
        <v>0</v>
      </c>
      <c r="E33" s="86">
        <f>SUMIFS('1.3 Kosten per locatie'!$K:$K,'1.3 Kosten per locatie'!$G:$G,'1.2 Dashboard omzet'!E$17,'1.3 Kosten per locatie'!$B:$B,'1.2 Dashboard omzet'!$C33)</f>
        <v>0</v>
      </c>
      <c r="F33" s="86">
        <f>SUMIFS('1.3 Kosten per locatie'!$K:$K,'1.3 Kosten per locatie'!$G:$G,'1.2 Dashboard omzet'!F$17,'1.3 Kosten per locatie'!$B:$B,'1.2 Dashboard omzet'!$C33)</f>
        <v>0</v>
      </c>
      <c r="G33" s="86">
        <f>SUMIFS('1.3 Kosten per locatie'!$K:$K,'1.3 Kosten per locatie'!$G:$G,'1.2 Dashboard omzet'!G$17,'1.3 Kosten per locatie'!$B:$B,'1.2 Dashboard omzet'!$C33)</f>
        <v>0</v>
      </c>
      <c r="H33" s="65"/>
    </row>
    <row r="34" spans="2:8" ht="19.149999999999999" customHeight="1" x14ac:dyDescent="0.15">
      <c r="B34" s="85"/>
      <c r="C34" s="116"/>
      <c r="D34" s="86">
        <f>SUMIFS('1.3 Kosten per locatie'!$K:$K,'1.3 Kosten per locatie'!$G:$G,'1.2 Dashboard omzet'!D$17,'1.3 Kosten per locatie'!$B:$B,'1.2 Dashboard omzet'!$C34)</f>
        <v>0</v>
      </c>
      <c r="E34" s="86">
        <f>SUMIFS('1.3 Kosten per locatie'!$K:$K,'1.3 Kosten per locatie'!$G:$G,'1.2 Dashboard omzet'!E$17,'1.3 Kosten per locatie'!$B:$B,'1.2 Dashboard omzet'!$C34)</f>
        <v>0</v>
      </c>
      <c r="F34" s="86">
        <f>SUMIFS('1.3 Kosten per locatie'!$K:$K,'1.3 Kosten per locatie'!$G:$G,'1.2 Dashboard omzet'!F$17,'1.3 Kosten per locatie'!$B:$B,'1.2 Dashboard omzet'!$C34)</f>
        <v>0</v>
      </c>
      <c r="G34" s="86">
        <f>SUMIFS('1.3 Kosten per locatie'!$K:$K,'1.3 Kosten per locatie'!$G:$G,'1.2 Dashboard omzet'!G$17,'1.3 Kosten per locatie'!$B:$B,'1.2 Dashboard omzet'!$C34)</f>
        <v>0</v>
      </c>
      <c r="H34" s="65"/>
    </row>
    <row r="35" spans="2:8" ht="19.149999999999999" customHeight="1" x14ac:dyDescent="0.15">
      <c r="B35" s="85"/>
      <c r="C35" s="116"/>
      <c r="D35" s="86">
        <f>SUMIFS('1.3 Kosten per locatie'!$K:$K,'1.3 Kosten per locatie'!$G:$G,'1.2 Dashboard omzet'!D$17,'1.3 Kosten per locatie'!$B:$B,'1.2 Dashboard omzet'!$C35)</f>
        <v>0</v>
      </c>
      <c r="E35" s="86">
        <f>SUMIFS('1.3 Kosten per locatie'!$K:$K,'1.3 Kosten per locatie'!$G:$G,'1.2 Dashboard omzet'!E$17,'1.3 Kosten per locatie'!$B:$B,'1.2 Dashboard omzet'!$C35)</f>
        <v>0</v>
      </c>
      <c r="F35" s="86">
        <f>SUMIFS('1.3 Kosten per locatie'!$K:$K,'1.3 Kosten per locatie'!$G:$G,'1.2 Dashboard omzet'!F$17,'1.3 Kosten per locatie'!$B:$B,'1.2 Dashboard omzet'!$C35)</f>
        <v>0</v>
      </c>
      <c r="G35" s="86">
        <f>SUMIFS('1.3 Kosten per locatie'!$K:$K,'1.3 Kosten per locatie'!$G:$G,'1.2 Dashboard omzet'!G$17,'1.3 Kosten per locatie'!$B:$B,'1.2 Dashboard omzet'!$C35)</f>
        <v>0</v>
      </c>
      <c r="H35" s="65"/>
    </row>
    <row r="36" spans="2:8" ht="19.149999999999999" customHeight="1" x14ac:dyDescent="0.15">
      <c r="B36" s="85"/>
      <c r="C36" s="116"/>
      <c r="D36" s="86">
        <f>SUMIFS('1.3 Kosten per locatie'!$K:$K,'1.3 Kosten per locatie'!$G:$G,'1.2 Dashboard omzet'!D$17,'1.3 Kosten per locatie'!$B:$B,'1.2 Dashboard omzet'!$C36)</f>
        <v>0</v>
      </c>
      <c r="E36" s="86">
        <f>SUMIFS('1.3 Kosten per locatie'!$K:$K,'1.3 Kosten per locatie'!$G:$G,'1.2 Dashboard omzet'!E$17,'1.3 Kosten per locatie'!$B:$B,'1.2 Dashboard omzet'!$C36)</f>
        <v>0</v>
      </c>
      <c r="F36" s="86">
        <f>SUMIFS('1.3 Kosten per locatie'!$K:$K,'1.3 Kosten per locatie'!$G:$G,'1.2 Dashboard omzet'!F$17,'1.3 Kosten per locatie'!$B:$B,'1.2 Dashboard omzet'!$C36)</f>
        <v>0</v>
      </c>
      <c r="G36" s="86">
        <f>SUMIFS('1.3 Kosten per locatie'!$K:$K,'1.3 Kosten per locatie'!$G:$G,'1.2 Dashboard omzet'!G$17,'1.3 Kosten per locatie'!$B:$B,'1.2 Dashboard omzet'!$C36)</f>
        <v>0</v>
      </c>
      <c r="H36" s="65"/>
    </row>
    <row r="37" spans="2:8" ht="19.149999999999999" customHeight="1" x14ac:dyDescent="0.15">
      <c r="B37" s="85"/>
      <c r="C37" s="116"/>
      <c r="D37" s="86">
        <f>SUMIFS('1.3 Kosten per locatie'!$K:$K,'1.3 Kosten per locatie'!$G:$G,'1.2 Dashboard omzet'!D$17,'1.3 Kosten per locatie'!$B:$B,'1.2 Dashboard omzet'!$C37)</f>
        <v>0</v>
      </c>
      <c r="E37" s="86">
        <f>SUMIFS('1.3 Kosten per locatie'!$K:$K,'1.3 Kosten per locatie'!$G:$G,'1.2 Dashboard omzet'!E$17,'1.3 Kosten per locatie'!$B:$B,'1.2 Dashboard omzet'!$C37)</f>
        <v>0</v>
      </c>
      <c r="F37" s="86">
        <f>SUMIFS('1.3 Kosten per locatie'!$K:$K,'1.3 Kosten per locatie'!$G:$G,'1.2 Dashboard omzet'!F$17,'1.3 Kosten per locatie'!$B:$B,'1.2 Dashboard omzet'!$C37)</f>
        <v>0</v>
      </c>
      <c r="G37" s="86">
        <f>SUMIFS('1.3 Kosten per locatie'!$K:$K,'1.3 Kosten per locatie'!$G:$G,'1.2 Dashboard omzet'!G$17,'1.3 Kosten per locatie'!$B:$B,'1.2 Dashboard omzet'!$C37)</f>
        <v>0</v>
      </c>
      <c r="H37" s="65"/>
    </row>
    <row r="38" spans="2:8" ht="19.149999999999999" customHeight="1" x14ac:dyDescent="0.15">
      <c r="B38" s="85"/>
      <c r="C38" s="116"/>
      <c r="D38" s="86">
        <f>SUMIFS('1.3 Kosten per locatie'!$K:$K,'1.3 Kosten per locatie'!$G:$G,'1.2 Dashboard omzet'!D$17,'1.3 Kosten per locatie'!$B:$B,'1.2 Dashboard omzet'!$C38)</f>
        <v>0</v>
      </c>
      <c r="E38" s="86">
        <f>SUMIFS('1.3 Kosten per locatie'!$K:$K,'1.3 Kosten per locatie'!$G:$G,'1.2 Dashboard omzet'!E$17,'1.3 Kosten per locatie'!$B:$B,'1.2 Dashboard omzet'!$C38)</f>
        <v>0</v>
      </c>
      <c r="F38" s="86">
        <f>SUMIFS('1.3 Kosten per locatie'!$K:$K,'1.3 Kosten per locatie'!$G:$G,'1.2 Dashboard omzet'!F$17,'1.3 Kosten per locatie'!$B:$B,'1.2 Dashboard omzet'!$C38)</f>
        <v>0</v>
      </c>
      <c r="G38" s="86">
        <f>SUMIFS('1.3 Kosten per locatie'!$K:$K,'1.3 Kosten per locatie'!$G:$G,'1.2 Dashboard omzet'!G$17,'1.3 Kosten per locatie'!$B:$B,'1.2 Dashboard omzet'!$C38)</f>
        <v>0</v>
      </c>
      <c r="H38" s="65"/>
    </row>
    <row r="39" spans="2:8" ht="19.149999999999999" customHeight="1" x14ac:dyDescent="0.15">
      <c r="B39" s="85"/>
      <c r="C39" s="116"/>
      <c r="D39" s="86">
        <f>SUMIFS('1.3 Kosten per locatie'!$K:$K,'1.3 Kosten per locatie'!$G:$G,'1.2 Dashboard omzet'!D$17,'1.3 Kosten per locatie'!$B:$B,'1.2 Dashboard omzet'!$C39)</f>
        <v>0</v>
      </c>
      <c r="E39" s="86">
        <f>SUMIFS('1.3 Kosten per locatie'!$K:$K,'1.3 Kosten per locatie'!$G:$G,'1.2 Dashboard omzet'!E$17,'1.3 Kosten per locatie'!$B:$B,'1.2 Dashboard omzet'!$C39)</f>
        <v>0</v>
      </c>
      <c r="F39" s="86">
        <f>SUMIFS('1.3 Kosten per locatie'!$K:$K,'1.3 Kosten per locatie'!$G:$G,'1.2 Dashboard omzet'!F$17,'1.3 Kosten per locatie'!$B:$B,'1.2 Dashboard omzet'!$C39)</f>
        <v>0</v>
      </c>
      <c r="G39" s="86">
        <f>SUMIFS('1.3 Kosten per locatie'!$K:$K,'1.3 Kosten per locatie'!$G:$G,'1.2 Dashboard omzet'!G$17,'1.3 Kosten per locatie'!$B:$B,'1.2 Dashboard omzet'!$C39)</f>
        <v>0</v>
      </c>
      <c r="H39" s="65"/>
    </row>
    <row r="40" spans="2:8" ht="19.149999999999999" customHeight="1" x14ac:dyDescent="0.15">
      <c r="B40" s="85"/>
      <c r="C40" s="116"/>
      <c r="D40" s="86">
        <f>SUMIFS('1.3 Kosten per locatie'!$K:$K,'1.3 Kosten per locatie'!$G:$G,'1.2 Dashboard omzet'!D$17,'1.3 Kosten per locatie'!$B:$B,'1.2 Dashboard omzet'!$C40)</f>
        <v>0</v>
      </c>
      <c r="E40" s="86">
        <f>SUMIFS('1.3 Kosten per locatie'!$K:$K,'1.3 Kosten per locatie'!$G:$G,'1.2 Dashboard omzet'!E$17,'1.3 Kosten per locatie'!$B:$B,'1.2 Dashboard omzet'!$C40)</f>
        <v>0</v>
      </c>
      <c r="F40" s="86">
        <f>SUMIFS('1.3 Kosten per locatie'!$K:$K,'1.3 Kosten per locatie'!$G:$G,'1.2 Dashboard omzet'!F$17,'1.3 Kosten per locatie'!$B:$B,'1.2 Dashboard omzet'!$C40)</f>
        <v>0</v>
      </c>
      <c r="G40" s="86">
        <f>SUMIFS('1.3 Kosten per locatie'!$K:$K,'1.3 Kosten per locatie'!$G:$G,'1.2 Dashboard omzet'!G$17,'1.3 Kosten per locatie'!$B:$B,'1.2 Dashboard omzet'!$C40)</f>
        <v>0</v>
      </c>
      <c r="H40" s="65"/>
    </row>
    <row r="41" spans="2:8" ht="19.149999999999999" customHeight="1" x14ac:dyDescent="0.15">
      <c r="B41" s="85"/>
      <c r="C41" s="116"/>
      <c r="D41" s="86">
        <f>SUMIFS('1.3 Kosten per locatie'!$K:$K,'1.3 Kosten per locatie'!$G:$G,'1.2 Dashboard omzet'!D$17,'1.3 Kosten per locatie'!$B:$B,'1.2 Dashboard omzet'!$C41)</f>
        <v>0</v>
      </c>
      <c r="E41" s="86">
        <f>SUMIFS('1.3 Kosten per locatie'!$K:$K,'1.3 Kosten per locatie'!$G:$G,'1.2 Dashboard omzet'!E$17,'1.3 Kosten per locatie'!$B:$B,'1.2 Dashboard omzet'!$C41)</f>
        <v>0</v>
      </c>
      <c r="F41" s="86">
        <f>SUMIFS('1.3 Kosten per locatie'!$K:$K,'1.3 Kosten per locatie'!$G:$G,'1.2 Dashboard omzet'!F$17,'1.3 Kosten per locatie'!$B:$B,'1.2 Dashboard omzet'!$C41)</f>
        <v>0</v>
      </c>
      <c r="G41" s="86">
        <f>SUMIFS('1.3 Kosten per locatie'!$K:$K,'1.3 Kosten per locatie'!$G:$G,'1.2 Dashboard omzet'!G$17,'1.3 Kosten per locatie'!$B:$B,'1.2 Dashboard omzet'!$C41)</f>
        <v>0</v>
      </c>
      <c r="H41" s="65"/>
    </row>
    <row r="42" spans="2:8" ht="19.149999999999999" customHeight="1" x14ac:dyDescent="0.15">
      <c r="B42" s="85"/>
      <c r="C42" s="162"/>
      <c r="D42" s="86">
        <f>SUMIFS('1.3 Kosten per locatie'!$K:$K,'1.3 Kosten per locatie'!$G:$G,'1.2 Dashboard omzet'!D$17,'1.3 Kosten per locatie'!$B:$B,'1.2 Dashboard omzet'!$C42)</f>
        <v>0</v>
      </c>
      <c r="E42" s="86">
        <f>SUMIFS('1.3 Kosten per locatie'!$K:$K,'1.3 Kosten per locatie'!$G:$G,'1.2 Dashboard omzet'!E$17,'1.3 Kosten per locatie'!$B:$B,'1.2 Dashboard omzet'!$C42)</f>
        <v>0</v>
      </c>
      <c r="F42" s="86">
        <f>SUMIFS('1.3 Kosten per locatie'!$K:$K,'1.3 Kosten per locatie'!$G:$G,'1.2 Dashboard omzet'!F$17,'1.3 Kosten per locatie'!$B:$B,'1.2 Dashboard omzet'!$C42)</f>
        <v>0</v>
      </c>
      <c r="G42" s="86">
        <f>SUMIFS('1.3 Kosten per locatie'!$K:$K,'1.3 Kosten per locatie'!$G:$G,'1.2 Dashboard omzet'!G$17,'1.3 Kosten per locatie'!$B:$B,'1.2 Dashboard omzet'!$C42)</f>
        <v>0</v>
      </c>
      <c r="H42" s="65"/>
    </row>
    <row r="43" spans="2:8" ht="19.149999999999999" customHeight="1" x14ac:dyDescent="0.15">
      <c r="B43" s="85"/>
      <c r="C43" s="56" t="s">
        <v>309</v>
      </c>
      <c r="D43" s="57">
        <f>SUM(D18:D42)</f>
        <v>0</v>
      </c>
      <c r="E43" s="57">
        <f>SUM(E18:E42)</f>
        <v>0</v>
      </c>
      <c r="F43" s="57">
        <f>SUM(F18:F42)</f>
        <v>0</v>
      </c>
      <c r="G43" s="58">
        <f>SUM(G18:G42)</f>
        <v>0</v>
      </c>
      <c r="H43" s="65"/>
    </row>
    <row r="44" spans="2:8" x14ac:dyDescent="0.15">
      <c r="B44" s="85"/>
      <c r="C44" s="59"/>
      <c r="D44" s="60"/>
      <c r="E44" s="60"/>
      <c r="H44" s="65"/>
    </row>
    <row r="45" spans="2:8" x14ac:dyDescent="0.15">
      <c r="B45" s="87"/>
      <c r="C45" s="88"/>
      <c r="D45" s="89"/>
      <c r="E45" s="89"/>
      <c r="F45" s="88"/>
      <c r="G45" s="88"/>
      <c r="H45" s="90"/>
    </row>
    <row r="46" spans="2:8" x14ac:dyDescent="0.15"/>
    <row r="47" spans="2:8" x14ac:dyDescent="0.15"/>
    <row r="49" spans="7:7" x14ac:dyDescent="0.15">
      <c r="G49" s="91"/>
    </row>
    <row r="50" spans="7:7" x14ac:dyDescent="0.15"/>
    <row r="51" spans="7:7" x14ac:dyDescent="0.15"/>
    <row r="52" spans="7:7" x14ac:dyDescent="0.15"/>
    <row r="53" spans="7:7" x14ac:dyDescent="0.15"/>
    <row r="54" spans="7:7" x14ac:dyDescent="0.15"/>
    <row r="55" spans="7:7" x14ac:dyDescent="0.15"/>
    <row r="56" spans="7:7" x14ac:dyDescent="0.15"/>
    <row r="57" spans="7:7" x14ac:dyDescent="0.15"/>
    <row r="58" spans="7:7" x14ac:dyDescent="0.15"/>
    <row r="59" spans="7:7" x14ac:dyDescent="0.15"/>
    <row r="60" spans="7:7" x14ac:dyDescent="0.15"/>
    <row r="61" spans="7:7" x14ac:dyDescent="0.15"/>
    <row r="62" spans="7:7" x14ac:dyDescent="0.15"/>
    <row r="63" spans="7:7" x14ac:dyDescent="0.15"/>
    <row r="64" spans="7:7"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x14ac:dyDescent="0.15"/>
    <row r="93" x14ac:dyDescent="0.15"/>
    <row r="94" x14ac:dyDescent="0.15"/>
    <row r="95" x14ac:dyDescent="0.15"/>
    <row r="96" x14ac:dyDescent="0.15"/>
    <row r="97" x14ac:dyDescent="0.15"/>
    <row r="98" x14ac:dyDescent="0.15"/>
    <row r="99" x14ac:dyDescent="0.15"/>
    <row r="100" x14ac:dyDescent="0.15"/>
    <row r="101" x14ac:dyDescent="0.15"/>
    <row r="102" x14ac:dyDescent="0.15"/>
    <row r="103" x14ac:dyDescent="0.15"/>
    <row r="104" x14ac:dyDescent="0.15"/>
    <row r="105" x14ac:dyDescent="0.15"/>
    <row r="106" x14ac:dyDescent="0.15"/>
    <row r="107" x14ac:dyDescent="0.15"/>
    <row r="108" x14ac:dyDescent="0.15"/>
    <row r="109" x14ac:dyDescent="0.15"/>
    <row r="110" x14ac:dyDescent="0.15"/>
    <row r="111" x14ac:dyDescent="0.15"/>
    <row r="112" x14ac:dyDescent="0.15"/>
    <row r="113" x14ac:dyDescent="0.15"/>
    <row r="114" x14ac:dyDescent="0.15"/>
    <row r="115" x14ac:dyDescent="0.15"/>
    <row r="116" x14ac:dyDescent="0.15"/>
    <row r="117" x14ac:dyDescent="0.15"/>
    <row r="118" x14ac:dyDescent="0.15"/>
    <row r="119" x14ac:dyDescent="0.15"/>
    <row r="120" x14ac:dyDescent="0.15"/>
    <row r="121" x14ac:dyDescent="0.15"/>
    <row r="122" x14ac:dyDescent="0.15"/>
    <row r="123" x14ac:dyDescent="0.15"/>
    <row r="124" x14ac:dyDescent="0.15"/>
    <row r="125" x14ac:dyDescent="0.15"/>
    <row r="126" x14ac:dyDescent="0.15"/>
    <row r="127" x14ac:dyDescent="0.15"/>
    <row r="128" x14ac:dyDescent="0.15"/>
    <row r="129" x14ac:dyDescent="0.15"/>
    <row r="130" x14ac:dyDescent="0.15"/>
    <row r="131" x14ac:dyDescent="0.15"/>
    <row r="132" x14ac:dyDescent="0.15"/>
    <row r="133" x14ac:dyDescent="0.15"/>
    <row r="134" x14ac:dyDescent="0.15"/>
    <row r="135" x14ac:dyDescent="0.15"/>
    <row r="136" x14ac:dyDescent="0.15"/>
    <row r="137" x14ac:dyDescent="0.15"/>
    <row r="138" x14ac:dyDescent="0.15"/>
    <row r="139" x14ac:dyDescent="0.15"/>
    <row r="140" x14ac:dyDescent="0.15"/>
    <row r="141" x14ac:dyDescent="0.15"/>
    <row r="142" x14ac:dyDescent="0.15"/>
    <row r="143" x14ac:dyDescent="0.15"/>
    <row r="144" x14ac:dyDescent="0.15"/>
    <row r="145" x14ac:dyDescent="0.15"/>
    <row r="146" x14ac:dyDescent="0.15"/>
    <row r="147" x14ac:dyDescent="0.15"/>
    <row r="148" x14ac:dyDescent="0.15"/>
    <row r="149" x14ac:dyDescent="0.15"/>
    <row r="150" x14ac:dyDescent="0.15"/>
    <row r="151" x14ac:dyDescent="0.15"/>
    <row r="152" x14ac:dyDescent="0.15"/>
    <row r="153" x14ac:dyDescent="0.15"/>
    <row r="154" x14ac:dyDescent="0.15"/>
    <row r="155" x14ac:dyDescent="0.15"/>
    <row r="156" x14ac:dyDescent="0.15"/>
    <row r="157" x14ac:dyDescent="0.15"/>
    <row r="158" x14ac:dyDescent="0.15"/>
    <row r="159" x14ac:dyDescent="0.15"/>
    <row r="160" x14ac:dyDescent="0.15"/>
    <row r="161" x14ac:dyDescent="0.15"/>
    <row r="162" x14ac:dyDescent="0.15"/>
    <row r="163" x14ac:dyDescent="0.15"/>
    <row r="164" x14ac:dyDescent="0.15"/>
    <row r="165" x14ac:dyDescent="0.15"/>
    <row r="166" x14ac:dyDescent="0.15"/>
    <row r="167" x14ac:dyDescent="0.15"/>
    <row r="168" x14ac:dyDescent="0.15"/>
    <row r="169" x14ac:dyDescent="0.15"/>
    <row r="170" x14ac:dyDescent="0.15"/>
    <row r="171" x14ac:dyDescent="0.15"/>
    <row r="172" x14ac:dyDescent="0.15"/>
    <row r="173" x14ac:dyDescent="0.15"/>
    <row r="174" x14ac:dyDescent="0.15"/>
    <row r="175" x14ac:dyDescent="0.15"/>
  </sheetData>
  <conditionalFormatting sqref="D43">
    <cfRule type="cellIs" dxfId="15" priority="1" operator="equal">
      <formula>$C$10</formula>
    </cfRule>
  </conditionalFormatting>
  <pageMargins left="0.7" right="0.7" top="0.75" bottom="0.75" header="0.3" footer="0.3"/>
  <pageSetup paperSize="9" orientation="portrait"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FD6AF2-0D39-430F-840D-44DADF732BA5}">
  <sheetPr codeName="Sheet8">
    <tabColor theme="9" tint="0.79998168889431442"/>
  </sheetPr>
  <dimension ref="A1:M733"/>
  <sheetViews>
    <sheetView zoomScale="90" zoomScaleNormal="90" workbookViewId="0">
      <pane ySplit="1" topLeftCell="A2" activePane="bottomLeft" state="frozen"/>
      <selection pane="bottomLeft" activeCell="D5" sqref="D5"/>
    </sheetView>
  </sheetViews>
  <sheetFormatPr defaultColWidth="10" defaultRowHeight="18.600000000000001" customHeight="1" x14ac:dyDescent="0.25"/>
  <cols>
    <col min="1" max="1" width="27" style="134" customWidth="1"/>
    <col min="2" max="2" width="27.7109375" style="134" customWidth="1"/>
    <col min="3" max="4" width="25.5703125" style="134" customWidth="1"/>
    <col min="5" max="5" width="18.7109375" style="134" customWidth="1"/>
    <col min="6" max="6" width="17.7109375" style="134" bestFit="1" customWidth="1"/>
    <col min="7" max="8" width="17.7109375" style="134" customWidth="1"/>
    <col min="9" max="9" width="28" style="134" bestFit="1" customWidth="1"/>
    <col min="10" max="10" width="60.7109375" style="134" customWidth="1"/>
    <col min="11" max="11" width="30" style="134" customWidth="1"/>
    <col min="12" max="12" width="31.28515625" style="134" customWidth="1"/>
    <col min="13" max="13" width="95.42578125" style="134" bestFit="1" customWidth="1"/>
    <col min="14" max="14" width="10" style="134" customWidth="1"/>
    <col min="15" max="15" width="30.7109375" style="134" bestFit="1" customWidth="1"/>
    <col min="16" max="16384" width="10" style="134"/>
  </cols>
  <sheetData>
    <row r="1" spans="1:13" s="160" customFormat="1" ht="28.15" customHeight="1" x14ac:dyDescent="0.25">
      <c r="A1" s="156" t="s">
        <v>310</v>
      </c>
      <c r="B1" s="155" t="s">
        <v>200</v>
      </c>
      <c r="C1" s="157" t="s">
        <v>311</v>
      </c>
      <c r="D1" s="157" t="s">
        <v>475</v>
      </c>
      <c r="E1" s="158" t="s">
        <v>312</v>
      </c>
      <c r="F1" s="157" t="s">
        <v>313</v>
      </c>
      <c r="G1" s="155" t="s">
        <v>58</v>
      </c>
      <c r="H1" s="155" t="s">
        <v>74</v>
      </c>
      <c r="I1" s="174" t="s">
        <v>314</v>
      </c>
      <c r="J1" s="159" t="s">
        <v>315</v>
      </c>
      <c r="K1" s="161" t="s">
        <v>316</v>
      </c>
      <c r="L1" s="157" t="s">
        <v>317</v>
      </c>
      <c r="M1" s="157" t="s">
        <v>318</v>
      </c>
    </row>
    <row r="2" spans="1:13" ht="18.600000000000001" customHeight="1" x14ac:dyDescent="0.25">
      <c r="G2" s="154"/>
    </row>
    <row r="3" spans="1:13" ht="18.600000000000001" customHeight="1" x14ac:dyDescent="0.25">
      <c r="G3" s="154"/>
    </row>
    <row r="4" spans="1:13" ht="18.600000000000001" customHeight="1" x14ac:dyDescent="0.25">
      <c r="G4" s="154"/>
    </row>
    <row r="454" spans="1:1" ht="18.600000000000001" customHeight="1" x14ac:dyDescent="0.15">
      <c r="A454" s="67"/>
    </row>
    <row r="455" spans="1:1" ht="18.600000000000001" customHeight="1" x14ac:dyDescent="0.15">
      <c r="A455" s="67"/>
    </row>
    <row r="456" spans="1:1" ht="18.600000000000001" customHeight="1" x14ac:dyDescent="0.15">
      <c r="A456" s="67"/>
    </row>
    <row r="457" spans="1:1" ht="18.600000000000001" customHeight="1" x14ac:dyDescent="0.15">
      <c r="A457" s="67"/>
    </row>
    <row r="458" spans="1:1" ht="18.600000000000001" customHeight="1" x14ac:dyDescent="0.15">
      <c r="A458" s="67"/>
    </row>
    <row r="459" spans="1:1" ht="18.600000000000001" customHeight="1" x14ac:dyDescent="0.15">
      <c r="A459" s="67"/>
    </row>
    <row r="460" spans="1:1" ht="18.600000000000001" customHeight="1" x14ac:dyDescent="0.15">
      <c r="A460" s="67"/>
    </row>
    <row r="461" spans="1:1" ht="18.600000000000001" customHeight="1" x14ac:dyDescent="0.15">
      <c r="A461" s="67"/>
    </row>
    <row r="462" spans="1:1" ht="18.600000000000001" customHeight="1" x14ac:dyDescent="0.15">
      <c r="A462" s="67"/>
    </row>
    <row r="463" spans="1:1" ht="18.600000000000001" customHeight="1" x14ac:dyDescent="0.15">
      <c r="A463" s="67"/>
    </row>
    <row r="464" spans="1:1" ht="18.600000000000001" customHeight="1" x14ac:dyDescent="0.15">
      <c r="A464" s="67"/>
    </row>
    <row r="465" spans="1:1" ht="18.600000000000001" customHeight="1" x14ac:dyDescent="0.15">
      <c r="A465" s="67"/>
    </row>
    <row r="466" spans="1:1" ht="18.600000000000001" customHeight="1" x14ac:dyDescent="0.15">
      <c r="A466" s="67"/>
    </row>
    <row r="467" spans="1:1" ht="18.600000000000001" customHeight="1" x14ac:dyDescent="0.15">
      <c r="A467" s="67"/>
    </row>
    <row r="468" spans="1:1" ht="18.600000000000001" customHeight="1" x14ac:dyDescent="0.15">
      <c r="A468" s="67"/>
    </row>
    <row r="469" spans="1:1" ht="18.600000000000001" customHeight="1" x14ac:dyDescent="0.15">
      <c r="A469" s="67"/>
    </row>
    <row r="470" spans="1:1" ht="18.600000000000001" customHeight="1" x14ac:dyDescent="0.15">
      <c r="A470" s="67"/>
    </row>
    <row r="471" spans="1:1" ht="18.600000000000001" customHeight="1" x14ac:dyDescent="0.15">
      <c r="A471" s="67"/>
    </row>
    <row r="472" spans="1:1" ht="18.600000000000001" customHeight="1" x14ac:dyDescent="0.15">
      <c r="A472" s="67"/>
    </row>
    <row r="473" spans="1:1" ht="18.600000000000001" customHeight="1" x14ac:dyDescent="0.15">
      <c r="A473" s="67"/>
    </row>
    <row r="474" spans="1:1" ht="18.600000000000001" customHeight="1" x14ac:dyDescent="0.15">
      <c r="A474" s="67"/>
    </row>
    <row r="475" spans="1:1" ht="18.600000000000001" customHeight="1" x14ac:dyDescent="0.15">
      <c r="A475" s="67"/>
    </row>
    <row r="476" spans="1:1" ht="18.600000000000001" customHeight="1" x14ac:dyDescent="0.15">
      <c r="A476" s="67"/>
    </row>
    <row r="477" spans="1:1" ht="18.600000000000001" customHeight="1" x14ac:dyDescent="0.15">
      <c r="A477" s="67"/>
    </row>
    <row r="478" spans="1:1" ht="18.600000000000001" customHeight="1" x14ac:dyDescent="0.15">
      <c r="A478" s="67"/>
    </row>
    <row r="479" spans="1:1" ht="18.600000000000001" customHeight="1" x14ac:dyDescent="0.15">
      <c r="A479" s="67"/>
    </row>
    <row r="480" spans="1:1" ht="18.600000000000001" customHeight="1" x14ac:dyDescent="0.15">
      <c r="A480" s="67"/>
    </row>
    <row r="481" spans="1:1" ht="18.600000000000001" customHeight="1" x14ac:dyDescent="0.15">
      <c r="A481" s="67"/>
    </row>
    <row r="482" spans="1:1" ht="18.600000000000001" customHeight="1" x14ac:dyDescent="0.15">
      <c r="A482" s="67"/>
    </row>
    <row r="483" spans="1:1" ht="18.600000000000001" customHeight="1" x14ac:dyDescent="0.15">
      <c r="A483" s="67"/>
    </row>
    <row r="484" spans="1:1" ht="18.600000000000001" customHeight="1" x14ac:dyDescent="0.15">
      <c r="A484" s="67"/>
    </row>
    <row r="485" spans="1:1" ht="18.600000000000001" customHeight="1" x14ac:dyDescent="0.15">
      <c r="A485" s="67"/>
    </row>
    <row r="486" spans="1:1" ht="18.600000000000001" customHeight="1" x14ac:dyDescent="0.15">
      <c r="A486" s="67"/>
    </row>
    <row r="487" spans="1:1" ht="18.600000000000001" customHeight="1" x14ac:dyDescent="0.15">
      <c r="A487" s="67"/>
    </row>
    <row r="488" spans="1:1" ht="18.600000000000001" customHeight="1" x14ac:dyDescent="0.15">
      <c r="A488" s="67"/>
    </row>
    <row r="489" spans="1:1" ht="18.600000000000001" customHeight="1" x14ac:dyDescent="0.15">
      <c r="A489" s="67"/>
    </row>
    <row r="490" spans="1:1" ht="18.600000000000001" customHeight="1" x14ac:dyDescent="0.15">
      <c r="A490" s="67"/>
    </row>
    <row r="491" spans="1:1" ht="18.600000000000001" customHeight="1" x14ac:dyDescent="0.15">
      <c r="A491" s="67"/>
    </row>
    <row r="492" spans="1:1" ht="18.600000000000001" customHeight="1" x14ac:dyDescent="0.15">
      <c r="A492" s="67"/>
    </row>
    <row r="493" spans="1:1" ht="18.600000000000001" customHeight="1" x14ac:dyDescent="0.15">
      <c r="A493" s="67"/>
    </row>
    <row r="494" spans="1:1" ht="18.600000000000001" customHeight="1" x14ac:dyDescent="0.15">
      <c r="A494" s="67"/>
    </row>
    <row r="495" spans="1:1" ht="18.600000000000001" customHeight="1" x14ac:dyDescent="0.15">
      <c r="A495" s="67"/>
    </row>
    <row r="496" spans="1:1" ht="18.600000000000001" customHeight="1" x14ac:dyDescent="0.15">
      <c r="A496" s="67"/>
    </row>
    <row r="497" spans="1:1" ht="18.600000000000001" customHeight="1" x14ac:dyDescent="0.15">
      <c r="A497" s="67"/>
    </row>
    <row r="498" spans="1:1" ht="18.600000000000001" customHeight="1" x14ac:dyDescent="0.15">
      <c r="A498" s="67"/>
    </row>
    <row r="499" spans="1:1" ht="18.600000000000001" customHeight="1" x14ac:dyDescent="0.15">
      <c r="A499" s="67"/>
    </row>
    <row r="500" spans="1:1" ht="18.600000000000001" customHeight="1" x14ac:dyDescent="0.15">
      <c r="A500" s="67"/>
    </row>
    <row r="501" spans="1:1" ht="18.600000000000001" customHeight="1" x14ac:dyDescent="0.15">
      <c r="A501" s="67"/>
    </row>
    <row r="502" spans="1:1" ht="18.600000000000001" customHeight="1" x14ac:dyDescent="0.15">
      <c r="A502" s="67"/>
    </row>
    <row r="503" spans="1:1" ht="18.600000000000001" customHeight="1" x14ac:dyDescent="0.15">
      <c r="A503" s="67"/>
    </row>
    <row r="504" spans="1:1" ht="18.600000000000001" customHeight="1" x14ac:dyDescent="0.15">
      <c r="A504" s="67"/>
    </row>
    <row r="505" spans="1:1" ht="18.600000000000001" customHeight="1" x14ac:dyDescent="0.15">
      <c r="A505" s="67"/>
    </row>
    <row r="506" spans="1:1" ht="18.600000000000001" customHeight="1" x14ac:dyDescent="0.15">
      <c r="A506" s="67"/>
    </row>
    <row r="507" spans="1:1" ht="18.600000000000001" customHeight="1" x14ac:dyDescent="0.15">
      <c r="A507" s="67"/>
    </row>
    <row r="508" spans="1:1" ht="18.600000000000001" customHeight="1" x14ac:dyDescent="0.15">
      <c r="A508" s="67"/>
    </row>
    <row r="509" spans="1:1" ht="18.600000000000001" customHeight="1" x14ac:dyDescent="0.15">
      <c r="A509" s="67"/>
    </row>
    <row r="510" spans="1:1" ht="18.600000000000001" customHeight="1" x14ac:dyDescent="0.15">
      <c r="A510" s="67"/>
    </row>
    <row r="511" spans="1:1" ht="18.600000000000001" customHeight="1" x14ac:dyDescent="0.15">
      <c r="A511" s="67"/>
    </row>
    <row r="512" spans="1:1" ht="18.600000000000001" customHeight="1" x14ac:dyDescent="0.15">
      <c r="A512" s="67"/>
    </row>
    <row r="513" spans="1:1" ht="18.600000000000001" customHeight="1" x14ac:dyDescent="0.15">
      <c r="A513" s="67"/>
    </row>
    <row r="514" spans="1:1" ht="18.600000000000001" customHeight="1" x14ac:dyDescent="0.15">
      <c r="A514" s="67"/>
    </row>
    <row r="515" spans="1:1" ht="18.600000000000001" customHeight="1" x14ac:dyDescent="0.15">
      <c r="A515" s="67"/>
    </row>
    <row r="516" spans="1:1" ht="18.600000000000001" customHeight="1" x14ac:dyDescent="0.15">
      <c r="A516" s="67"/>
    </row>
    <row r="517" spans="1:1" ht="18.600000000000001" customHeight="1" x14ac:dyDescent="0.15">
      <c r="A517" s="67"/>
    </row>
    <row r="518" spans="1:1" ht="18.600000000000001" customHeight="1" x14ac:dyDescent="0.15">
      <c r="A518" s="67"/>
    </row>
    <row r="519" spans="1:1" ht="18.600000000000001" customHeight="1" x14ac:dyDescent="0.15">
      <c r="A519" s="67"/>
    </row>
    <row r="520" spans="1:1" ht="18.600000000000001" customHeight="1" x14ac:dyDescent="0.15">
      <c r="A520" s="67"/>
    </row>
    <row r="521" spans="1:1" ht="18.600000000000001" customHeight="1" x14ac:dyDescent="0.15">
      <c r="A521" s="67"/>
    </row>
    <row r="522" spans="1:1" ht="18.600000000000001" customHeight="1" x14ac:dyDescent="0.15">
      <c r="A522" s="67"/>
    </row>
    <row r="523" spans="1:1" ht="18.600000000000001" customHeight="1" x14ac:dyDescent="0.15">
      <c r="A523" s="67"/>
    </row>
    <row r="524" spans="1:1" ht="18.600000000000001" customHeight="1" x14ac:dyDescent="0.15">
      <c r="A524" s="67"/>
    </row>
    <row r="525" spans="1:1" ht="18.600000000000001" customHeight="1" x14ac:dyDescent="0.15">
      <c r="A525" s="67"/>
    </row>
    <row r="526" spans="1:1" ht="18.600000000000001" customHeight="1" x14ac:dyDescent="0.15">
      <c r="A526" s="67"/>
    </row>
    <row r="527" spans="1:1" ht="18.600000000000001" customHeight="1" x14ac:dyDescent="0.15">
      <c r="A527" s="67"/>
    </row>
    <row r="528" spans="1:1" ht="18.600000000000001" customHeight="1" x14ac:dyDescent="0.15">
      <c r="A528" s="67"/>
    </row>
    <row r="529" spans="1:1" ht="18.600000000000001" customHeight="1" x14ac:dyDescent="0.15">
      <c r="A529" s="67"/>
    </row>
    <row r="530" spans="1:1" ht="18.600000000000001" customHeight="1" x14ac:dyDescent="0.15">
      <c r="A530" s="67"/>
    </row>
    <row r="531" spans="1:1" ht="18.600000000000001" customHeight="1" x14ac:dyDescent="0.15">
      <c r="A531" s="67"/>
    </row>
    <row r="532" spans="1:1" ht="18.600000000000001" customHeight="1" x14ac:dyDescent="0.15">
      <c r="A532" s="67"/>
    </row>
    <row r="533" spans="1:1" ht="18.600000000000001" customHeight="1" x14ac:dyDescent="0.15">
      <c r="A533" s="67"/>
    </row>
    <row r="534" spans="1:1" ht="18.600000000000001" customHeight="1" x14ac:dyDescent="0.15">
      <c r="A534" s="67"/>
    </row>
    <row r="535" spans="1:1" ht="18.600000000000001" customHeight="1" x14ac:dyDescent="0.15">
      <c r="A535" s="67"/>
    </row>
    <row r="536" spans="1:1" ht="18.600000000000001" customHeight="1" x14ac:dyDescent="0.15">
      <c r="A536" s="67"/>
    </row>
    <row r="537" spans="1:1" ht="18.600000000000001" customHeight="1" x14ac:dyDescent="0.15">
      <c r="A537" s="67"/>
    </row>
    <row r="538" spans="1:1" ht="18.600000000000001" customHeight="1" x14ac:dyDescent="0.15">
      <c r="A538" s="67"/>
    </row>
    <row r="539" spans="1:1" ht="18.600000000000001" customHeight="1" x14ac:dyDescent="0.15">
      <c r="A539" s="67"/>
    </row>
    <row r="540" spans="1:1" ht="18.600000000000001" customHeight="1" x14ac:dyDescent="0.15">
      <c r="A540" s="67"/>
    </row>
    <row r="541" spans="1:1" ht="18.600000000000001" customHeight="1" x14ac:dyDescent="0.15">
      <c r="A541" s="67"/>
    </row>
    <row r="542" spans="1:1" ht="18.600000000000001" customHeight="1" x14ac:dyDescent="0.15">
      <c r="A542" s="67"/>
    </row>
    <row r="543" spans="1:1" ht="18.600000000000001" customHeight="1" x14ac:dyDescent="0.15">
      <c r="A543" s="67"/>
    </row>
    <row r="544" spans="1:1" ht="18.600000000000001" customHeight="1" x14ac:dyDescent="0.15">
      <c r="A544" s="67"/>
    </row>
    <row r="545" spans="1:1" ht="18.600000000000001" customHeight="1" x14ac:dyDescent="0.15">
      <c r="A545" s="67"/>
    </row>
    <row r="546" spans="1:1" ht="18.600000000000001" customHeight="1" x14ac:dyDescent="0.15">
      <c r="A546" s="67"/>
    </row>
    <row r="547" spans="1:1" ht="18.600000000000001" customHeight="1" x14ac:dyDescent="0.15">
      <c r="A547" s="67"/>
    </row>
    <row r="548" spans="1:1" ht="18.600000000000001" customHeight="1" x14ac:dyDescent="0.15">
      <c r="A548" s="67"/>
    </row>
    <row r="549" spans="1:1" ht="18.600000000000001" customHeight="1" x14ac:dyDescent="0.15">
      <c r="A549" s="67"/>
    </row>
    <row r="550" spans="1:1" ht="18.600000000000001" customHeight="1" x14ac:dyDescent="0.15">
      <c r="A550" s="67"/>
    </row>
    <row r="551" spans="1:1" ht="18.600000000000001" customHeight="1" x14ac:dyDescent="0.15">
      <c r="A551" s="67"/>
    </row>
    <row r="552" spans="1:1" ht="18.600000000000001" customHeight="1" x14ac:dyDescent="0.15">
      <c r="A552" s="67"/>
    </row>
    <row r="553" spans="1:1" ht="18.600000000000001" customHeight="1" x14ac:dyDescent="0.15">
      <c r="A553" s="67"/>
    </row>
    <row r="554" spans="1:1" ht="18.600000000000001" customHeight="1" x14ac:dyDescent="0.15">
      <c r="A554" s="67"/>
    </row>
    <row r="555" spans="1:1" ht="18.600000000000001" customHeight="1" x14ac:dyDescent="0.15">
      <c r="A555" s="67"/>
    </row>
    <row r="556" spans="1:1" ht="18.600000000000001" customHeight="1" x14ac:dyDescent="0.15">
      <c r="A556" s="67"/>
    </row>
    <row r="557" spans="1:1" ht="18.600000000000001" customHeight="1" x14ac:dyDescent="0.15">
      <c r="A557" s="67"/>
    </row>
    <row r="558" spans="1:1" ht="18.600000000000001" customHeight="1" x14ac:dyDescent="0.15">
      <c r="A558" s="67"/>
    </row>
    <row r="559" spans="1:1" ht="18.600000000000001" customHeight="1" x14ac:dyDescent="0.15">
      <c r="A559" s="67"/>
    </row>
    <row r="560" spans="1:1" ht="18.600000000000001" customHeight="1" x14ac:dyDescent="0.15">
      <c r="A560" s="67"/>
    </row>
    <row r="561" spans="1:1" ht="18.600000000000001" customHeight="1" x14ac:dyDescent="0.15">
      <c r="A561" s="67"/>
    </row>
    <row r="562" spans="1:1" ht="18.600000000000001" customHeight="1" x14ac:dyDescent="0.15">
      <c r="A562" s="67"/>
    </row>
    <row r="563" spans="1:1" ht="18.600000000000001" customHeight="1" x14ac:dyDescent="0.15">
      <c r="A563" s="67"/>
    </row>
    <row r="564" spans="1:1" ht="18.600000000000001" customHeight="1" x14ac:dyDescent="0.15">
      <c r="A564" s="67"/>
    </row>
    <row r="565" spans="1:1" ht="18.600000000000001" customHeight="1" x14ac:dyDescent="0.15">
      <c r="A565" s="67"/>
    </row>
    <row r="566" spans="1:1" ht="18.600000000000001" customHeight="1" x14ac:dyDescent="0.15">
      <c r="A566" s="67"/>
    </row>
    <row r="567" spans="1:1" ht="18.600000000000001" customHeight="1" x14ac:dyDescent="0.15">
      <c r="A567" s="67"/>
    </row>
    <row r="568" spans="1:1" ht="18.600000000000001" customHeight="1" x14ac:dyDescent="0.15">
      <c r="A568" s="67"/>
    </row>
    <row r="569" spans="1:1" ht="18.600000000000001" customHeight="1" x14ac:dyDescent="0.15">
      <c r="A569" s="67"/>
    </row>
    <row r="570" spans="1:1" ht="18.600000000000001" customHeight="1" x14ac:dyDescent="0.15">
      <c r="A570" s="67"/>
    </row>
    <row r="571" spans="1:1" ht="18.600000000000001" customHeight="1" x14ac:dyDescent="0.15">
      <c r="A571" s="67"/>
    </row>
    <row r="572" spans="1:1" ht="18.600000000000001" customHeight="1" x14ac:dyDescent="0.15">
      <c r="A572" s="67"/>
    </row>
    <row r="573" spans="1:1" ht="18.600000000000001" customHeight="1" x14ac:dyDescent="0.15">
      <c r="A573" s="67"/>
    </row>
    <row r="574" spans="1:1" ht="18.600000000000001" customHeight="1" x14ac:dyDescent="0.15">
      <c r="A574" s="67"/>
    </row>
    <row r="575" spans="1:1" ht="18.600000000000001" customHeight="1" x14ac:dyDescent="0.15">
      <c r="A575" s="67"/>
    </row>
    <row r="576" spans="1:1" ht="18.600000000000001" customHeight="1" x14ac:dyDescent="0.15">
      <c r="A576" s="67"/>
    </row>
    <row r="577" spans="1:1" ht="18.600000000000001" customHeight="1" x14ac:dyDescent="0.15">
      <c r="A577" s="67"/>
    </row>
    <row r="578" spans="1:1" ht="18.600000000000001" customHeight="1" x14ac:dyDescent="0.15">
      <c r="A578" s="67"/>
    </row>
    <row r="579" spans="1:1" ht="18.600000000000001" customHeight="1" x14ac:dyDescent="0.15">
      <c r="A579" s="67"/>
    </row>
    <row r="580" spans="1:1" ht="18.600000000000001" customHeight="1" x14ac:dyDescent="0.15">
      <c r="A580" s="67"/>
    </row>
    <row r="581" spans="1:1" ht="18.600000000000001" customHeight="1" x14ac:dyDescent="0.15">
      <c r="A581" s="67"/>
    </row>
    <row r="582" spans="1:1" ht="18.600000000000001" customHeight="1" x14ac:dyDescent="0.15">
      <c r="A582" s="67"/>
    </row>
    <row r="583" spans="1:1" ht="18.600000000000001" customHeight="1" x14ac:dyDescent="0.15">
      <c r="A583" s="67"/>
    </row>
    <row r="584" spans="1:1" ht="18.600000000000001" customHeight="1" x14ac:dyDescent="0.15">
      <c r="A584" s="67"/>
    </row>
    <row r="585" spans="1:1" ht="18.600000000000001" customHeight="1" x14ac:dyDescent="0.15">
      <c r="A585" s="67"/>
    </row>
    <row r="586" spans="1:1" ht="18.600000000000001" customHeight="1" x14ac:dyDescent="0.15">
      <c r="A586" s="67"/>
    </row>
    <row r="587" spans="1:1" ht="18.600000000000001" customHeight="1" x14ac:dyDescent="0.15">
      <c r="A587" s="67"/>
    </row>
    <row r="588" spans="1:1" ht="18.600000000000001" customHeight="1" x14ac:dyDescent="0.15">
      <c r="A588" s="67"/>
    </row>
    <row r="589" spans="1:1" ht="18.600000000000001" customHeight="1" x14ac:dyDescent="0.15">
      <c r="A589" s="67"/>
    </row>
    <row r="590" spans="1:1" ht="18.600000000000001" customHeight="1" x14ac:dyDescent="0.15">
      <c r="A590" s="67"/>
    </row>
    <row r="591" spans="1:1" ht="18.600000000000001" customHeight="1" x14ac:dyDescent="0.15">
      <c r="A591" s="67"/>
    </row>
    <row r="592" spans="1:1" ht="18.600000000000001" customHeight="1" x14ac:dyDescent="0.15">
      <c r="A592" s="67"/>
    </row>
    <row r="593" spans="1:1" ht="18.600000000000001" customHeight="1" x14ac:dyDescent="0.15">
      <c r="A593" s="67"/>
    </row>
    <row r="594" spans="1:1" ht="18.600000000000001" customHeight="1" x14ac:dyDescent="0.15">
      <c r="A594" s="67"/>
    </row>
    <row r="595" spans="1:1" ht="18.600000000000001" customHeight="1" x14ac:dyDescent="0.15">
      <c r="A595" s="67"/>
    </row>
    <row r="596" spans="1:1" ht="18.600000000000001" customHeight="1" x14ac:dyDescent="0.15">
      <c r="A596" s="67"/>
    </row>
    <row r="597" spans="1:1" ht="18.600000000000001" customHeight="1" x14ac:dyDescent="0.15">
      <c r="A597" s="67"/>
    </row>
    <row r="598" spans="1:1" ht="18.600000000000001" customHeight="1" x14ac:dyDescent="0.15">
      <c r="A598" s="67"/>
    </row>
    <row r="599" spans="1:1" ht="18.600000000000001" customHeight="1" x14ac:dyDescent="0.15">
      <c r="A599" s="67"/>
    </row>
    <row r="600" spans="1:1" ht="18.600000000000001" customHeight="1" x14ac:dyDescent="0.15">
      <c r="A600" s="67"/>
    </row>
    <row r="601" spans="1:1" ht="18.600000000000001" customHeight="1" x14ac:dyDescent="0.15">
      <c r="A601" s="67"/>
    </row>
    <row r="602" spans="1:1" ht="18.600000000000001" customHeight="1" x14ac:dyDescent="0.15">
      <c r="A602" s="67"/>
    </row>
    <row r="603" spans="1:1" ht="18.600000000000001" customHeight="1" x14ac:dyDescent="0.15">
      <c r="A603" s="67"/>
    </row>
    <row r="604" spans="1:1" ht="18.600000000000001" customHeight="1" x14ac:dyDescent="0.15">
      <c r="A604" s="67"/>
    </row>
    <row r="605" spans="1:1" ht="18.600000000000001" customHeight="1" x14ac:dyDescent="0.15">
      <c r="A605" s="67"/>
    </row>
    <row r="606" spans="1:1" ht="18.600000000000001" customHeight="1" x14ac:dyDescent="0.15">
      <c r="A606" s="67"/>
    </row>
    <row r="607" spans="1:1" ht="18.600000000000001" customHeight="1" x14ac:dyDescent="0.15">
      <c r="A607" s="67"/>
    </row>
    <row r="608" spans="1:1" ht="18.600000000000001" customHeight="1" x14ac:dyDescent="0.15">
      <c r="A608" s="67"/>
    </row>
    <row r="609" spans="1:1" ht="18.600000000000001" customHeight="1" x14ac:dyDescent="0.15">
      <c r="A609" s="67"/>
    </row>
    <row r="610" spans="1:1" ht="18.600000000000001" customHeight="1" x14ac:dyDescent="0.15">
      <c r="A610" s="67"/>
    </row>
    <row r="611" spans="1:1" ht="18.600000000000001" customHeight="1" x14ac:dyDescent="0.15">
      <c r="A611" s="67"/>
    </row>
    <row r="612" spans="1:1" ht="18.600000000000001" customHeight="1" x14ac:dyDescent="0.15">
      <c r="A612" s="67"/>
    </row>
    <row r="613" spans="1:1" ht="18.600000000000001" customHeight="1" x14ac:dyDescent="0.15">
      <c r="A613" s="67"/>
    </row>
    <row r="614" spans="1:1" ht="18.600000000000001" customHeight="1" x14ac:dyDescent="0.15">
      <c r="A614" s="67"/>
    </row>
    <row r="615" spans="1:1" ht="18.600000000000001" customHeight="1" x14ac:dyDescent="0.15">
      <c r="A615" s="67"/>
    </row>
    <row r="616" spans="1:1" ht="18.600000000000001" customHeight="1" x14ac:dyDescent="0.15">
      <c r="A616" s="67"/>
    </row>
    <row r="617" spans="1:1" ht="18.600000000000001" customHeight="1" x14ac:dyDescent="0.15">
      <c r="A617" s="67"/>
    </row>
    <row r="618" spans="1:1" ht="18.600000000000001" customHeight="1" x14ac:dyDescent="0.15">
      <c r="A618" s="67"/>
    </row>
    <row r="619" spans="1:1" ht="18.600000000000001" customHeight="1" x14ac:dyDescent="0.15">
      <c r="A619" s="67"/>
    </row>
    <row r="620" spans="1:1" ht="18.600000000000001" customHeight="1" x14ac:dyDescent="0.15">
      <c r="A620" s="67"/>
    </row>
    <row r="621" spans="1:1" ht="18.600000000000001" customHeight="1" x14ac:dyDescent="0.15">
      <c r="A621" s="67"/>
    </row>
    <row r="622" spans="1:1" ht="18.600000000000001" customHeight="1" x14ac:dyDescent="0.15">
      <c r="A622" s="67"/>
    </row>
    <row r="623" spans="1:1" ht="18.600000000000001" customHeight="1" x14ac:dyDescent="0.15">
      <c r="A623" s="67"/>
    </row>
    <row r="624" spans="1:1" ht="18.600000000000001" customHeight="1" x14ac:dyDescent="0.15">
      <c r="A624" s="67"/>
    </row>
    <row r="625" spans="1:1" ht="18.600000000000001" customHeight="1" x14ac:dyDescent="0.15">
      <c r="A625" s="67"/>
    </row>
    <row r="626" spans="1:1" ht="18.600000000000001" customHeight="1" x14ac:dyDescent="0.15">
      <c r="A626" s="67"/>
    </row>
    <row r="627" spans="1:1" ht="18.600000000000001" customHeight="1" x14ac:dyDescent="0.15">
      <c r="A627" s="67"/>
    </row>
    <row r="628" spans="1:1" ht="18.600000000000001" customHeight="1" x14ac:dyDescent="0.15">
      <c r="A628" s="67"/>
    </row>
    <row r="629" spans="1:1" ht="18.600000000000001" customHeight="1" x14ac:dyDescent="0.15">
      <c r="A629" s="67"/>
    </row>
    <row r="630" spans="1:1" ht="18.600000000000001" customHeight="1" x14ac:dyDescent="0.15">
      <c r="A630" s="67"/>
    </row>
    <row r="631" spans="1:1" ht="18.600000000000001" customHeight="1" x14ac:dyDescent="0.15">
      <c r="A631" s="67"/>
    </row>
    <row r="632" spans="1:1" ht="18.600000000000001" customHeight="1" x14ac:dyDescent="0.15">
      <c r="A632" s="67"/>
    </row>
    <row r="633" spans="1:1" ht="18.600000000000001" customHeight="1" x14ac:dyDescent="0.15">
      <c r="A633" s="67"/>
    </row>
    <row r="634" spans="1:1" ht="18.600000000000001" customHeight="1" x14ac:dyDescent="0.15">
      <c r="A634" s="67"/>
    </row>
    <row r="635" spans="1:1" ht="18.600000000000001" customHeight="1" x14ac:dyDescent="0.15">
      <c r="A635" s="67"/>
    </row>
    <row r="636" spans="1:1" ht="18.600000000000001" customHeight="1" x14ac:dyDescent="0.15">
      <c r="A636" s="67"/>
    </row>
    <row r="637" spans="1:1" ht="18.600000000000001" customHeight="1" x14ac:dyDescent="0.15">
      <c r="A637" s="67"/>
    </row>
    <row r="638" spans="1:1" ht="18.600000000000001" customHeight="1" x14ac:dyDescent="0.15">
      <c r="A638" s="67"/>
    </row>
    <row r="639" spans="1:1" ht="18.600000000000001" customHeight="1" x14ac:dyDescent="0.15">
      <c r="A639" s="67"/>
    </row>
    <row r="640" spans="1:1" ht="18.600000000000001" customHeight="1" x14ac:dyDescent="0.15">
      <c r="A640" s="67"/>
    </row>
    <row r="641" spans="1:1" ht="18.600000000000001" customHeight="1" x14ac:dyDescent="0.15">
      <c r="A641" s="67"/>
    </row>
    <row r="642" spans="1:1" ht="18.600000000000001" customHeight="1" x14ac:dyDescent="0.15">
      <c r="A642" s="67"/>
    </row>
    <row r="643" spans="1:1" ht="18.600000000000001" customHeight="1" x14ac:dyDescent="0.15">
      <c r="A643" s="67"/>
    </row>
    <row r="644" spans="1:1" ht="18.600000000000001" customHeight="1" x14ac:dyDescent="0.15">
      <c r="A644" s="67"/>
    </row>
    <row r="645" spans="1:1" ht="18.600000000000001" customHeight="1" x14ac:dyDescent="0.15">
      <c r="A645" s="67"/>
    </row>
    <row r="646" spans="1:1" ht="18.600000000000001" customHeight="1" x14ac:dyDescent="0.15">
      <c r="A646" s="67"/>
    </row>
    <row r="647" spans="1:1" ht="18.600000000000001" customHeight="1" x14ac:dyDescent="0.15">
      <c r="A647" s="67"/>
    </row>
    <row r="648" spans="1:1" ht="18.600000000000001" customHeight="1" x14ac:dyDescent="0.15">
      <c r="A648" s="67"/>
    </row>
    <row r="649" spans="1:1" ht="18.600000000000001" customHeight="1" x14ac:dyDescent="0.15">
      <c r="A649" s="67"/>
    </row>
    <row r="650" spans="1:1" ht="18.600000000000001" customHeight="1" x14ac:dyDescent="0.15">
      <c r="A650" s="67"/>
    </row>
    <row r="651" spans="1:1" ht="18.600000000000001" customHeight="1" x14ac:dyDescent="0.15">
      <c r="A651" s="67"/>
    </row>
    <row r="652" spans="1:1" ht="18.600000000000001" customHeight="1" x14ac:dyDescent="0.15">
      <c r="A652" s="67"/>
    </row>
    <row r="653" spans="1:1" ht="18.600000000000001" customHeight="1" x14ac:dyDescent="0.15">
      <c r="A653" s="67"/>
    </row>
    <row r="654" spans="1:1" ht="18.600000000000001" customHeight="1" x14ac:dyDescent="0.15">
      <c r="A654" s="67"/>
    </row>
    <row r="655" spans="1:1" ht="18.600000000000001" customHeight="1" x14ac:dyDescent="0.15">
      <c r="A655" s="67"/>
    </row>
    <row r="656" spans="1:1" ht="18.600000000000001" customHeight="1" x14ac:dyDescent="0.15">
      <c r="A656" s="67"/>
    </row>
    <row r="657" spans="1:1" ht="18.600000000000001" customHeight="1" x14ac:dyDescent="0.15">
      <c r="A657" s="67"/>
    </row>
    <row r="658" spans="1:1" ht="18.600000000000001" customHeight="1" x14ac:dyDescent="0.15">
      <c r="A658" s="67"/>
    </row>
    <row r="659" spans="1:1" ht="18.600000000000001" customHeight="1" x14ac:dyDescent="0.15">
      <c r="A659" s="67"/>
    </row>
    <row r="660" spans="1:1" ht="18.600000000000001" customHeight="1" x14ac:dyDescent="0.15">
      <c r="A660" s="67"/>
    </row>
    <row r="661" spans="1:1" ht="18.600000000000001" customHeight="1" x14ac:dyDescent="0.15">
      <c r="A661" s="67"/>
    </row>
    <row r="662" spans="1:1" ht="18.600000000000001" customHeight="1" x14ac:dyDescent="0.15">
      <c r="A662" s="67"/>
    </row>
    <row r="663" spans="1:1" ht="18.600000000000001" customHeight="1" x14ac:dyDescent="0.15">
      <c r="A663" s="67"/>
    </row>
    <row r="664" spans="1:1" ht="18.600000000000001" customHeight="1" x14ac:dyDescent="0.15">
      <c r="A664" s="67"/>
    </row>
    <row r="665" spans="1:1" ht="18.600000000000001" customHeight="1" x14ac:dyDescent="0.15">
      <c r="A665" s="67"/>
    </row>
    <row r="666" spans="1:1" ht="18.600000000000001" customHeight="1" x14ac:dyDescent="0.15">
      <c r="A666" s="67"/>
    </row>
    <row r="667" spans="1:1" ht="18.600000000000001" customHeight="1" x14ac:dyDescent="0.15">
      <c r="A667" s="67"/>
    </row>
    <row r="668" spans="1:1" ht="18.600000000000001" customHeight="1" x14ac:dyDescent="0.15">
      <c r="A668" s="67"/>
    </row>
    <row r="669" spans="1:1" ht="18.600000000000001" customHeight="1" x14ac:dyDescent="0.15">
      <c r="A669" s="67"/>
    </row>
    <row r="670" spans="1:1" ht="18.600000000000001" customHeight="1" x14ac:dyDescent="0.15">
      <c r="A670" s="67"/>
    </row>
    <row r="671" spans="1:1" ht="18.600000000000001" customHeight="1" x14ac:dyDescent="0.15">
      <c r="A671" s="67"/>
    </row>
    <row r="672" spans="1:1" ht="18.600000000000001" customHeight="1" x14ac:dyDescent="0.15">
      <c r="A672" s="67"/>
    </row>
    <row r="673" spans="1:1" ht="18.600000000000001" customHeight="1" x14ac:dyDescent="0.15">
      <c r="A673" s="67"/>
    </row>
    <row r="674" spans="1:1" ht="18.600000000000001" customHeight="1" x14ac:dyDescent="0.15">
      <c r="A674" s="67"/>
    </row>
    <row r="675" spans="1:1" ht="18.600000000000001" customHeight="1" x14ac:dyDescent="0.15">
      <c r="A675" s="67"/>
    </row>
    <row r="676" spans="1:1" ht="18.600000000000001" customHeight="1" x14ac:dyDescent="0.15">
      <c r="A676" s="67"/>
    </row>
    <row r="677" spans="1:1" ht="18.600000000000001" customHeight="1" x14ac:dyDescent="0.15">
      <c r="A677" s="67"/>
    </row>
    <row r="678" spans="1:1" ht="18.600000000000001" customHeight="1" x14ac:dyDescent="0.15">
      <c r="A678" s="67"/>
    </row>
    <row r="679" spans="1:1" ht="18.600000000000001" customHeight="1" x14ac:dyDescent="0.15">
      <c r="A679" s="67"/>
    </row>
    <row r="680" spans="1:1" ht="18.600000000000001" customHeight="1" x14ac:dyDescent="0.15">
      <c r="A680" s="67"/>
    </row>
    <row r="681" spans="1:1" ht="18.600000000000001" customHeight="1" x14ac:dyDescent="0.15">
      <c r="A681" s="67"/>
    </row>
    <row r="682" spans="1:1" ht="18.600000000000001" customHeight="1" x14ac:dyDescent="0.15">
      <c r="A682" s="67"/>
    </row>
    <row r="683" spans="1:1" ht="18.600000000000001" customHeight="1" x14ac:dyDescent="0.15">
      <c r="A683" s="67"/>
    </row>
    <row r="684" spans="1:1" ht="18.600000000000001" customHeight="1" x14ac:dyDescent="0.15">
      <c r="A684" s="67"/>
    </row>
    <row r="685" spans="1:1" ht="18.600000000000001" customHeight="1" x14ac:dyDescent="0.15">
      <c r="A685" s="67"/>
    </row>
    <row r="686" spans="1:1" ht="18.600000000000001" customHeight="1" x14ac:dyDescent="0.15">
      <c r="A686" s="67"/>
    </row>
    <row r="687" spans="1:1" ht="18.600000000000001" customHeight="1" x14ac:dyDescent="0.15">
      <c r="A687" s="67"/>
    </row>
    <row r="688" spans="1:1" ht="18.600000000000001" customHeight="1" x14ac:dyDescent="0.15">
      <c r="A688" s="67"/>
    </row>
    <row r="689" spans="1:1" ht="18.600000000000001" customHeight="1" x14ac:dyDescent="0.15">
      <c r="A689" s="67"/>
    </row>
    <row r="690" spans="1:1" ht="18.600000000000001" customHeight="1" x14ac:dyDescent="0.15">
      <c r="A690" s="67"/>
    </row>
    <row r="691" spans="1:1" ht="18.600000000000001" customHeight="1" x14ac:dyDescent="0.15">
      <c r="A691" s="67"/>
    </row>
    <row r="692" spans="1:1" ht="18.600000000000001" customHeight="1" x14ac:dyDescent="0.15">
      <c r="A692" s="67"/>
    </row>
    <row r="693" spans="1:1" ht="18.600000000000001" customHeight="1" x14ac:dyDescent="0.15">
      <c r="A693" s="67"/>
    </row>
    <row r="694" spans="1:1" ht="18.600000000000001" customHeight="1" x14ac:dyDescent="0.15">
      <c r="A694" s="67"/>
    </row>
    <row r="695" spans="1:1" ht="18.600000000000001" customHeight="1" x14ac:dyDescent="0.15">
      <c r="A695" s="67"/>
    </row>
    <row r="696" spans="1:1" ht="18.600000000000001" customHeight="1" x14ac:dyDescent="0.15">
      <c r="A696" s="67"/>
    </row>
    <row r="697" spans="1:1" ht="18.600000000000001" customHeight="1" x14ac:dyDescent="0.15">
      <c r="A697" s="67"/>
    </row>
    <row r="698" spans="1:1" ht="18.600000000000001" customHeight="1" x14ac:dyDescent="0.15">
      <c r="A698" s="67"/>
    </row>
    <row r="699" spans="1:1" ht="18.600000000000001" customHeight="1" x14ac:dyDescent="0.15">
      <c r="A699" s="67"/>
    </row>
    <row r="700" spans="1:1" ht="18.600000000000001" customHeight="1" x14ac:dyDescent="0.15">
      <c r="A700" s="67"/>
    </row>
    <row r="701" spans="1:1" ht="18.600000000000001" customHeight="1" x14ac:dyDescent="0.15">
      <c r="A701" s="67"/>
    </row>
    <row r="702" spans="1:1" ht="18.600000000000001" customHeight="1" x14ac:dyDescent="0.15">
      <c r="A702" s="67"/>
    </row>
    <row r="703" spans="1:1" ht="18.600000000000001" customHeight="1" x14ac:dyDescent="0.15">
      <c r="A703" s="67"/>
    </row>
    <row r="704" spans="1:1" ht="18.600000000000001" customHeight="1" x14ac:dyDescent="0.15">
      <c r="A704" s="67"/>
    </row>
    <row r="705" spans="1:1" ht="18.600000000000001" customHeight="1" x14ac:dyDescent="0.15">
      <c r="A705" s="67"/>
    </row>
    <row r="706" spans="1:1" ht="18.600000000000001" customHeight="1" x14ac:dyDescent="0.15">
      <c r="A706" s="67"/>
    </row>
    <row r="707" spans="1:1" ht="18.600000000000001" customHeight="1" x14ac:dyDescent="0.15">
      <c r="A707" s="67"/>
    </row>
    <row r="708" spans="1:1" ht="18.600000000000001" customHeight="1" x14ac:dyDescent="0.15">
      <c r="A708" s="67"/>
    </row>
    <row r="709" spans="1:1" ht="18.600000000000001" customHeight="1" x14ac:dyDescent="0.15">
      <c r="A709" s="67"/>
    </row>
    <row r="710" spans="1:1" ht="18.600000000000001" customHeight="1" x14ac:dyDescent="0.15">
      <c r="A710" s="67"/>
    </row>
    <row r="711" spans="1:1" ht="18.600000000000001" customHeight="1" x14ac:dyDescent="0.15">
      <c r="A711" s="67"/>
    </row>
    <row r="712" spans="1:1" ht="18.600000000000001" customHeight="1" x14ac:dyDescent="0.15">
      <c r="A712" s="67"/>
    </row>
    <row r="713" spans="1:1" ht="18.600000000000001" customHeight="1" x14ac:dyDescent="0.15">
      <c r="A713" s="67"/>
    </row>
    <row r="714" spans="1:1" ht="18.600000000000001" customHeight="1" x14ac:dyDescent="0.15">
      <c r="A714" s="67"/>
    </row>
    <row r="715" spans="1:1" ht="18.600000000000001" customHeight="1" x14ac:dyDescent="0.15">
      <c r="A715" s="67"/>
    </row>
    <row r="716" spans="1:1" ht="18.600000000000001" customHeight="1" x14ac:dyDescent="0.15">
      <c r="A716" s="67"/>
    </row>
    <row r="717" spans="1:1" ht="18.600000000000001" customHeight="1" x14ac:dyDescent="0.15">
      <c r="A717" s="67"/>
    </row>
    <row r="718" spans="1:1" ht="18.600000000000001" customHeight="1" x14ac:dyDescent="0.15">
      <c r="A718" s="67"/>
    </row>
    <row r="719" spans="1:1" ht="18.600000000000001" customHeight="1" x14ac:dyDescent="0.15">
      <c r="A719" s="67"/>
    </row>
    <row r="720" spans="1:1" ht="18.600000000000001" customHeight="1" x14ac:dyDescent="0.15">
      <c r="A720" s="67"/>
    </row>
    <row r="721" spans="1:1" ht="18.600000000000001" customHeight="1" x14ac:dyDescent="0.15">
      <c r="A721" s="67"/>
    </row>
    <row r="722" spans="1:1" ht="18.600000000000001" customHeight="1" x14ac:dyDescent="0.15">
      <c r="A722" s="67"/>
    </row>
    <row r="723" spans="1:1" ht="18.600000000000001" customHeight="1" x14ac:dyDescent="0.15">
      <c r="A723" s="67"/>
    </row>
    <row r="724" spans="1:1" ht="18.600000000000001" customHeight="1" x14ac:dyDescent="0.15">
      <c r="A724" s="67"/>
    </row>
    <row r="725" spans="1:1" ht="18.600000000000001" customHeight="1" x14ac:dyDescent="0.15">
      <c r="A725" s="67"/>
    </row>
    <row r="726" spans="1:1" ht="18.600000000000001" customHeight="1" x14ac:dyDescent="0.15">
      <c r="A726" s="67"/>
    </row>
    <row r="727" spans="1:1" ht="18.600000000000001" customHeight="1" x14ac:dyDescent="0.15">
      <c r="A727" s="67"/>
    </row>
    <row r="728" spans="1:1" ht="18.600000000000001" customHeight="1" x14ac:dyDescent="0.15">
      <c r="A728" s="67"/>
    </row>
    <row r="729" spans="1:1" ht="18.600000000000001" customHeight="1" x14ac:dyDescent="0.15">
      <c r="A729" s="67"/>
    </row>
    <row r="730" spans="1:1" ht="18.600000000000001" customHeight="1" x14ac:dyDescent="0.15">
      <c r="A730" s="67"/>
    </row>
    <row r="731" spans="1:1" ht="18.600000000000001" customHeight="1" x14ac:dyDescent="0.15">
      <c r="A731" s="67"/>
    </row>
    <row r="732" spans="1:1" ht="18.600000000000001" customHeight="1" x14ac:dyDescent="0.15">
      <c r="A732" s="67"/>
    </row>
    <row r="733" spans="1:1" ht="18.600000000000001" customHeight="1" x14ac:dyDescent="0.15">
      <c r="A733" s="67"/>
    </row>
  </sheetData>
  <autoFilter ref="A1:M215" xr:uid="{7EBF507B-1B2B-4C41-A0F1-C251B9FD3064}"/>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B44E071-FAA8-4054-97EA-9DF86C8770B6}">
          <x14:formula1>
            <xm:f>Ref!$A$21:$A$22</xm:f>
          </x14:formula1>
          <xm:sqref>I2:I1048576</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EB1B3-1007-4F34-AD76-BF5E6C84C7BB}">
  <sheetPr codeName="Sheet9">
    <tabColor theme="9" tint="0.79998168889431442"/>
  </sheetPr>
  <dimension ref="A1:AA36"/>
  <sheetViews>
    <sheetView topLeftCell="D1" zoomScale="90" zoomScaleNormal="90" workbookViewId="0">
      <selection activeCell="S2" sqref="S2"/>
    </sheetView>
  </sheetViews>
  <sheetFormatPr defaultColWidth="9.28515625" defaultRowHeight="11.25" x14ac:dyDescent="0.15"/>
  <cols>
    <col min="1" max="2" width="9.28515625" style="67"/>
    <col min="3" max="3" width="18.7109375" style="67" customWidth="1"/>
    <col min="4" max="4" width="18.28515625" style="67" customWidth="1"/>
    <col min="5" max="5" width="18.7109375" style="67" bestFit="1" customWidth="1"/>
    <col min="6" max="6" width="11.28515625" style="67" customWidth="1"/>
    <col min="7" max="7" width="10.7109375" style="67" customWidth="1"/>
    <col min="8" max="8" width="15.7109375" style="67" customWidth="1"/>
    <col min="9" max="9" width="9.28515625" style="67"/>
    <col min="10" max="10" width="16.42578125" style="67" customWidth="1"/>
    <col min="11" max="11" width="14.7109375" style="67" customWidth="1"/>
    <col min="12" max="12" width="20.7109375" style="67" customWidth="1"/>
    <col min="13" max="16" width="9.28515625" style="67"/>
    <col min="17" max="17" width="9.42578125" style="67" customWidth="1"/>
    <col min="18" max="19" width="17.7109375" style="67" customWidth="1"/>
    <col min="20" max="20" width="19.7109375" style="67" customWidth="1"/>
    <col min="21" max="27" width="0" style="67" hidden="1" customWidth="1"/>
    <col min="28" max="16384" width="9.28515625" style="67"/>
  </cols>
  <sheetData>
    <row r="1" spans="1:27" ht="57" customHeight="1" x14ac:dyDescent="0.15">
      <c r="A1" s="80" t="s">
        <v>50</v>
      </c>
      <c r="B1" s="114" t="s">
        <v>19</v>
      </c>
      <c r="C1" s="114" t="s">
        <v>172</v>
      </c>
      <c r="D1" s="123" t="s">
        <v>336</v>
      </c>
      <c r="E1" s="123" t="s">
        <v>200</v>
      </c>
      <c r="F1" s="123" t="s">
        <v>106</v>
      </c>
      <c r="G1" s="123" t="s">
        <v>107</v>
      </c>
      <c r="H1" s="123" t="s">
        <v>109</v>
      </c>
      <c r="I1" s="116" t="s">
        <v>108</v>
      </c>
      <c r="J1" s="123" t="s">
        <v>130</v>
      </c>
      <c r="K1" s="123" t="s">
        <v>110</v>
      </c>
      <c r="L1" s="123" t="s">
        <v>111</v>
      </c>
      <c r="M1" s="116" t="s">
        <v>112</v>
      </c>
      <c r="N1" s="123" t="s">
        <v>151</v>
      </c>
      <c r="O1" s="123" t="s">
        <v>152</v>
      </c>
      <c r="P1" s="123" t="s">
        <v>113</v>
      </c>
      <c r="Q1" s="123" t="s">
        <v>201</v>
      </c>
      <c r="R1" s="123" t="s">
        <v>253</v>
      </c>
      <c r="S1" s="123" t="s">
        <v>271</v>
      </c>
      <c r="T1" s="132" t="s">
        <v>115</v>
      </c>
      <c r="U1" s="116"/>
      <c r="V1" s="116"/>
      <c r="W1" s="116"/>
      <c r="X1" s="116"/>
      <c r="Y1" s="116"/>
      <c r="Z1" s="116"/>
      <c r="AA1" s="116"/>
    </row>
    <row r="2" spans="1:27" x14ac:dyDescent="0.15">
      <c r="D2" s="142"/>
      <c r="E2" s="142"/>
      <c r="F2" s="120"/>
      <c r="G2" s="120"/>
      <c r="I2" s="120"/>
      <c r="L2" s="142"/>
      <c r="M2" s="69"/>
      <c r="R2" s="180">
        <f>P2*Q2</f>
        <v>0</v>
      </c>
      <c r="S2" s="180"/>
    </row>
    <row r="3" spans="1:27" x14ac:dyDescent="0.15">
      <c r="F3" s="120"/>
      <c r="G3" s="120"/>
      <c r="I3" s="120"/>
      <c r="L3" s="66"/>
      <c r="R3" s="180">
        <f t="shared" ref="R3:R36" si="0">P3*Q3</f>
        <v>0</v>
      </c>
      <c r="S3" s="133"/>
    </row>
    <row r="4" spans="1:27" x14ac:dyDescent="0.15">
      <c r="F4" s="120"/>
      <c r="G4" s="120"/>
      <c r="I4" s="120"/>
      <c r="R4" s="180">
        <f t="shared" si="0"/>
        <v>0</v>
      </c>
      <c r="S4" s="133"/>
    </row>
    <row r="5" spans="1:27" x14ac:dyDescent="0.15">
      <c r="F5" s="120"/>
      <c r="G5" s="120"/>
      <c r="I5" s="120"/>
      <c r="R5" s="180">
        <f t="shared" si="0"/>
        <v>0</v>
      </c>
      <c r="S5" s="133"/>
    </row>
    <row r="6" spans="1:27" x14ac:dyDescent="0.15">
      <c r="R6" s="180">
        <f t="shared" si="0"/>
        <v>0</v>
      </c>
    </row>
    <row r="7" spans="1:27" x14ac:dyDescent="0.15">
      <c r="R7" s="180">
        <f t="shared" si="0"/>
        <v>0</v>
      </c>
    </row>
    <row r="8" spans="1:27" x14ac:dyDescent="0.15">
      <c r="R8" s="180">
        <f t="shared" si="0"/>
        <v>0</v>
      </c>
    </row>
    <row r="9" spans="1:27" x14ac:dyDescent="0.15">
      <c r="R9" s="180">
        <f t="shared" si="0"/>
        <v>0</v>
      </c>
    </row>
    <row r="10" spans="1:27" x14ac:dyDescent="0.15">
      <c r="R10" s="180">
        <f t="shared" si="0"/>
        <v>0</v>
      </c>
    </row>
    <row r="11" spans="1:27" x14ac:dyDescent="0.15">
      <c r="R11" s="180">
        <f t="shared" si="0"/>
        <v>0</v>
      </c>
    </row>
    <row r="12" spans="1:27" x14ac:dyDescent="0.15">
      <c r="R12" s="180">
        <f t="shared" si="0"/>
        <v>0</v>
      </c>
    </row>
    <row r="13" spans="1:27" x14ac:dyDescent="0.15">
      <c r="R13" s="180">
        <f t="shared" si="0"/>
        <v>0</v>
      </c>
    </row>
    <row r="14" spans="1:27" x14ac:dyDescent="0.15">
      <c r="R14" s="180">
        <f t="shared" si="0"/>
        <v>0</v>
      </c>
    </row>
    <row r="15" spans="1:27" x14ac:dyDescent="0.15">
      <c r="R15" s="180">
        <f t="shared" si="0"/>
        <v>0</v>
      </c>
    </row>
    <row r="16" spans="1:27" x14ac:dyDescent="0.15">
      <c r="R16" s="180">
        <f t="shared" si="0"/>
        <v>0</v>
      </c>
    </row>
    <row r="17" spans="18:18" x14ac:dyDescent="0.15">
      <c r="R17" s="180">
        <f t="shared" si="0"/>
        <v>0</v>
      </c>
    </row>
    <row r="18" spans="18:18" x14ac:dyDescent="0.15">
      <c r="R18" s="180">
        <f t="shared" si="0"/>
        <v>0</v>
      </c>
    </row>
    <row r="19" spans="18:18" x14ac:dyDescent="0.15">
      <c r="R19" s="180">
        <f t="shared" si="0"/>
        <v>0</v>
      </c>
    </row>
    <row r="20" spans="18:18" x14ac:dyDescent="0.15">
      <c r="R20" s="180">
        <f t="shared" si="0"/>
        <v>0</v>
      </c>
    </row>
    <row r="21" spans="18:18" x14ac:dyDescent="0.15">
      <c r="R21" s="180">
        <f t="shared" si="0"/>
        <v>0</v>
      </c>
    </row>
    <row r="22" spans="18:18" x14ac:dyDescent="0.15">
      <c r="R22" s="180">
        <f t="shared" si="0"/>
        <v>0</v>
      </c>
    </row>
    <row r="23" spans="18:18" x14ac:dyDescent="0.15">
      <c r="R23" s="180">
        <f t="shared" si="0"/>
        <v>0</v>
      </c>
    </row>
    <row r="24" spans="18:18" x14ac:dyDescent="0.15">
      <c r="R24" s="180">
        <f t="shared" si="0"/>
        <v>0</v>
      </c>
    </row>
    <row r="25" spans="18:18" x14ac:dyDescent="0.15">
      <c r="R25" s="180">
        <f t="shared" si="0"/>
        <v>0</v>
      </c>
    </row>
    <row r="26" spans="18:18" x14ac:dyDescent="0.15">
      <c r="R26" s="180">
        <f t="shared" si="0"/>
        <v>0</v>
      </c>
    </row>
    <row r="27" spans="18:18" x14ac:dyDescent="0.15">
      <c r="R27" s="180">
        <f t="shared" si="0"/>
        <v>0</v>
      </c>
    </row>
    <row r="28" spans="18:18" x14ac:dyDescent="0.15">
      <c r="R28" s="180">
        <f t="shared" si="0"/>
        <v>0</v>
      </c>
    </row>
    <row r="29" spans="18:18" x14ac:dyDescent="0.15">
      <c r="R29" s="180">
        <f t="shared" si="0"/>
        <v>0</v>
      </c>
    </row>
    <row r="30" spans="18:18" x14ac:dyDescent="0.15">
      <c r="R30" s="180">
        <f t="shared" si="0"/>
        <v>0</v>
      </c>
    </row>
    <row r="31" spans="18:18" x14ac:dyDescent="0.15">
      <c r="R31" s="180">
        <f t="shared" si="0"/>
        <v>0</v>
      </c>
    </row>
    <row r="32" spans="18:18" x14ac:dyDescent="0.15">
      <c r="R32" s="180">
        <f>P32*Q32</f>
        <v>0</v>
      </c>
    </row>
    <row r="33" spans="18:18" x14ac:dyDescent="0.15">
      <c r="R33" s="180">
        <f t="shared" si="0"/>
        <v>0</v>
      </c>
    </row>
    <row r="34" spans="18:18" x14ac:dyDescent="0.15">
      <c r="R34" s="180">
        <f t="shared" si="0"/>
        <v>0</v>
      </c>
    </row>
    <row r="35" spans="18:18" x14ac:dyDescent="0.15">
      <c r="R35" s="180">
        <f t="shared" si="0"/>
        <v>0</v>
      </c>
    </row>
    <row r="36" spans="18:18" x14ac:dyDescent="0.15">
      <c r="R36" s="180">
        <f t="shared" si="0"/>
        <v>0</v>
      </c>
    </row>
  </sheetData>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ECAEAE73AA103439A5750116336D8A6" ma:contentTypeVersion="4" ma:contentTypeDescription="Een nieuw document maken." ma:contentTypeScope="" ma:versionID="0250db426e06ddd3ba19df8d27789c7f">
  <xsd:schema xmlns:xsd="http://www.w3.org/2001/XMLSchema" xmlns:xs="http://www.w3.org/2001/XMLSchema" xmlns:p="http://schemas.microsoft.com/office/2006/metadata/properties" xmlns:ns2="295ed904-b47f-425d-a278-df1ba30489f5" xmlns:ns3="76835087-657e-42cc-9a64-dccea356c1b4" targetNamespace="http://schemas.microsoft.com/office/2006/metadata/properties" ma:root="true" ma:fieldsID="88be8ccef430586c22ea59c00c7255af" ns2:_="" ns3:_="">
    <xsd:import namespace="295ed904-b47f-425d-a278-df1ba30489f5"/>
    <xsd:import namespace="76835087-657e-42cc-9a64-dccea356c1b4"/>
    <xsd:element name="properties">
      <xsd:complexType>
        <xsd:sequence>
          <xsd:element name="documentManagement">
            <xsd:complexType>
              <xsd:all>
                <xsd:element ref="ns2:SharedWithUsers" minOccurs="0"/>
                <xsd:element ref="ns2:SharedWithDetails" minOccurs="0"/>
                <xsd:element ref="ns3:Onderwerp" minOccurs="0"/>
                <xsd:element ref="ns3:Tes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95ed904-b47f-425d-a278-df1ba30489f5"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6835087-657e-42cc-9a64-dccea356c1b4" elementFormDefault="qualified">
    <xsd:import namespace="http://schemas.microsoft.com/office/2006/documentManagement/types"/>
    <xsd:import namespace="http://schemas.microsoft.com/office/infopath/2007/PartnerControls"/>
    <xsd:element name="Onderwerp" ma:index="10" nillable="true" ma:displayName="Onderwerp" ma:internalName="Onderwerp">
      <xsd:simpleType>
        <xsd:restriction base="dms:Choice">
          <xsd:enumeration value="Keuze 1"/>
          <xsd:enumeration value="Keuze 2"/>
          <xsd:enumeration value="Keuze 3"/>
        </xsd:restriction>
      </xsd:simpleType>
    </xsd:element>
    <xsd:element name="Test" ma:index="11" nillable="true" ma:displayName="Test" ma:internalName="Test">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est xmlns="76835087-657e-42cc-9a64-dccea356c1b4" xsi:nil="true"/>
    <Onderwerp xmlns="76835087-657e-42cc-9a64-dccea356c1b4" xsi:nil="true"/>
  </documentManagement>
</p:properties>
</file>

<file path=customXml/itemProps1.xml><?xml version="1.0" encoding="utf-8"?>
<ds:datastoreItem xmlns:ds="http://schemas.openxmlformats.org/officeDocument/2006/customXml" ds:itemID="{8C54D413-8FA7-446C-9E74-E5D9030517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95ed904-b47f-425d-a278-df1ba30489f5"/>
    <ds:schemaRef ds:uri="76835087-657e-42cc-9a64-dccea356c1b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39C11FF-F13A-441C-9270-5E982440E53C}">
  <ds:schemaRefs>
    <ds:schemaRef ds:uri="http://schemas.microsoft.com/sharepoint/v3/contenttype/forms"/>
  </ds:schemaRefs>
</ds:datastoreItem>
</file>

<file path=customXml/itemProps3.xml><?xml version="1.0" encoding="utf-8"?>
<ds:datastoreItem xmlns:ds="http://schemas.openxmlformats.org/officeDocument/2006/customXml" ds:itemID="{F4396B17-1C7C-4D69-B151-AD9A3419B9D0}">
  <ds:schemaRefs>
    <ds:schemaRef ds:uri="http://purl.org/dc/terms/"/>
    <ds:schemaRef ds:uri="295ed904-b47f-425d-a278-df1ba30489f5"/>
    <ds:schemaRef ds:uri="http://schemas.microsoft.com/office/2006/documentManagement/types"/>
    <ds:schemaRef ds:uri="http://schemas.openxmlformats.org/package/2006/metadata/core-properties"/>
    <ds:schemaRef ds:uri="http://schemas.microsoft.com/office/infopath/2007/PartnerControls"/>
    <ds:schemaRef ds:uri="http://www.w3.org/XML/1998/namespace"/>
    <ds:schemaRef ds:uri="http://schemas.microsoft.com/office/2006/metadata/properties"/>
    <ds:schemaRef ds:uri="http://purl.org/dc/dcmitype/"/>
    <ds:schemaRef ds:uri="http://purl.org/dc/elements/1.1/"/>
    <ds:schemaRef ds:uri="76835087-657e-42cc-9a64-dccea356c1b4"/>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18</vt:i4>
      </vt:variant>
    </vt:vector>
  </HeadingPairs>
  <TitlesOfParts>
    <vt:vector size="18" baseType="lpstr">
      <vt:lpstr>Voorblad</vt:lpstr>
      <vt:lpstr>Instructies</vt:lpstr>
      <vt:lpstr>Ref</vt:lpstr>
      <vt:lpstr>Begrippenlijst</vt:lpstr>
      <vt:lpstr>Dashboard</vt:lpstr>
      <vt:lpstr>1.1 Technische kwaliteit</vt:lpstr>
      <vt:lpstr>1.2 Dashboard omzet</vt:lpstr>
      <vt:lpstr>1.3 Kosten per locatie</vt:lpstr>
      <vt:lpstr>2.1 Social Return 1.0</vt:lpstr>
      <vt:lpstr>2.2 Social Return 2.0</vt:lpstr>
      <vt:lpstr>2.3 Social Return omzet</vt:lpstr>
      <vt:lpstr>3.1 Klimaat</vt:lpstr>
      <vt:lpstr>4.1 Milieu</vt:lpstr>
      <vt:lpstr>5.1 Circulair inkoop</vt:lpstr>
      <vt:lpstr>5.2 Circulair afval</vt:lpstr>
      <vt:lpstr>Totaal</vt:lpstr>
      <vt:lpstr>Logboek</vt:lpstr>
      <vt:lpstr>Bewijs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Chin, W.B.C.</dc:creator>
  <cp:lastModifiedBy>Popta, Malou van</cp:lastModifiedBy>
  <dcterms:created xsi:type="dcterms:W3CDTF">2024-06-27T12:51:13Z</dcterms:created>
  <dcterms:modified xsi:type="dcterms:W3CDTF">2025-12-01T11:16:53Z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0x0101004ECAEAE73AA103439A5750116336D8A6</vt:lpwstr>
  </property>
</Properties>
</file>