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old.sharepoint.com/sites/ProgrammamanagementDordthuis-Aanbestedingen-Horeca/Gedeelde documenten/Horeca Integraal/Heraanbesteding 27 november/"/>
    </mc:Choice>
  </mc:AlternateContent>
  <xr:revisionPtr revIDLastSave="0" documentId="8_{756552CF-5868-4BC3-ACFC-104DECFBE6B6}" xr6:coauthVersionLast="47" xr6:coauthVersionMax="47" xr10:uidLastSave="{00000000-0000-0000-0000-000000000000}"/>
  <bookViews>
    <workbookView xWindow="-120" yWindow="-120" windowWidth="51840" windowHeight="21120" tabRatio="851" xr2:uid="{00000000-000D-0000-FFFF-FFFF00000000}"/>
  </bookViews>
  <sheets>
    <sheet name="Randvoorwaarden" sheetId="2" r:id="rId1"/>
    <sheet name="Exploitatie" sheetId="4" r:id="rId2"/>
    <sheet name="Toelichting personeelskosten" sheetId="5" r:id="rId3"/>
    <sheet name="Toelichting overige" sheetId="7" r:id="rId4"/>
  </sheets>
  <definedNames>
    <definedName name="_xlnm.Print_Area" localSheetId="1">Exploitatie!$A$7:$AJ$54</definedName>
    <definedName name="norm">#REF!</definedName>
    <definedName name="ref">#REF!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K23" i="4" l="1"/>
  <c r="K12" i="5"/>
  <c r="J12" i="5"/>
  <c r="I25" i="5"/>
  <c r="H25" i="5"/>
  <c r="G25" i="5"/>
  <c r="F25" i="5"/>
  <c r="E25" i="5"/>
  <c r="D25" i="5"/>
  <c r="C25" i="5"/>
  <c r="J24" i="5"/>
  <c r="K24" i="5" s="1"/>
  <c r="I22" i="5"/>
  <c r="H22" i="5"/>
  <c r="G22" i="5"/>
  <c r="F22" i="5"/>
  <c r="E22" i="5"/>
  <c r="D22" i="5"/>
  <c r="C22" i="5"/>
  <c r="C27" i="5" s="1"/>
  <c r="J21" i="5"/>
  <c r="K21" i="5" s="1"/>
  <c r="J20" i="5"/>
  <c r="K20" i="5" s="1"/>
  <c r="J19" i="5"/>
  <c r="K19" i="5" s="1"/>
  <c r="J18" i="5"/>
  <c r="K18" i="5" s="1"/>
  <c r="J17" i="5"/>
  <c r="K17" i="5" s="1"/>
  <c r="L15" i="5"/>
  <c r="I15" i="5"/>
  <c r="H15" i="5"/>
  <c r="G15" i="5"/>
  <c r="F15" i="5"/>
  <c r="E15" i="5"/>
  <c r="D15" i="5"/>
  <c r="D27" i="5" s="1"/>
  <c r="J14" i="5"/>
  <c r="K14" i="5" s="1"/>
  <c r="J13" i="5"/>
  <c r="K13" i="5" s="1"/>
  <c r="J11" i="5"/>
  <c r="K11" i="5" s="1"/>
  <c r="J10" i="5"/>
  <c r="K10" i="5" s="1"/>
  <c r="J9" i="5"/>
  <c r="I27" i="5" l="1"/>
  <c r="H27" i="5"/>
  <c r="G27" i="5"/>
  <c r="E27" i="5"/>
  <c r="J22" i="5"/>
  <c r="L27" i="5"/>
  <c r="F27" i="5"/>
  <c r="J15" i="5"/>
  <c r="K25" i="5"/>
  <c r="K22" i="5"/>
  <c r="K9" i="5"/>
  <c r="J25" i="5"/>
  <c r="J27" i="5" l="1"/>
  <c r="K15" i="5"/>
  <c r="K27" i="5" s="1"/>
  <c r="Q29" i="5" l="1"/>
  <c r="D17" i="4" l="1"/>
  <c r="R26" i="4"/>
  <c r="R11" i="4"/>
  <c r="R10" i="4"/>
  <c r="R12" i="4"/>
  <c r="W52" i="4"/>
  <c r="AD52" i="4"/>
  <c r="B52" i="4"/>
  <c r="P52" i="4"/>
  <c r="S17" i="2" l="1"/>
  <c r="R17" i="2"/>
  <c r="Q17" i="2"/>
  <c r="P17" i="2"/>
  <c r="O17" i="2"/>
  <c r="N17" i="2"/>
  <c r="M17" i="2"/>
  <c r="S11" i="2"/>
  <c r="R11" i="2"/>
  <c r="Q11" i="2"/>
  <c r="P11" i="2"/>
  <c r="O11" i="2"/>
  <c r="N11" i="2"/>
  <c r="M11" i="2"/>
  <c r="I17" i="2"/>
  <c r="H17" i="2"/>
  <c r="G17" i="2"/>
  <c r="F17" i="2"/>
  <c r="E17" i="2"/>
  <c r="D17" i="2"/>
  <c r="C17" i="2"/>
  <c r="D11" i="2"/>
  <c r="E11" i="2"/>
  <c r="F11" i="2"/>
  <c r="G11" i="2"/>
  <c r="H11" i="2"/>
  <c r="I11" i="2"/>
  <c r="C11" i="2"/>
  <c r="T17" i="2" l="1"/>
  <c r="T11" i="2"/>
  <c r="J17" i="2"/>
  <c r="K49" i="4" l="1"/>
  <c r="D26" i="4" l="1"/>
  <c r="D25" i="4"/>
  <c r="D24" i="4"/>
  <c r="AE38" i="4"/>
  <c r="X38" i="4"/>
  <c r="Q38" i="4"/>
  <c r="C38" i="4"/>
  <c r="AE16" i="4"/>
  <c r="AE18" i="4"/>
  <c r="AE15" i="4"/>
  <c r="AE11" i="4"/>
  <c r="AE12" i="4"/>
  <c r="AE10" i="4"/>
  <c r="X16" i="4"/>
  <c r="X18" i="4"/>
  <c r="X15" i="4"/>
  <c r="X11" i="4"/>
  <c r="X12" i="4"/>
  <c r="X10" i="4"/>
  <c r="Q16" i="4"/>
  <c r="Q18" i="4"/>
  <c r="Q15" i="4"/>
  <c r="Q11" i="4"/>
  <c r="Q12" i="4"/>
  <c r="Q10" i="4"/>
  <c r="J16" i="4"/>
  <c r="J18" i="4"/>
  <c r="J15" i="4"/>
  <c r="J11" i="4"/>
  <c r="J12" i="4"/>
  <c r="J10" i="4"/>
  <c r="AD29" i="4"/>
  <c r="W29" i="4"/>
  <c r="P29" i="4"/>
  <c r="I29" i="4"/>
  <c r="AD23" i="4"/>
  <c r="W23" i="4"/>
  <c r="P23" i="4"/>
  <c r="I23" i="4"/>
  <c r="AD21" i="4"/>
  <c r="W21" i="4"/>
  <c r="P21" i="4"/>
  <c r="I21" i="4"/>
  <c r="AD15" i="4"/>
  <c r="W15" i="4"/>
  <c r="P15" i="4"/>
  <c r="I15" i="4"/>
  <c r="AD10" i="4"/>
  <c r="W10" i="4"/>
  <c r="P10" i="4"/>
  <c r="I10" i="4"/>
  <c r="D31" i="4"/>
  <c r="R31" i="4"/>
  <c r="Y31" i="4" s="1"/>
  <c r="AF31" i="4" s="1"/>
  <c r="Y26" i="4"/>
  <c r="AF26" i="4" s="1"/>
  <c r="R25" i="4"/>
  <c r="Y25" i="4" s="1"/>
  <c r="AF25" i="4" s="1"/>
  <c r="R24" i="4"/>
  <c r="Y24" i="4" s="1"/>
  <c r="AF24" i="4" s="1"/>
  <c r="R38" i="4" l="1"/>
  <c r="Y38" i="4" s="1"/>
  <c r="AF38" i="4" s="1"/>
  <c r="D38" i="4"/>
  <c r="J11" i="2"/>
  <c r="D39" i="4"/>
  <c r="D40" i="4" s="1"/>
  <c r="R39" i="4"/>
  <c r="K48" i="4" l="1"/>
  <c r="Y39" i="4"/>
  <c r="R40" i="4"/>
  <c r="R34" i="4" l="1"/>
  <c r="R48" i="4" s="1"/>
  <c r="D34" i="4"/>
  <c r="D48" i="4" s="1"/>
  <c r="AF39" i="4"/>
  <c r="AF40" i="4" s="1"/>
  <c r="Y40" i="4"/>
  <c r="Y34" i="4" l="1"/>
  <c r="AF34" i="4" s="1"/>
  <c r="AF48" i="4" s="1"/>
  <c r="Y48" i="4" l="1"/>
  <c r="Y12" i="4" l="1"/>
  <c r="D16" i="4"/>
  <c r="R29" i="4" l="1"/>
  <c r="R49" i="4" s="1"/>
  <c r="D29" i="4"/>
  <c r="D49" i="4" s="1"/>
  <c r="Y18" i="4"/>
  <c r="AF12" i="4"/>
  <c r="AF18" i="4" s="1"/>
  <c r="Y10" i="4"/>
  <c r="R13" i="4"/>
  <c r="R18" i="4"/>
  <c r="D15" i="4"/>
  <c r="D13" i="4"/>
  <c r="R16" i="4"/>
  <c r="Y11" i="4"/>
  <c r="D18" i="4"/>
  <c r="D23" i="4"/>
  <c r="R23" i="4"/>
  <c r="K21" i="4" l="1"/>
  <c r="Y29" i="4"/>
  <c r="Y49" i="4" s="1"/>
  <c r="AF10" i="4"/>
  <c r="Y13" i="4"/>
  <c r="D19" i="4"/>
  <c r="AF11" i="4"/>
  <c r="AF16" i="4" s="1"/>
  <c r="Y16" i="4"/>
  <c r="R15" i="4"/>
  <c r="D27" i="4"/>
  <c r="Y23" i="4"/>
  <c r="R27" i="4"/>
  <c r="R19" i="4" l="1"/>
  <c r="R21" i="4" s="1"/>
  <c r="AF29" i="4"/>
  <c r="AF49" i="4" s="1"/>
  <c r="D21" i="4"/>
  <c r="Y15" i="4"/>
  <c r="Y19" i="4" s="1"/>
  <c r="AF13" i="4"/>
  <c r="AF15" i="4"/>
  <c r="AF19" i="4" s="1"/>
  <c r="AF23" i="4"/>
  <c r="Y27" i="4"/>
  <c r="AF46" i="4" l="1"/>
  <c r="AF50" i="4" s="1"/>
  <c r="AF21" i="4"/>
  <c r="Y21" i="4"/>
  <c r="AF27" i="4"/>
  <c r="K46" i="4" l="1"/>
  <c r="K50" i="4" s="1"/>
  <c r="AF36" i="4"/>
  <c r="R46" i="4" l="1"/>
  <c r="R50" i="4" s="1"/>
  <c r="Y46" i="4"/>
  <c r="Y50" i="4" s="1"/>
  <c r="D35" i="4"/>
  <c r="Y36" i="4"/>
  <c r="D36" i="4" l="1"/>
  <c r="D46" i="4"/>
  <c r="D30" i="4" l="1"/>
  <c r="D32" i="4" s="1"/>
  <c r="D50" i="4" s="1"/>
  <c r="R30" i="4"/>
  <c r="R32" i="4" l="1"/>
  <c r="Y30" i="4"/>
  <c r="D42" i="4"/>
  <c r="D52" i="4" s="1"/>
  <c r="K42" i="4"/>
  <c r="K52" i="4" s="1"/>
  <c r="AF30" i="4" l="1"/>
  <c r="Y32" i="4"/>
  <c r="R42" i="4"/>
  <c r="R52" i="4" s="1"/>
  <c r="Y42" i="4" l="1"/>
  <c r="Y52" i="4" s="1"/>
  <c r="AF32" i="4"/>
  <c r="AF42" i="4" l="1"/>
  <c r="AF52" i="4" s="1"/>
</calcChain>
</file>

<file path=xl/sharedStrings.xml><?xml version="1.0" encoding="utf-8"?>
<sst xmlns="http://schemas.openxmlformats.org/spreadsheetml/2006/main" count="351" uniqueCount="134">
  <si>
    <t>OMZET</t>
  </si>
  <si>
    <t>TOTAAL</t>
  </si>
  <si>
    <t>Food</t>
  </si>
  <si>
    <t>Alcohol</t>
  </si>
  <si>
    <t>TOTAAL OMZET</t>
  </si>
  <si>
    <t>TOTAAL INSLAG</t>
  </si>
  <si>
    <t>Lonen</t>
  </si>
  <si>
    <t>Opleiding</t>
  </si>
  <si>
    <t>TOTAAL PERSONEELSKOSTEN</t>
  </si>
  <si>
    <t>Energie</t>
  </si>
  <si>
    <t>Overig</t>
  </si>
  <si>
    <t>TOTAAL HUISVESTINGSKOSTEN</t>
  </si>
  <si>
    <t>FINANCIELE KOSTEN</t>
  </si>
  <si>
    <t>Afschrijving</t>
  </si>
  <si>
    <t>Rente</t>
  </si>
  <si>
    <t>TOTAAL FINANCIELE KOSTEN</t>
  </si>
  <si>
    <t>OVERIGE KOSTEN</t>
  </si>
  <si>
    <t>Verkoopkosten</t>
  </si>
  <si>
    <t>TOTAAL OVERIGE KOSTEN</t>
  </si>
  <si>
    <t>RESULTAAT</t>
  </si>
  <si>
    <t>NORM</t>
  </si>
  <si>
    <t>20% - 30%</t>
  </si>
  <si>
    <t>70% - 80%</t>
  </si>
  <si>
    <t>6% - 12%</t>
  </si>
  <si>
    <t>1% - 2%</t>
  </si>
  <si>
    <t>8% - 15%</t>
  </si>
  <si>
    <t>3% - 7%</t>
  </si>
  <si>
    <t>1% - 4%</t>
  </si>
  <si>
    <t>4% - 11%</t>
  </si>
  <si>
    <t>2% - 3%</t>
  </si>
  <si>
    <t>4% - 6%</t>
  </si>
  <si>
    <t>6% - 9%</t>
  </si>
  <si>
    <t>Huur</t>
  </si>
  <si>
    <t>RESULTATENREKENING JAAR 3</t>
  </si>
  <si>
    <t>RESULTATENREKENING JAAR 4</t>
  </si>
  <si>
    <t>R</t>
  </si>
  <si>
    <t>RESULTATENREKENING JAAR 1</t>
  </si>
  <si>
    <t xml:space="preserve">RESULTATENREKENING JAAR 2 </t>
  </si>
  <si>
    <t>(=NORM)</t>
  </si>
  <si>
    <t>zie R</t>
  </si>
  <si>
    <t>RESULTATENREKENING JAAR 5</t>
  </si>
  <si>
    <t>(ingroei)</t>
  </si>
  <si>
    <t xml:space="preserve">Lonen </t>
  </si>
  <si>
    <t>BRUTOWINST</t>
  </si>
  <si>
    <t>PERSONEELSKOSTEN</t>
  </si>
  <si>
    <t>HUISVESTINGSKOSTEN</t>
  </si>
  <si>
    <t>Non alcohol</t>
  </si>
  <si>
    <t xml:space="preserve">Alcohol </t>
  </si>
  <si>
    <t>KOSTEN</t>
  </si>
  <si>
    <t>Exploitatie (overige kosten)</t>
  </si>
  <si>
    <t>Open/sluit tijd</t>
  </si>
  <si>
    <t>MA</t>
  </si>
  <si>
    <t>DI</t>
  </si>
  <si>
    <t>WO</t>
  </si>
  <si>
    <t>DO</t>
  </si>
  <si>
    <t>VR</t>
  </si>
  <si>
    <t>ZA</t>
  </si>
  <si>
    <t>ZO</t>
  </si>
  <si>
    <t>Totaal uren</t>
  </si>
  <si>
    <t>Open</t>
  </si>
  <si>
    <t>Sluiten</t>
  </si>
  <si>
    <t>DORDTHUIS</t>
  </si>
  <si>
    <t>WERKCAFÉ / BAKERY</t>
  </si>
  <si>
    <t>Open (bemand)</t>
  </si>
  <si>
    <t>Sluiten (bemand)</t>
  </si>
  <si>
    <t xml:space="preserve">Tevens voert de kok van het werkcafé samen met de locatiemanager gezamenlijk de algehele inkoop uit voor ook de bakery, werkcafé, de barista's, foodhubs, etc. en bereiden alle gerechten waar nodig. </t>
  </si>
  <si>
    <t>Werkcafé</t>
  </si>
  <si>
    <t>Eet- en drink hubs</t>
  </si>
  <si>
    <t xml:space="preserve">Huur </t>
  </si>
  <si>
    <t>Bijdrage sociale functie</t>
  </si>
  <si>
    <t>Bijdrage verhuurder openingstijden</t>
  </si>
  <si>
    <t>EBITDAR JAAR 1</t>
  </si>
  <si>
    <t>EBITDAR JAAR 2</t>
  </si>
  <si>
    <t>EBITDAR JAAR 3</t>
  </si>
  <si>
    <t>EBITDAR JAAR 4</t>
  </si>
  <si>
    <t>EBITDAR JAAR 5</t>
  </si>
  <si>
    <t>Belasting</t>
  </si>
  <si>
    <t>Afschrijvingen</t>
  </si>
  <si>
    <t>Totaal EBITDAR</t>
  </si>
  <si>
    <t xml:space="preserve">Eet- en drink hubs zijn onbemand, worden verzorgd en aangevuld door het personeel van het werkcafé tijdens de open/sluit uren (cateraar van werkcafé dient dit dus ook te doen). </t>
  </si>
  <si>
    <t>27% - 35%</t>
  </si>
  <si>
    <t>Inslag zonder omzet</t>
  </si>
  <si>
    <r>
      <rPr>
        <b/>
        <sz val="18"/>
        <color theme="0"/>
        <rFont val="Aptos"/>
      </rPr>
      <t>TOTAAL RESULTATENREKENING</t>
    </r>
    <r>
      <rPr>
        <b/>
        <sz val="11"/>
        <color theme="0"/>
        <rFont val="Aptos"/>
      </rPr>
      <t xml:space="preserve">
</t>
    </r>
    <r>
      <rPr>
        <sz val="14"/>
        <color theme="0"/>
        <rFont val="Aptos"/>
      </rPr>
      <t xml:space="preserve">Horeca Dordthuis </t>
    </r>
  </si>
  <si>
    <r>
      <rPr>
        <b/>
        <sz val="18"/>
        <color rgb="FFFFFFFF"/>
        <rFont val="Aptos"/>
      </rPr>
      <t>Randvoorwaarden exploitatie</t>
    </r>
    <r>
      <rPr>
        <b/>
        <sz val="14"/>
        <color rgb="FFFFFFFF"/>
        <rFont val="Aptos"/>
      </rPr>
      <t xml:space="preserve">
</t>
    </r>
    <r>
      <rPr>
        <sz val="14"/>
        <color rgb="FFFFFFFF"/>
        <rFont val="Aptos"/>
      </rPr>
      <t xml:space="preserve">Horeca Dordthuis | </t>
    </r>
    <r>
      <rPr>
        <i/>
        <sz val="14"/>
        <color rgb="FFFFFFFF"/>
        <rFont val="Aptos"/>
      </rPr>
      <t>Openingstijden scenario vooruitstrevend</t>
    </r>
  </si>
  <si>
    <r>
      <t>INSLAG</t>
    </r>
    <r>
      <rPr>
        <b/>
        <i/>
        <sz val="10"/>
        <color theme="1"/>
        <rFont val="Aptos"/>
      </rPr>
      <t xml:space="preserve"> </t>
    </r>
    <r>
      <rPr>
        <b/>
        <sz val="9"/>
        <color theme="1"/>
        <rFont val="Aptos"/>
      </rPr>
      <t>(inkoop)</t>
    </r>
  </si>
  <si>
    <r>
      <t xml:space="preserve">EBITDAR </t>
    </r>
    <r>
      <rPr>
        <b/>
        <i/>
        <sz val="10"/>
        <color theme="1"/>
        <rFont val="Aptos"/>
      </rPr>
      <t>(winst voor rente, belasting, afschrijving en huur)</t>
    </r>
  </si>
  <si>
    <t>OVERIGE KENGETALLEN</t>
  </si>
  <si>
    <t>Omzet functies</t>
  </si>
  <si>
    <t>KOFFIEBAR BG</t>
  </si>
  <si>
    <t xml:space="preserve">KOFFIEBAR 1E VERD. </t>
  </si>
  <si>
    <t>Koffiebars</t>
  </si>
  <si>
    <t>Banqueting</t>
  </si>
  <si>
    <t>Aantal Eet- en drink hubs</t>
  </si>
  <si>
    <t>Diverse:</t>
  </si>
  <si>
    <t>FTE</t>
  </si>
  <si>
    <t>SALARIS PER MAAND</t>
  </si>
  <si>
    <t>SALARIS PER JAAR</t>
  </si>
  <si>
    <t>VAKANTIE GELD</t>
  </si>
  <si>
    <t>SOCIALE LASTEN</t>
  </si>
  <si>
    <t>LOONSOM</t>
  </si>
  <si>
    <t>SUBTOTAAL  KEUKEN</t>
  </si>
  <si>
    <t>Assistent managers</t>
  </si>
  <si>
    <t>SUBTOTAAL SERVICE</t>
  </si>
  <si>
    <t>Rider</t>
  </si>
  <si>
    <t>SUBTOTAAL DELIVERY</t>
  </si>
  <si>
    <t>afronding</t>
  </si>
  <si>
    <r>
      <rPr>
        <b/>
        <sz val="18"/>
        <color rgb="FFFFFFFF"/>
        <rFont val="Aptos"/>
      </rPr>
      <t xml:space="preserve">Personeelskosten </t>
    </r>
    <r>
      <rPr>
        <b/>
        <sz val="14"/>
        <color rgb="FFFFFFFF"/>
        <rFont val="Aptos"/>
      </rPr>
      <t xml:space="preserve">
</t>
    </r>
    <r>
      <rPr>
        <sz val="14"/>
        <color rgb="FFFFFFFF"/>
        <rFont val="Aptos"/>
      </rPr>
      <t xml:space="preserve">Horeca Dordthuis | </t>
    </r>
    <r>
      <rPr>
        <i/>
        <sz val="14"/>
        <color rgb="FFFFFFFF"/>
        <rFont val="Aptos"/>
      </rPr>
      <t>Toelichting op berekening</t>
    </r>
  </si>
  <si>
    <t>Locatiemanager</t>
  </si>
  <si>
    <t>FUNCTIE's</t>
  </si>
  <si>
    <t>Keuken personeel</t>
  </si>
  <si>
    <t>…</t>
  </si>
  <si>
    <t>Service medewerkers</t>
  </si>
  <si>
    <r>
      <rPr>
        <b/>
        <sz val="18"/>
        <color rgb="FFFFFFFF"/>
        <rFont val="Aptos"/>
      </rPr>
      <t>Overige posten</t>
    </r>
    <r>
      <rPr>
        <b/>
        <sz val="14"/>
        <color rgb="FFFFFFFF"/>
        <rFont val="Aptos"/>
      </rPr>
      <t xml:space="preserve">
</t>
    </r>
    <r>
      <rPr>
        <sz val="14"/>
        <color rgb="FFFFFFFF"/>
        <rFont val="Aptos"/>
      </rPr>
      <t xml:space="preserve">Horeca Dordthuis | </t>
    </r>
    <r>
      <rPr>
        <i/>
        <sz val="14"/>
        <color rgb="FFFFFFFF"/>
        <rFont val="Aptos"/>
      </rPr>
      <t>Ruimte voor toelichting op berekening overige posten</t>
    </r>
  </si>
  <si>
    <t xml:space="preserve">Financiële kosten </t>
  </si>
  <si>
    <t>Investeringskosten</t>
  </si>
  <si>
    <t>….</t>
  </si>
  <si>
    <t>*Per jaar, inschatting, mogelijk meer</t>
  </si>
  <si>
    <t>Aantal medewerkers</t>
  </si>
  <si>
    <t>±700 per werkdag</t>
  </si>
  <si>
    <t>Gebruikers* (diverse groepen, 
van bezoekers tot medewerkers)</t>
  </si>
  <si>
    <t>(Er worden zo'n 1400 FTE gehuisvest)</t>
  </si>
  <si>
    <t xml:space="preserve">Schatting gebruikersstromen week: </t>
  </si>
  <si>
    <t>Schatting gebruikersstromen weekend:</t>
  </si>
  <si>
    <t>400-500 gebruikers per dag</t>
  </si>
  <si>
    <t>400-600 gebruikers per dag</t>
  </si>
  <si>
    <t>250-350 gebruikers per dag</t>
  </si>
  <si>
    <t>50-100 gebruikers per dag</t>
  </si>
  <si>
    <t>200-300 gebruikers per dag</t>
  </si>
  <si>
    <t>Verwachtte ASP</t>
  </si>
  <si>
    <t xml:space="preserve">Aantal bezoekers </t>
  </si>
  <si>
    <t>±800 per werkdag</t>
  </si>
  <si>
    <t>Groot volume</t>
  </si>
  <si>
    <t>Klein volume, enkel events</t>
  </si>
  <si>
    <t xml:space="preserve">Schatting overige kosten zoals energieverbruik en schoonmaakverdeling: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</si>
</sst>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quot;€&quot;\ * #,##0.00_ ;_ &quot;€&quot;\ * \-#,##0.00_ ;_ &quot;€&quot;\ * &quot;-&quot;??_ ;_ @_ "/>
    <numFmt numFmtId="164" formatCode="_(&quot;€&quot;\ * #,##0.00_);_(&quot;€&quot;\ * \(#,##0.00\);_(&quot;€&quot;\ * &quot;-&quot;??_);_(@_)"/>
    <numFmt numFmtId="165" formatCode="_(* #,##0.00_);_(* \(#,##0.00\);_(* &quot;-&quot;??_);_(@_)"/>
    <numFmt numFmtId="166" formatCode="_-&quot;€&quot;\ * #,##0.00_-;_-&quot;€&quot;\ * #,##0.00\-;_-&quot;€&quot;\ * &quot;-&quot;??_-;_-@_-"/>
    <numFmt numFmtId="167" formatCode="_-&quot;€&quot;\ * #,##0_-;_-&quot;€&quot;\ * #,##0\-;_-&quot;€&quot;\ * &quot;-&quot;??_-;_-@_-"/>
    <numFmt numFmtId="168" formatCode="0.0"/>
    <numFmt numFmtId="169" formatCode="[h]:mm"/>
    <numFmt numFmtId="170" formatCode="h:mm;@"/>
    <numFmt numFmtId="171" formatCode="&quot;€&quot;\ #,##0.00"/>
  </numFmts>
  <fonts count="46" x14ac:knownFonts="1">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8"/>
      <name val="Calibri"/>
      <family val="2"/>
      <scheme val="minor"/>
    </font>
    <font>
      <u/>
      <sz val="11"/>
      <color theme="10"/>
      <name val="Calibri"/>
      <family val="2"/>
      <scheme val="minor"/>
    </font>
    <font>
      <b/>
      <sz val="11"/>
      <color theme="0"/>
      <name val="Aptos"/>
    </font>
    <font>
      <b/>
      <sz val="18"/>
      <color theme="0"/>
      <name val="Aptos"/>
    </font>
    <font>
      <sz val="14"/>
      <color theme="0"/>
      <name val="Aptos"/>
    </font>
    <font>
      <b/>
      <sz val="14"/>
      <color rgb="FFFFFFFF"/>
      <name val="Aptos"/>
    </font>
    <font>
      <b/>
      <sz val="18"/>
      <color rgb="FFFFFFFF"/>
      <name val="Aptos"/>
    </font>
    <font>
      <sz val="14"/>
      <color rgb="FFFFFFFF"/>
      <name val="Aptos"/>
    </font>
    <font>
      <i/>
      <sz val="14"/>
      <color rgb="FFFFFFFF"/>
      <name val="Aptos"/>
    </font>
    <font>
      <sz val="11"/>
      <color theme="1"/>
      <name val="Aptos"/>
    </font>
    <font>
      <b/>
      <sz val="11"/>
      <color theme="1"/>
      <name val="Aptos"/>
    </font>
    <font>
      <b/>
      <sz val="12"/>
      <color theme="1"/>
      <name val="Aptos"/>
    </font>
    <font>
      <b/>
      <i/>
      <sz val="11"/>
      <color theme="1"/>
      <name val="Aptos"/>
    </font>
    <font>
      <i/>
      <sz val="11"/>
      <color theme="1"/>
      <name val="Aptos"/>
    </font>
    <font>
      <sz val="10"/>
      <color theme="1"/>
      <name val="Aptos"/>
    </font>
    <font>
      <i/>
      <sz val="11"/>
      <color theme="0" tint="-0.249977111117893"/>
      <name val="Aptos"/>
    </font>
    <font>
      <sz val="12"/>
      <color theme="1"/>
      <name val="Aptos"/>
    </font>
    <font>
      <sz val="8"/>
      <color theme="1"/>
      <name val="Aptos"/>
    </font>
    <font>
      <b/>
      <sz val="8"/>
      <color theme="1"/>
      <name val="Aptos"/>
    </font>
    <font>
      <sz val="9"/>
      <color theme="1"/>
      <name val="Aptos"/>
    </font>
    <font>
      <b/>
      <sz val="9"/>
      <color theme="1"/>
      <name val="Aptos"/>
    </font>
    <font>
      <sz val="9"/>
      <color rgb="FFFF0000"/>
      <name val="Aptos"/>
    </font>
    <font>
      <sz val="14"/>
      <color theme="1"/>
      <name val="Aptos"/>
    </font>
    <font>
      <b/>
      <sz val="14"/>
      <color theme="1"/>
      <name val="Aptos"/>
    </font>
    <font>
      <i/>
      <sz val="12"/>
      <color theme="1"/>
      <name val="Aptos"/>
    </font>
    <font>
      <b/>
      <sz val="10"/>
      <color theme="1"/>
      <name val="Aptos"/>
    </font>
    <font>
      <b/>
      <sz val="9"/>
      <color rgb="FFFF0000"/>
      <name val="Aptos"/>
    </font>
    <font>
      <b/>
      <i/>
      <sz val="10"/>
      <color theme="1"/>
      <name val="Aptos"/>
    </font>
    <font>
      <sz val="11"/>
      <color rgb="FF000000"/>
      <name val="Aptos"/>
    </font>
    <font>
      <sz val="9"/>
      <color rgb="FF000000"/>
      <name val="Aptos"/>
    </font>
    <font>
      <sz val="11"/>
      <name val="Aptos"/>
    </font>
    <font>
      <sz val="9"/>
      <name val="Aptos"/>
    </font>
    <font>
      <b/>
      <sz val="9"/>
      <name val="Aptos"/>
    </font>
    <font>
      <i/>
      <sz val="11"/>
      <color rgb="FF0070C0"/>
      <name val="Aptos"/>
    </font>
    <font>
      <sz val="11"/>
      <color rgb="FFCEA19E"/>
      <name val="Aptos"/>
    </font>
    <font>
      <u/>
      <sz val="11"/>
      <color theme="10"/>
      <name val="Aptos"/>
    </font>
    <font>
      <sz val="11"/>
      <color rgb="FF00B050"/>
      <name val="Aptos"/>
    </font>
    <font>
      <b/>
      <sz val="11"/>
      <color rgb="FF00B050"/>
      <name val="Aptos"/>
    </font>
    <font>
      <i/>
      <sz val="9"/>
      <color theme="1"/>
      <name val="Aptos"/>
    </font>
    <font>
      <b/>
      <sz val="12"/>
      <color theme="1"/>
      <name val="Calibri"/>
      <family val="2"/>
      <scheme val="minor"/>
    </font>
    <font>
      <b/>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7030A0"/>
        <bgColor indexed="64"/>
      </patternFill>
    </fill>
  </fills>
  <borders count="28">
    <border>
      <left/>
      <right/>
      <top/>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theme="0" tint="-0.34998626667073579"/>
      </right>
      <top style="medium">
        <color theme="0" tint="-0.34998626667073579"/>
      </top>
      <bottom/>
      <diagonal/>
    </border>
    <border>
      <left/>
      <right style="medium">
        <color theme="0" tint="-0.34998626667073579"/>
      </right>
      <top/>
      <bottom/>
      <diagonal/>
    </border>
    <border>
      <left/>
      <right style="medium">
        <color theme="0" tint="-0.34998626667073579"/>
      </right>
      <top/>
      <bottom style="medium">
        <color theme="0" tint="-0.34998626667073579"/>
      </bottom>
      <diagonal/>
    </border>
    <border>
      <left style="medium">
        <color theme="0" tint="-0.34998626667073579"/>
      </left>
      <right/>
      <top style="medium">
        <color theme="0" tint="-0.34998626667073579"/>
      </top>
      <bottom/>
      <diagonal/>
    </border>
    <border>
      <left style="medium">
        <color theme="0" tint="-0.34998626667073579"/>
      </left>
      <right/>
      <top/>
      <bottom/>
      <diagonal/>
    </border>
    <border>
      <left style="medium">
        <color theme="0" tint="-0.34998626667073579"/>
      </left>
      <right/>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right/>
      <top style="thin">
        <color theme="0" tint="-0.34998626667073579"/>
      </top>
      <bottom/>
      <diagonal/>
    </border>
    <border>
      <left/>
      <right/>
      <top/>
      <bottom style="thin">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style="medium">
        <color theme="0" tint="-0.249977111117893"/>
      </left>
      <right/>
      <top/>
      <bottom/>
      <diagonal/>
    </border>
    <border>
      <left/>
      <right style="medium">
        <color theme="0" tint="-0.249977111117893"/>
      </right>
      <top/>
      <bottom/>
      <diagonal/>
    </border>
    <border>
      <left style="medium">
        <color theme="0" tint="-0.249977111117893"/>
      </left>
      <right/>
      <top/>
      <bottom style="medium">
        <color theme="0" tint="-0.249977111117893"/>
      </bottom>
      <diagonal/>
    </border>
    <border>
      <left/>
      <right/>
      <top/>
      <bottom style="medium">
        <color theme="0" tint="-0.249977111117893"/>
      </bottom>
      <diagonal/>
    </border>
    <border>
      <left/>
      <right style="medium">
        <color theme="0" tint="-0.249977111117893"/>
      </right>
      <top/>
      <bottom style="medium">
        <color theme="0" tint="-0.249977111117893"/>
      </bottom>
      <diagonal/>
    </border>
    <border>
      <left style="medium">
        <color theme="0" tint="-0.249977111117893"/>
      </left>
      <right/>
      <top style="medium">
        <color theme="0" tint="-0.249977111117893"/>
      </top>
      <bottom/>
      <diagonal/>
    </border>
    <border>
      <left/>
      <right/>
      <top style="medium">
        <color theme="0" tint="-0.249977111117893"/>
      </top>
      <bottom/>
      <diagonal/>
    </border>
    <border>
      <left/>
      <right style="medium">
        <color theme="0" tint="-0.249977111117893"/>
      </right>
      <top style="medium">
        <color theme="0" tint="-0.249977111117893"/>
      </top>
      <bottom/>
      <diagonal/>
    </border>
  </borders>
  <cellStyleXfs count="10">
    <xf numFmtId="0" fontId="0" fillId="0" borderId="0"/>
    <xf numFmtId="9" fontId="3" fillId="0" borderId="0" applyFont="0" applyFill="0" applyBorder="0" applyAlignment="0" applyProtection="0"/>
    <xf numFmtId="166" fontId="3"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5" fontId="2" fillId="0" borderId="0" applyFont="0" applyFill="0" applyBorder="0" applyAlignment="0" applyProtection="0"/>
    <xf numFmtId="44" fontId="3" fillId="0" borderId="0" applyFont="0" applyFill="0" applyBorder="0" applyAlignment="0" applyProtection="0"/>
    <xf numFmtId="0" fontId="1" fillId="0" borderId="0"/>
    <xf numFmtId="0" fontId="5" fillId="0" borderId="0" applyNumberFormat="0" applyFill="0" applyBorder="0" applyAlignment="0" applyProtection="0"/>
  </cellStyleXfs>
  <cellXfs count="234">
    <xf numFmtId="0" fontId="0" fillId="0" borderId="0" xfId="0"/>
    <xf numFmtId="0" fontId="13" fillId="0" borderId="0" xfId="0" applyFont="1"/>
    <xf numFmtId="0" fontId="14" fillId="0" borderId="0" xfId="0" applyFont="1"/>
    <xf numFmtId="0" fontId="13" fillId="4" borderId="0" xfId="0" applyFont="1" applyFill="1"/>
    <xf numFmtId="0" fontId="15" fillId="0" borderId="7" xfId="0" applyFont="1" applyBorder="1"/>
    <xf numFmtId="0" fontId="14" fillId="0" borderId="10" xfId="0" applyFont="1" applyBorder="1"/>
    <xf numFmtId="0" fontId="14" fillId="0" borderId="4" xfId="0" applyFont="1" applyBorder="1"/>
    <xf numFmtId="0" fontId="14" fillId="0" borderId="10" xfId="0" applyFont="1" applyBorder="1" applyAlignment="1">
      <alignment horizontal="right"/>
    </xf>
    <xf numFmtId="0" fontId="14" fillId="0" borderId="4" xfId="0" applyFont="1" applyBorder="1" applyAlignment="1">
      <alignment horizontal="right"/>
    </xf>
    <xf numFmtId="0" fontId="14" fillId="3" borderId="7" xfId="0" applyFont="1" applyFill="1" applyBorder="1"/>
    <xf numFmtId="170" fontId="13" fillId="3" borderId="10" xfId="0" applyNumberFormat="1" applyFont="1" applyFill="1" applyBorder="1"/>
    <xf numFmtId="0" fontId="13" fillId="3" borderId="4" xfId="0" applyFont="1" applyFill="1" applyBorder="1"/>
    <xf numFmtId="170" fontId="13" fillId="3" borderId="10" xfId="0" applyNumberFormat="1" applyFont="1" applyFill="1" applyBorder="1" applyAlignment="1">
      <alignment horizontal="right"/>
    </xf>
    <xf numFmtId="0" fontId="13" fillId="3" borderId="4" xfId="0" applyFont="1" applyFill="1" applyBorder="1" applyAlignment="1">
      <alignment horizontal="right"/>
    </xf>
    <xf numFmtId="0" fontId="14" fillId="0" borderId="8" xfId="0" applyFont="1" applyBorder="1"/>
    <xf numFmtId="170" fontId="13" fillId="0" borderId="0" xfId="0" applyNumberFormat="1" applyFont="1"/>
    <xf numFmtId="0" fontId="13" fillId="0" borderId="5" xfId="0" applyFont="1" applyBorder="1"/>
    <xf numFmtId="170" fontId="13" fillId="0" borderId="0" xfId="0" applyNumberFormat="1" applyFont="1" applyAlignment="1">
      <alignment horizontal="right"/>
    </xf>
    <xf numFmtId="0" fontId="13" fillId="0" borderId="5" xfId="0" applyFont="1" applyBorder="1" applyAlignment="1">
      <alignment horizontal="right"/>
    </xf>
    <xf numFmtId="0" fontId="14" fillId="3" borderId="9" xfId="0" applyFont="1" applyFill="1" applyBorder="1"/>
    <xf numFmtId="170" fontId="14" fillId="3" borderId="11" xfId="0" applyNumberFormat="1" applyFont="1" applyFill="1" applyBorder="1"/>
    <xf numFmtId="169" fontId="14" fillId="3" borderId="6" xfId="0" applyNumberFormat="1" applyFont="1" applyFill="1" applyBorder="1"/>
    <xf numFmtId="170" fontId="14" fillId="3" borderId="11" xfId="0" applyNumberFormat="1" applyFont="1" applyFill="1" applyBorder="1" applyAlignment="1">
      <alignment horizontal="right"/>
    </xf>
    <xf numFmtId="169" fontId="14" fillId="3" borderId="6" xfId="0" applyNumberFormat="1" applyFont="1" applyFill="1" applyBorder="1" applyAlignment="1">
      <alignment horizontal="right"/>
    </xf>
    <xf numFmtId="170" fontId="14" fillId="0" borderId="0" xfId="0" applyNumberFormat="1" applyFont="1"/>
    <xf numFmtId="169" fontId="14" fillId="0" borderId="0" xfId="0" applyNumberFormat="1" applyFont="1"/>
    <xf numFmtId="0" fontId="13" fillId="0" borderId="0" xfId="0" applyFont="1" applyAlignment="1">
      <alignment horizontal="right"/>
    </xf>
    <xf numFmtId="0" fontId="16" fillId="3" borderId="14" xfId="0" applyFont="1" applyFill="1" applyBorder="1"/>
    <xf numFmtId="170" fontId="16" fillId="3" borderId="15" xfId="0" applyNumberFormat="1" applyFont="1" applyFill="1" applyBorder="1"/>
    <xf numFmtId="169" fontId="16" fillId="3" borderId="15" xfId="0" applyNumberFormat="1" applyFont="1" applyFill="1" applyBorder="1"/>
    <xf numFmtId="0" fontId="17" fillId="3" borderId="15" xfId="0" applyFont="1" applyFill="1" applyBorder="1"/>
    <xf numFmtId="0" fontId="16" fillId="3" borderId="15" xfId="0" applyFont="1" applyFill="1" applyBorder="1"/>
    <xf numFmtId="170" fontId="14" fillId="3" borderId="15" xfId="0" applyNumberFormat="1" applyFont="1" applyFill="1" applyBorder="1"/>
    <xf numFmtId="170" fontId="14" fillId="3" borderId="16" xfId="0" applyNumberFormat="1" applyFont="1" applyFill="1" applyBorder="1"/>
    <xf numFmtId="0" fontId="16" fillId="3" borderId="17" xfId="0" applyFont="1" applyFill="1" applyBorder="1"/>
    <xf numFmtId="170" fontId="16" fillId="3" borderId="18" xfId="0" applyNumberFormat="1" applyFont="1" applyFill="1" applyBorder="1"/>
    <xf numFmtId="169" fontId="16" fillId="3" borderId="18" xfId="0" applyNumberFormat="1" applyFont="1" applyFill="1" applyBorder="1"/>
    <xf numFmtId="0" fontId="17" fillId="3" borderId="18" xfId="0" applyFont="1" applyFill="1" applyBorder="1"/>
    <xf numFmtId="0" fontId="16" fillId="3" borderId="18" xfId="0" applyFont="1" applyFill="1" applyBorder="1"/>
    <xf numFmtId="170" fontId="14" fillId="3" borderId="18" xfId="0" applyNumberFormat="1" applyFont="1" applyFill="1" applyBorder="1"/>
    <xf numFmtId="170" fontId="14" fillId="3" borderId="19" xfId="0" applyNumberFormat="1" applyFont="1" applyFill="1" applyBorder="1"/>
    <xf numFmtId="0" fontId="14" fillId="0" borderId="0" xfId="0" applyFont="1" applyAlignment="1">
      <alignment horizontal="center"/>
    </xf>
    <xf numFmtId="9" fontId="14" fillId="0" borderId="0" xfId="0" applyNumberFormat="1" applyFont="1" applyAlignment="1">
      <alignment horizontal="center"/>
    </xf>
    <xf numFmtId="168" fontId="13" fillId="0" borderId="0" xfId="0" applyNumberFormat="1" applyFont="1"/>
    <xf numFmtId="167" fontId="13" fillId="0" borderId="0" xfId="2" applyNumberFormat="1" applyFont="1" applyFill="1" applyBorder="1"/>
    <xf numFmtId="170" fontId="18" fillId="0" borderId="0" xfId="0" applyNumberFormat="1" applyFont="1"/>
    <xf numFmtId="0" fontId="13" fillId="0" borderId="0" xfId="0" applyFont="1" applyAlignment="1">
      <alignment horizontal="center"/>
    </xf>
    <xf numFmtId="166" fontId="13" fillId="0" borderId="0" xfId="2" applyFont="1" applyFill="1" applyBorder="1"/>
    <xf numFmtId="167" fontId="13" fillId="0" borderId="0" xfId="2" applyNumberFormat="1" applyFont="1" applyFill="1"/>
    <xf numFmtId="2" fontId="13" fillId="0" borderId="0" xfId="0" applyNumberFormat="1" applyFont="1"/>
    <xf numFmtId="168" fontId="14" fillId="0" borderId="0" xfId="0" applyNumberFormat="1" applyFont="1"/>
    <xf numFmtId="167" fontId="14" fillId="0" borderId="0" xfId="2" applyNumberFormat="1" applyFont="1" applyFill="1" applyBorder="1"/>
    <xf numFmtId="167" fontId="14" fillId="0" borderId="0" xfId="2" applyNumberFormat="1" applyFont="1" applyFill="1"/>
    <xf numFmtId="2" fontId="14" fillId="0" borderId="0" xfId="0" applyNumberFormat="1" applyFont="1"/>
    <xf numFmtId="167" fontId="13" fillId="0" borderId="0" xfId="0" applyNumberFormat="1" applyFont="1"/>
    <xf numFmtId="167" fontId="17" fillId="0" borderId="0" xfId="0" applyNumberFormat="1" applyFont="1" applyAlignment="1">
      <alignment horizontal="right"/>
    </xf>
    <xf numFmtId="167" fontId="14" fillId="0" borderId="0" xfId="0" applyNumberFormat="1" applyFont="1"/>
    <xf numFmtId="0" fontId="19" fillId="0" borderId="0" xfId="0" applyFont="1"/>
    <xf numFmtId="20" fontId="13" fillId="0" borderId="0" xfId="0" applyNumberFormat="1" applyFont="1" applyAlignment="1">
      <alignment horizontal="center"/>
    </xf>
    <xf numFmtId="20" fontId="13" fillId="0" borderId="0" xfId="0" applyNumberFormat="1" applyFont="1" applyAlignment="1">
      <alignment horizontal="right"/>
    </xf>
    <xf numFmtId="0" fontId="20" fillId="0" borderId="0" xfId="3" applyFont="1"/>
    <xf numFmtId="0" fontId="15" fillId="0" borderId="0" xfId="0" applyFont="1" applyAlignment="1">
      <alignment horizontal="left" vertical="top"/>
    </xf>
    <xf numFmtId="170" fontId="21" fillId="0" borderId="0" xfId="0" applyNumberFormat="1" applyFont="1"/>
    <xf numFmtId="0" fontId="21" fillId="0" borderId="0" xfId="0" applyFont="1"/>
    <xf numFmtId="0" fontId="13" fillId="0" borderId="0" xfId="0" applyFont="1" applyAlignment="1">
      <alignment horizontal="left" vertical="top"/>
    </xf>
    <xf numFmtId="0" fontId="13" fillId="0" borderId="0" xfId="0" applyFont="1" applyAlignment="1">
      <alignment horizontal="center" vertical="top"/>
    </xf>
    <xf numFmtId="169" fontId="22" fillId="0" borderId="0" xfId="0" applyNumberFormat="1" applyFont="1"/>
    <xf numFmtId="167" fontId="21" fillId="0" borderId="0" xfId="2" applyNumberFormat="1" applyFont="1" applyFill="1"/>
    <xf numFmtId="166" fontId="21" fillId="0" borderId="0" xfId="0" applyNumberFormat="1" applyFont="1"/>
    <xf numFmtId="164" fontId="23" fillId="0" borderId="0" xfId="0" applyNumberFormat="1" applyFont="1"/>
    <xf numFmtId="168" fontId="22" fillId="0" borderId="0" xfId="0" applyNumberFormat="1" applyFont="1"/>
    <xf numFmtId="164" fontId="24" fillId="0" borderId="0" xfId="0" applyNumberFormat="1" applyFont="1"/>
    <xf numFmtId="9" fontId="21" fillId="0" borderId="0" xfId="1" applyFont="1" applyFill="1"/>
    <xf numFmtId="0" fontId="23" fillId="0" borderId="0" xfId="0" applyFont="1" applyAlignment="1">
      <alignment horizontal="right"/>
    </xf>
    <xf numFmtId="164" fontId="18" fillId="0" borderId="0" xfId="0" applyNumberFormat="1" applyFont="1"/>
    <xf numFmtId="166" fontId="13" fillId="0" borderId="0" xfId="2" applyFont="1" applyFill="1"/>
    <xf numFmtId="9" fontId="23" fillId="0" borderId="0" xfId="1" applyFont="1" applyFill="1"/>
    <xf numFmtId="0" fontId="24" fillId="0" borderId="0" xfId="0" applyFont="1" applyAlignment="1">
      <alignment horizontal="center"/>
    </xf>
    <xf numFmtId="9" fontId="25" fillId="0" borderId="0" xfId="1" applyFont="1" applyFill="1"/>
    <xf numFmtId="0" fontId="14" fillId="4" borderId="0" xfId="0" applyFont="1" applyFill="1"/>
    <xf numFmtId="166" fontId="13" fillId="4" borderId="0" xfId="2" applyFont="1" applyFill="1"/>
    <xf numFmtId="9" fontId="23" fillId="4" borderId="0" xfId="1" applyFont="1" applyFill="1"/>
    <xf numFmtId="0" fontId="24" fillId="4" borderId="0" xfId="0" applyFont="1" applyFill="1" applyAlignment="1">
      <alignment horizontal="center"/>
    </xf>
    <xf numFmtId="0" fontId="26" fillId="0" borderId="0" xfId="0" applyFont="1"/>
    <xf numFmtId="0" fontId="27" fillId="3" borderId="1" xfId="0" applyFont="1" applyFill="1" applyBorder="1"/>
    <xf numFmtId="9" fontId="25" fillId="3" borderId="3" xfId="1" applyFont="1" applyFill="1" applyBorder="1"/>
    <xf numFmtId="0" fontId="27" fillId="3" borderId="2" xfId="0" applyFont="1" applyFill="1" applyBorder="1"/>
    <xf numFmtId="0" fontId="27" fillId="3" borderId="3" xfId="0" applyFont="1" applyFill="1" applyBorder="1"/>
    <xf numFmtId="0" fontId="14" fillId="0" borderId="8" xfId="0" applyFont="1" applyBorder="1" applyAlignment="1">
      <alignment horizontal="center"/>
    </xf>
    <xf numFmtId="0" fontId="17" fillId="0" borderId="0" xfId="0" applyFont="1" applyAlignment="1">
      <alignment horizontal="center"/>
    </xf>
    <xf numFmtId="9" fontId="29" fillId="2" borderId="13" xfId="1" applyFont="1" applyFill="1" applyBorder="1" applyAlignment="1">
      <alignment horizontal="center"/>
    </xf>
    <xf numFmtId="9" fontId="25" fillId="0" borderId="5" xfId="1" applyFont="1" applyFill="1" applyBorder="1"/>
    <xf numFmtId="9" fontId="29" fillId="2" borderId="0" xfId="1" applyFont="1" applyFill="1" applyBorder="1" applyAlignment="1">
      <alignment horizontal="center"/>
    </xf>
    <xf numFmtId="0" fontId="14" fillId="0" borderId="5" xfId="0" applyFont="1" applyBorder="1" applyAlignment="1">
      <alignment horizontal="center"/>
    </xf>
    <xf numFmtId="9" fontId="30" fillId="0" borderId="5" xfId="1" applyFont="1" applyFill="1" applyBorder="1" applyAlignment="1">
      <alignment horizontal="center"/>
    </xf>
    <xf numFmtId="9" fontId="29" fillId="2" borderId="12" xfId="1" applyFont="1" applyFill="1" applyBorder="1" applyAlignment="1">
      <alignment horizontal="center"/>
    </xf>
    <xf numFmtId="166" fontId="14" fillId="0" borderId="0" xfId="2" applyFont="1" applyFill="1" applyBorder="1" applyAlignment="1">
      <alignment horizontal="center"/>
    </xf>
    <xf numFmtId="9" fontId="23" fillId="0" borderId="0" xfId="1" applyFont="1" applyFill="1" applyBorder="1"/>
    <xf numFmtId="0" fontId="24" fillId="0" borderId="5" xfId="0" applyFont="1" applyBorder="1" applyAlignment="1">
      <alignment horizontal="center"/>
    </xf>
    <xf numFmtId="9" fontId="23" fillId="0" borderId="11" xfId="1" applyFont="1" applyFill="1" applyBorder="1"/>
    <xf numFmtId="0" fontId="13" fillId="0" borderId="2" xfId="0" applyFont="1" applyBorder="1"/>
    <xf numFmtId="167" fontId="13" fillId="0" borderId="10" xfId="2" applyNumberFormat="1" applyFont="1" applyFill="1" applyBorder="1"/>
    <xf numFmtId="9" fontId="23" fillId="0" borderId="2" xfId="1" applyFont="1" applyFill="1" applyBorder="1"/>
    <xf numFmtId="0" fontId="13" fillId="0" borderId="10" xfId="0" applyFont="1" applyBorder="1"/>
    <xf numFmtId="167" fontId="13" fillId="0" borderId="2" xfId="2" applyNumberFormat="1" applyFont="1" applyFill="1" applyBorder="1"/>
    <xf numFmtId="9" fontId="23" fillId="0" borderId="10" xfId="1" applyFont="1" applyFill="1" applyBorder="1"/>
    <xf numFmtId="0" fontId="32" fillId="0" borderId="0" xfId="0" applyFont="1"/>
    <xf numFmtId="167" fontId="32" fillId="0" borderId="0" xfId="0" applyNumberFormat="1" applyFont="1"/>
    <xf numFmtId="9" fontId="33" fillId="0" borderId="0" xfId="0" applyNumberFormat="1" applyFont="1"/>
    <xf numFmtId="167" fontId="13" fillId="0" borderId="11" xfId="2" applyNumberFormat="1" applyFont="1" applyFill="1" applyBorder="1"/>
    <xf numFmtId="0" fontId="13" fillId="0" borderId="11" xfId="0" applyFont="1" applyBorder="1"/>
    <xf numFmtId="0" fontId="34" fillId="0" borderId="0" xfId="0" applyFont="1"/>
    <xf numFmtId="167" fontId="34" fillId="0" borderId="0" xfId="2" applyNumberFormat="1" applyFont="1" applyFill="1" applyBorder="1"/>
    <xf numFmtId="9" fontId="35" fillId="0" borderId="0" xfId="1" applyFont="1" applyFill="1" applyBorder="1"/>
    <xf numFmtId="0" fontId="36" fillId="0" borderId="5" xfId="0" applyFont="1" applyBorder="1" applyAlignment="1">
      <alignment horizontal="center"/>
    </xf>
    <xf numFmtId="9" fontId="35" fillId="0" borderId="2" xfId="1" applyFont="1" applyFill="1" applyBorder="1"/>
    <xf numFmtId="166" fontId="13" fillId="0" borderId="10" xfId="2" applyFont="1" applyFill="1" applyBorder="1"/>
    <xf numFmtId="0" fontId="14" fillId="0" borderId="9" xfId="0" applyFont="1" applyBorder="1"/>
    <xf numFmtId="0" fontId="27" fillId="0" borderId="1" xfId="0" applyFont="1" applyBorder="1"/>
    <xf numFmtId="0" fontId="26" fillId="0" borderId="2" xfId="0" applyFont="1" applyBorder="1"/>
    <xf numFmtId="167" fontId="27" fillId="0" borderId="2" xfId="2" applyNumberFormat="1" applyFont="1" applyFill="1" applyBorder="1"/>
    <xf numFmtId="9" fontId="27" fillId="0" borderId="2" xfId="1" applyFont="1" applyFill="1" applyBorder="1"/>
    <xf numFmtId="0" fontId="30" fillId="0" borderId="2" xfId="0" applyFont="1" applyBorder="1" applyAlignment="1">
      <alignment horizontal="center"/>
    </xf>
    <xf numFmtId="9" fontId="23" fillId="0" borderId="3" xfId="1" applyFont="1" applyFill="1" applyBorder="1"/>
    <xf numFmtId="0" fontId="24" fillId="0" borderId="3" xfId="0" applyFont="1" applyBorder="1" applyAlignment="1">
      <alignment horizontal="center"/>
    </xf>
    <xf numFmtId="0" fontId="27" fillId="0" borderId="9" xfId="0" applyFont="1" applyBorder="1"/>
    <xf numFmtId="166" fontId="14" fillId="0" borderId="0" xfId="2" applyFont="1" applyFill="1"/>
    <xf numFmtId="9" fontId="14" fillId="0" borderId="0" xfId="1" applyFont="1" applyFill="1"/>
    <xf numFmtId="9" fontId="14" fillId="0" borderId="0" xfId="1" applyFont="1"/>
    <xf numFmtId="9" fontId="29" fillId="0" borderId="0" xfId="1" applyFont="1" applyFill="1" applyBorder="1" applyAlignment="1">
      <alignment horizontal="center"/>
    </xf>
    <xf numFmtId="0" fontId="24" fillId="0" borderId="2" xfId="0" applyFont="1" applyBorder="1" applyAlignment="1">
      <alignment horizontal="center"/>
    </xf>
    <xf numFmtId="0" fontId="37" fillId="0" borderId="0" xfId="0" applyFont="1"/>
    <xf numFmtId="0" fontId="13" fillId="0" borderId="12" xfId="0" applyFont="1" applyBorder="1"/>
    <xf numFmtId="0" fontId="14" fillId="0" borderId="12" xfId="0" applyFont="1" applyBorder="1"/>
    <xf numFmtId="166" fontId="13" fillId="0" borderId="12" xfId="2" applyFont="1" applyFill="1" applyBorder="1"/>
    <xf numFmtId="9" fontId="23" fillId="0" borderId="12" xfId="1" applyFont="1" applyFill="1" applyBorder="1"/>
    <xf numFmtId="0" fontId="24" fillId="0" borderId="12" xfId="0" applyFont="1" applyBorder="1" applyAlignment="1">
      <alignment horizontal="center"/>
    </xf>
    <xf numFmtId="9" fontId="25" fillId="0" borderId="12" xfId="1" applyFont="1" applyFill="1" applyBorder="1"/>
    <xf numFmtId="166" fontId="13" fillId="0" borderId="0" xfId="2" applyFont="1" applyFill="1" applyAlignment="1">
      <alignment horizontal="right"/>
    </xf>
    <xf numFmtId="9" fontId="13" fillId="0" borderId="0" xfId="1" applyFont="1" applyFill="1" applyAlignment="1">
      <alignment horizontal="right"/>
    </xf>
    <xf numFmtId="0" fontId="13" fillId="0" borderId="0" xfId="2" applyNumberFormat="1" applyFont="1" applyFill="1"/>
    <xf numFmtId="0" fontId="38" fillId="0" borderId="0" xfId="0" applyFont="1"/>
    <xf numFmtId="166" fontId="38" fillId="0" borderId="0" xfId="2" applyFont="1" applyFill="1"/>
    <xf numFmtId="0" fontId="38" fillId="0" borderId="0" xfId="2" applyNumberFormat="1" applyFont="1" applyFill="1"/>
    <xf numFmtId="0" fontId="39" fillId="0" borderId="0" xfId="9" applyFont="1"/>
    <xf numFmtId="166" fontId="34" fillId="0" borderId="0" xfId="2" applyFont="1" applyFill="1" applyAlignment="1">
      <alignment horizontal="right"/>
    </xf>
    <xf numFmtId="164" fontId="34" fillId="0" borderId="0" xfId="1" applyNumberFormat="1" applyFont="1" applyFill="1"/>
    <xf numFmtId="0" fontId="40" fillId="0" borderId="0" xfId="0" applyFont="1" applyAlignment="1">
      <alignment vertical="top"/>
    </xf>
    <xf numFmtId="0" fontId="41" fillId="0" borderId="0" xfId="0" applyFont="1"/>
    <xf numFmtId="0" fontId="14" fillId="0" borderId="15" xfId="0" applyFont="1" applyBorder="1"/>
    <xf numFmtId="167" fontId="0" fillId="0" borderId="0" xfId="2" applyNumberFormat="1" applyFont="1" applyFill="1" applyBorder="1"/>
    <xf numFmtId="166" fontId="0" fillId="0" borderId="0" xfId="2" applyFont="1" applyFill="1" applyBorder="1"/>
    <xf numFmtId="167" fontId="0" fillId="3" borderId="0" xfId="2" applyNumberFormat="1" applyFont="1" applyFill="1" applyBorder="1"/>
    <xf numFmtId="166" fontId="0" fillId="3" borderId="0" xfId="2" applyFont="1" applyFill="1" applyBorder="1"/>
    <xf numFmtId="167" fontId="44" fillId="3" borderId="0" xfId="2" applyNumberFormat="1" applyFont="1" applyFill="1" applyBorder="1"/>
    <xf numFmtId="167" fontId="44" fillId="0" borderId="0" xfId="2" applyNumberFormat="1" applyFont="1" applyFill="1" applyBorder="1"/>
    <xf numFmtId="0" fontId="44" fillId="0" borderId="0" xfId="0" applyFont="1"/>
    <xf numFmtId="0" fontId="14" fillId="0" borderId="0" xfId="0" applyFont="1" applyAlignment="1">
      <alignment horizontal="right"/>
    </xf>
    <xf numFmtId="170" fontId="14" fillId="0" borderId="0" xfId="0" applyNumberFormat="1" applyFont="1" applyAlignment="1">
      <alignment horizontal="right"/>
    </xf>
    <xf numFmtId="169" fontId="14" fillId="0" borderId="0" xfId="0" applyNumberFormat="1" applyFont="1" applyAlignment="1">
      <alignment horizontal="right"/>
    </xf>
    <xf numFmtId="0" fontId="43" fillId="0" borderId="25" xfId="0" applyFont="1" applyBorder="1"/>
    <xf numFmtId="0" fontId="44" fillId="0" borderId="26" xfId="0" applyFont="1" applyBorder="1"/>
    <xf numFmtId="0" fontId="44" fillId="0" borderId="26" xfId="0" applyFont="1" applyBorder="1" applyAlignment="1">
      <alignment horizontal="center"/>
    </xf>
    <xf numFmtId="0" fontId="44" fillId="0" borderId="27" xfId="0" applyFont="1" applyBorder="1"/>
    <xf numFmtId="0" fontId="44" fillId="0" borderId="20" xfId="0" applyFont="1" applyBorder="1"/>
    <xf numFmtId="9" fontId="44" fillId="0" borderId="0" xfId="0" applyNumberFormat="1" applyFont="1" applyAlignment="1">
      <alignment horizontal="center"/>
    </xf>
    <xf numFmtId="0" fontId="44" fillId="0" borderId="21" xfId="0" applyFont="1" applyBorder="1"/>
    <xf numFmtId="168" fontId="0" fillId="0" borderId="0" xfId="0" applyNumberFormat="1"/>
    <xf numFmtId="167" fontId="0" fillId="0" borderId="21" xfId="2" applyNumberFormat="1" applyFont="1" applyFill="1" applyBorder="1"/>
    <xf numFmtId="0" fontId="44" fillId="3" borderId="20" xfId="0" applyFont="1" applyFill="1" applyBorder="1"/>
    <xf numFmtId="168" fontId="0" fillId="3" borderId="0" xfId="0" applyNumberFormat="1" applyFill="1"/>
    <xf numFmtId="167" fontId="0" fillId="3" borderId="21" xfId="2" applyNumberFormat="1" applyFont="1" applyFill="1" applyBorder="1"/>
    <xf numFmtId="168" fontId="44" fillId="3" borderId="0" xfId="0" applyNumberFormat="1" applyFont="1" applyFill="1"/>
    <xf numFmtId="167" fontId="44" fillId="3" borderId="21" xfId="2" applyNumberFormat="1" applyFont="1" applyFill="1" applyBorder="1"/>
    <xf numFmtId="168" fontId="44" fillId="0" borderId="0" xfId="0" applyNumberFormat="1" applyFont="1"/>
    <xf numFmtId="167" fontId="44" fillId="0" borderId="21" xfId="2" applyNumberFormat="1" applyFont="1" applyFill="1" applyBorder="1"/>
    <xf numFmtId="0" fontId="0" fillId="3" borderId="0" xfId="0" applyFill="1"/>
    <xf numFmtId="0" fontId="44" fillId="0" borderId="22" xfId="0" applyFont="1" applyBorder="1"/>
    <xf numFmtId="0" fontId="44" fillId="0" borderId="23" xfId="0" applyFont="1" applyBorder="1"/>
    <xf numFmtId="0" fontId="0" fillId="0" borderId="23" xfId="0" applyBorder="1"/>
    <xf numFmtId="167" fontId="44" fillId="0" borderId="24" xfId="0" applyNumberFormat="1" applyFont="1" applyBorder="1"/>
    <xf numFmtId="0" fontId="44" fillId="3" borderId="25" xfId="0" applyFont="1" applyFill="1" applyBorder="1"/>
    <xf numFmtId="168" fontId="0" fillId="3" borderId="26" xfId="0" applyNumberFormat="1" applyFill="1" applyBorder="1"/>
    <xf numFmtId="167" fontId="0" fillId="3" borderId="26" xfId="2" applyNumberFormat="1" applyFont="1" applyFill="1" applyBorder="1"/>
    <xf numFmtId="167" fontId="0" fillId="3" borderId="27" xfId="2" applyNumberFormat="1" applyFont="1" applyFill="1" applyBorder="1"/>
    <xf numFmtId="166" fontId="0" fillId="0" borderId="21" xfId="2" applyFont="1" applyFill="1" applyBorder="1"/>
    <xf numFmtId="166" fontId="0" fillId="3" borderId="21" xfId="2" applyFont="1" applyFill="1" applyBorder="1"/>
    <xf numFmtId="167" fontId="0" fillId="0" borderId="23" xfId="0" applyNumberFormat="1" applyBorder="1"/>
    <xf numFmtId="167" fontId="45" fillId="0" borderId="23" xfId="0" applyNumberFormat="1" applyFont="1" applyBorder="1" applyAlignment="1">
      <alignment horizontal="right"/>
    </xf>
    <xf numFmtId="167" fontId="0" fillId="0" borderId="24" xfId="0" applyNumberFormat="1" applyBorder="1"/>
    <xf numFmtId="0" fontId="14" fillId="0" borderId="10" xfId="0" applyFont="1" applyBorder="1" applyAlignment="1">
      <alignment horizontal="center"/>
    </xf>
    <xf numFmtId="167" fontId="13" fillId="0" borderId="5" xfId="2" applyNumberFormat="1" applyFont="1" applyFill="1" applyBorder="1"/>
    <xf numFmtId="3" fontId="14" fillId="0" borderId="8" xfId="0" applyNumberFormat="1" applyFont="1" applyBorder="1"/>
    <xf numFmtId="3" fontId="13" fillId="0" borderId="0" xfId="0" applyNumberFormat="1" applyFont="1" applyAlignment="1">
      <alignment horizontal="center"/>
    </xf>
    <xf numFmtId="3" fontId="14" fillId="0" borderId="0" xfId="0" applyNumberFormat="1" applyFont="1" applyAlignment="1">
      <alignment horizontal="center"/>
    </xf>
    <xf numFmtId="3" fontId="13" fillId="0" borderId="8" xfId="0" applyNumberFormat="1" applyFont="1" applyBorder="1"/>
    <xf numFmtId="0" fontId="14" fillId="3" borderId="8" xfId="0" applyFont="1" applyFill="1" applyBorder="1"/>
    <xf numFmtId="168" fontId="14" fillId="3" borderId="5" xfId="0" applyNumberFormat="1" applyFont="1" applyFill="1" applyBorder="1" applyAlignment="1">
      <alignment horizontal="center"/>
    </xf>
    <xf numFmtId="171" fontId="13" fillId="0" borderId="5" xfId="0" applyNumberFormat="1" applyFont="1" applyBorder="1" applyAlignment="1">
      <alignment horizontal="center"/>
    </xf>
    <xf numFmtId="168" fontId="14" fillId="0" borderId="11" xfId="0" applyNumberFormat="1" applyFont="1" applyBorder="1"/>
    <xf numFmtId="0" fontId="14" fillId="3" borderId="7" xfId="0" applyFont="1" applyFill="1" applyBorder="1" applyAlignment="1">
      <alignment wrapText="1"/>
    </xf>
    <xf numFmtId="0" fontId="14" fillId="3" borderId="10" xfId="0" applyFont="1" applyFill="1" applyBorder="1"/>
    <xf numFmtId="0" fontId="14" fillId="3" borderId="4" xfId="0" applyFont="1" applyFill="1" applyBorder="1"/>
    <xf numFmtId="168" fontId="13" fillId="3" borderId="0" xfId="0" applyNumberFormat="1" applyFont="1" applyFill="1"/>
    <xf numFmtId="167" fontId="13" fillId="3" borderId="0" xfId="2" applyNumberFormat="1" applyFont="1" applyFill="1" applyBorder="1"/>
    <xf numFmtId="167" fontId="13" fillId="3" borderId="5" xfId="2" applyNumberFormat="1" applyFont="1" applyFill="1" applyBorder="1"/>
    <xf numFmtId="168" fontId="14" fillId="3" borderId="0" xfId="0" applyNumberFormat="1" applyFont="1" applyFill="1"/>
    <xf numFmtId="167" fontId="14" fillId="3" borderId="0" xfId="2" applyNumberFormat="1" applyFont="1" applyFill="1" applyBorder="1"/>
    <xf numFmtId="167" fontId="14" fillId="3" borderId="5" xfId="2" applyNumberFormat="1" applyFont="1" applyFill="1" applyBorder="1"/>
    <xf numFmtId="168" fontId="14" fillId="0" borderId="11" xfId="0" applyNumberFormat="1" applyFont="1" applyBorder="1" applyAlignment="1">
      <alignment horizontal="center"/>
    </xf>
    <xf numFmtId="168" fontId="14" fillId="0" borderId="6" xfId="0" applyNumberFormat="1" applyFont="1" applyBorder="1" applyAlignment="1">
      <alignment horizontal="center"/>
    </xf>
    <xf numFmtId="0" fontId="9" fillId="4" borderId="0" xfId="0" applyFont="1" applyFill="1" applyAlignment="1">
      <alignment horizontal="left" vertical="center" wrapText="1"/>
    </xf>
    <xf numFmtId="168" fontId="14" fillId="3" borderId="0" xfId="0" applyNumberFormat="1" applyFont="1" applyFill="1" applyAlignment="1">
      <alignment horizontal="center"/>
    </xf>
    <xf numFmtId="168" fontId="13" fillId="0" borderId="0" xfId="0" applyNumberFormat="1" applyFont="1" applyAlignment="1">
      <alignment horizontal="center"/>
    </xf>
    <xf numFmtId="0" fontId="42" fillId="3" borderId="10" xfId="0" applyFont="1" applyFill="1" applyBorder="1" applyAlignment="1">
      <alignment horizontal="center" vertical="center"/>
    </xf>
    <xf numFmtId="168" fontId="14" fillId="0" borderId="0" xfId="0" applyNumberFormat="1" applyFont="1" applyAlignment="1">
      <alignment horizontal="left" vertical="top"/>
    </xf>
    <xf numFmtId="167" fontId="13" fillId="0" borderId="0" xfId="2" applyNumberFormat="1" applyFont="1" applyFill="1" applyBorder="1" applyAlignment="1">
      <alignment horizontal="left" vertical="top"/>
    </xf>
    <xf numFmtId="0" fontId="15" fillId="0" borderId="0" xfId="0" applyFont="1" applyAlignment="1">
      <alignment horizontal="right"/>
    </xf>
    <xf numFmtId="3" fontId="14" fillId="3" borderId="10" xfId="0" applyNumberFormat="1" applyFont="1" applyFill="1" applyBorder="1" applyAlignment="1">
      <alignment horizontal="center" vertical="center"/>
    </xf>
    <xf numFmtId="3" fontId="14" fillId="3" borderId="0" xfId="0" applyNumberFormat="1" applyFont="1" applyFill="1" applyAlignment="1">
      <alignment horizontal="center"/>
    </xf>
    <xf numFmtId="168" fontId="21" fillId="0" borderId="0" xfId="0" applyNumberFormat="1" applyFont="1" applyAlignment="1">
      <alignment horizontal="center"/>
    </xf>
    <xf numFmtId="1" fontId="14" fillId="3" borderId="0" xfId="0" applyNumberFormat="1" applyFont="1" applyFill="1" applyAlignment="1">
      <alignment horizontal="center"/>
    </xf>
    <xf numFmtId="3" fontId="13" fillId="0" borderId="0" xfId="0" applyNumberFormat="1" applyFont="1" applyAlignment="1">
      <alignment horizontal="center"/>
    </xf>
    <xf numFmtId="3" fontId="14" fillId="0" borderId="0" xfId="0" applyNumberFormat="1" applyFont="1" applyAlignment="1">
      <alignment horizontal="center"/>
    </xf>
    <xf numFmtId="3" fontId="42" fillId="3" borderId="8" xfId="0" applyNumberFormat="1" applyFont="1" applyFill="1" applyBorder="1" applyAlignment="1">
      <alignment horizontal="right"/>
    </xf>
    <xf numFmtId="3" fontId="42" fillId="3" borderId="0" xfId="0" applyNumberFormat="1" applyFont="1" applyFill="1" applyAlignment="1">
      <alignment horizontal="right"/>
    </xf>
    <xf numFmtId="0" fontId="6" fillId="4" borderId="0" xfId="0" applyFont="1" applyFill="1" applyAlignment="1">
      <alignment horizontal="left" vertical="center" wrapText="1"/>
    </xf>
    <xf numFmtId="0" fontId="6" fillId="4" borderId="0" xfId="0" applyFont="1" applyFill="1" applyAlignment="1">
      <alignment horizontal="left" vertical="center"/>
    </xf>
    <xf numFmtId="0" fontId="13" fillId="0" borderId="12" xfId="0" applyFont="1" applyBorder="1" applyAlignment="1">
      <alignment horizontal="right"/>
    </xf>
    <xf numFmtId="0" fontId="27" fillId="3" borderId="2" xfId="0" applyFont="1" applyFill="1" applyBorder="1" applyAlignment="1">
      <alignment horizontal="center"/>
    </xf>
    <xf numFmtId="0" fontId="28" fillId="3" borderId="2" xfId="0" applyFont="1" applyFill="1" applyBorder="1" applyAlignment="1">
      <alignment horizontal="center"/>
    </xf>
    <xf numFmtId="0" fontId="28" fillId="3" borderId="3" xfId="0" applyFont="1" applyFill="1" applyBorder="1" applyAlignment="1">
      <alignment horizontal="center"/>
    </xf>
    <xf numFmtId="1" fontId="14" fillId="0" borderId="0" xfId="0" applyNumberFormat="1" applyFont="1" applyAlignment="1">
      <alignment horizontal="center"/>
    </xf>
    <xf numFmtId="0" fontId="43" fillId="0" borderId="23" xfId="0" applyFont="1" applyBorder="1" applyAlignment="1">
      <alignment horizontal="right"/>
    </xf>
  </cellXfs>
  <cellStyles count="10">
    <cellStyle name="Hyperlink" xfId="9" builtinId="8"/>
    <cellStyle name="Komma 2" xfId="6" xr:uid="{00000000-0005-0000-0000-000002000000}"/>
    <cellStyle name="Procent" xfId="1" builtinId="5"/>
    <cellStyle name="Procent 2" xfId="5" xr:uid="{00000000-0005-0000-0000-000005000000}"/>
    <cellStyle name="Standaard" xfId="0" builtinId="0"/>
    <cellStyle name="Standaard 2" xfId="3" xr:uid="{00000000-0005-0000-0000-000006000000}"/>
    <cellStyle name="Standaard 3" xfId="8" xr:uid="{41402B85-6F80-3D47-9902-0CDDCB5758E9}"/>
    <cellStyle name="Valuta" xfId="2" builtinId="4"/>
    <cellStyle name="Valuta 2" xfId="4" xr:uid="{00000000-0005-0000-0000-000007000000}"/>
    <cellStyle name="Valuta 3" xfId="7" xr:uid="{00000000-0005-0000-0000-000008000000}"/>
  </cellStyles>
  <dxfs count="0"/>
  <tableStyles count="0" defaultTableStyle="TableStyleMedium9" defaultPivotStyle="PivotStyleLight16"/>
  <colors>
    <mruColors>
      <color rgb="FFCEA19E"/>
      <color rgb="FFFFE8E5"/>
      <color rgb="FFE6B4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1214783</xdr:colOff>
      <xdr:row>2</xdr:row>
      <xdr:rowOff>9582</xdr:rowOff>
    </xdr:to>
    <xdr:pic>
      <xdr:nvPicPr>
        <xdr:cNvPr id="3" name="Graphic 2">
          <a:extLst>
            <a:ext uri="{FF2B5EF4-FFF2-40B4-BE49-F238E27FC236}">
              <a16:creationId xmlns:a16="http://schemas.microsoft.com/office/drawing/2014/main" id="{442FCADF-1649-D943-A8A9-524F7680EA1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6854" y="0"/>
          <a:ext cx="1214783" cy="10798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294492</xdr:colOff>
      <xdr:row>0</xdr:row>
      <xdr:rowOff>92028</xdr:rowOff>
    </xdr:from>
    <xdr:to>
      <xdr:col>1</xdr:col>
      <xdr:colOff>1104347</xdr:colOff>
      <xdr:row>1</xdr:row>
      <xdr:rowOff>619661</xdr:rowOff>
    </xdr:to>
    <xdr:pic>
      <xdr:nvPicPr>
        <xdr:cNvPr id="3" name="Graphic 2">
          <a:extLst>
            <a:ext uri="{FF2B5EF4-FFF2-40B4-BE49-F238E27FC236}">
              <a16:creationId xmlns:a16="http://schemas.microsoft.com/office/drawing/2014/main" id="{A952CA7A-1651-9C15-44CB-57BD401631A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94492" y="92028"/>
          <a:ext cx="1214783" cy="10798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1214783</xdr:colOff>
      <xdr:row>2</xdr:row>
      <xdr:rowOff>9582</xdr:rowOff>
    </xdr:to>
    <xdr:pic>
      <xdr:nvPicPr>
        <xdr:cNvPr id="2" name="Graphic 1">
          <a:extLst>
            <a:ext uri="{FF2B5EF4-FFF2-40B4-BE49-F238E27FC236}">
              <a16:creationId xmlns:a16="http://schemas.microsoft.com/office/drawing/2014/main" id="{F9371463-9AEF-274A-A6AA-C1CDF94F4A1E}"/>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4000" y="0"/>
          <a:ext cx="1214783" cy="10763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1214783</xdr:colOff>
      <xdr:row>2</xdr:row>
      <xdr:rowOff>9582</xdr:rowOff>
    </xdr:to>
    <xdr:pic>
      <xdr:nvPicPr>
        <xdr:cNvPr id="2" name="Graphic 1">
          <a:extLst>
            <a:ext uri="{FF2B5EF4-FFF2-40B4-BE49-F238E27FC236}">
              <a16:creationId xmlns:a16="http://schemas.microsoft.com/office/drawing/2014/main" id="{CF0DB06F-D4DD-6944-9B49-87FC8967C345}"/>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4000" y="0"/>
          <a:ext cx="1214783" cy="1076382"/>
        </a:xfrm>
        <a:prstGeom prst="rect">
          <a:avLst/>
        </a:prstGeom>
      </xdr:spPr>
    </xdr:pic>
    <xdr:clientData/>
  </xdr:twoCellAnchor>
</xdr:wsDr>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M60"/>
  <sheetViews>
    <sheetView showGridLines="0" tabSelected="1" zoomScale="95" zoomScaleNormal="95" zoomScalePageLayoutView="130" workbookViewId="0">
      <selection activeCell="I40" sqref="I40"/>
    </sheetView>
  </sheetViews>
  <sheetFormatPr defaultColWidth="8.85546875" defaultRowHeight="15" x14ac:dyDescent="0.25"/>
  <cols>
    <col min="1" max="1" width="3.28515625" style="1" customWidth="1"/>
    <col min="2" max="2" width="26" style="2" customWidth="1"/>
    <col min="3" max="3" width="5.85546875" style="1" customWidth="1"/>
    <col min="4" max="5" width="6.28515625" style="1" customWidth="1"/>
    <col min="6" max="6" width="5.28515625" style="1" customWidth="1"/>
    <col min="7" max="7" width="5.42578125" style="1" customWidth="1"/>
    <col min="8" max="8" width="6.140625" style="1" customWidth="1"/>
    <col min="9" max="9" width="5.7109375" style="1" customWidth="1"/>
    <col min="10" max="10" width="7.85546875" style="1" customWidth="1"/>
    <col min="11" max="11" width="5.28515625" style="1" customWidth="1"/>
    <col min="12" max="12" width="22.28515625" style="1" customWidth="1"/>
    <col min="13" max="13" width="11.140625" style="1" customWidth="1"/>
    <col min="14" max="16" width="14.85546875" style="1" customWidth="1"/>
    <col min="17" max="17" width="12.85546875" style="1" customWidth="1"/>
    <col min="18" max="18" width="7.7109375" style="1" customWidth="1"/>
    <col min="19" max="19" width="7" style="1" customWidth="1"/>
    <col min="20" max="20" width="9.28515625" style="1" customWidth="1"/>
    <col min="21" max="33" width="4.85546875" style="1" customWidth="1"/>
    <col min="34" max="34" width="9.85546875" style="1" customWidth="1"/>
    <col min="35" max="16384" width="8.85546875" style="1"/>
  </cols>
  <sheetData>
    <row r="1" spans="1:39" ht="30" customHeight="1" x14ac:dyDescent="0.25"/>
    <row r="2" spans="1:39" ht="54" customHeight="1" x14ac:dyDescent="0.25"/>
    <row r="3" spans="1:39" ht="20.100000000000001" customHeight="1" x14ac:dyDescent="0.25">
      <c r="A3" s="3"/>
      <c r="B3" s="211" t="s">
        <v>83</v>
      </c>
      <c r="C3" s="211"/>
      <c r="D3" s="211"/>
      <c r="E3" s="211"/>
      <c r="F3" s="211"/>
      <c r="G3" s="211"/>
      <c r="H3" s="211"/>
      <c r="I3" s="211"/>
      <c r="J3" s="211"/>
      <c r="K3" s="211"/>
      <c r="L3" s="211"/>
      <c r="M3" s="211"/>
      <c r="N3" s="211"/>
      <c r="O3" s="3"/>
      <c r="P3" s="3"/>
      <c r="Q3" s="3"/>
      <c r="R3" s="3"/>
      <c r="S3" s="3"/>
      <c r="T3" s="3"/>
      <c r="U3" s="3"/>
      <c r="V3" s="3"/>
      <c r="W3" s="3"/>
      <c r="X3" s="3"/>
      <c r="Y3" s="3"/>
      <c r="Z3" s="3"/>
      <c r="AA3" s="3"/>
      <c r="AB3" s="3"/>
      <c r="AC3" s="3"/>
      <c r="AD3" s="3"/>
      <c r="AE3" s="3"/>
      <c r="AF3" s="3"/>
      <c r="AG3" s="3"/>
      <c r="AH3" s="3"/>
      <c r="AI3" s="3"/>
      <c r="AJ3" s="3"/>
      <c r="AK3" s="3"/>
      <c r="AL3" s="3"/>
      <c r="AM3" s="3"/>
    </row>
    <row r="4" spans="1:39" ht="20.100000000000001" customHeight="1" x14ac:dyDescent="0.25">
      <c r="A4" s="3"/>
      <c r="B4" s="211"/>
      <c r="C4" s="211"/>
      <c r="D4" s="211"/>
      <c r="E4" s="211"/>
      <c r="F4" s="211"/>
      <c r="G4" s="211"/>
      <c r="H4" s="211"/>
      <c r="I4" s="211"/>
      <c r="J4" s="211"/>
      <c r="K4" s="211"/>
      <c r="L4" s="211"/>
      <c r="M4" s="211"/>
      <c r="N4" s="211"/>
      <c r="O4" s="3"/>
      <c r="P4" s="3"/>
      <c r="Q4" s="3"/>
      <c r="R4" s="3"/>
      <c r="S4" s="3"/>
      <c r="T4" s="3"/>
      <c r="U4" s="3"/>
      <c r="V4" s="3"/>
      <c r="W4" s="3"/>
      <c r="X4" s="3"/>
      <c r="Y4" s="3"/>
      <c r="Z4" s="3"/>
      <c r="AA4" s="3"/>
      <c r="AB4" s="3"/>
      <c r="AC4" s="3"/>
      <c r="AD4" s="3"/>
      <c r="AE4" s="3"/>
      <c r="AF4" s="3"/>
      <c r="AG4" s="3"/>
      <c r="AH4" s="3"/>
      <c r="AI4" s="3"/>
      <c r="AJ4" s="3"/>
      <c r="AK4" s="3"/>
      <c r="AL4" s="3"/>
      <c r="AM4" s="3"/>
    </row>
    <row r="5" spans="1:39" ht="20.100000000000001" customHeight="1" x14ac:dyDescent="0.25">
      <c r="A5" s="3"/>
      <c r="B5" s="211"/>
      <c r="C5" s="211"/>
      <c r="D5" s="211"/>
      <c r="E5" s="211"/>
      <c r="F5" s="211"/>
      <c r="G5" s="211"/>
      <c r="H5" s="211"/>
      <c r="I5" s="211"/>
      <c r="J5" s="211"/>
      <c r="K5" s="211"/>
      <c r="L5" s="211"/>
      <c r="M5" s="211"/>
      <c r="N5" s="211"/>
      <c r="O5" s="3"/>
      <c r="P5" s="3"/>
      <c r="Q5" s="3"/>
      <c r="R5" s="3"/>
      <c r="S5" s="3"/>
      <c r="T5" s="3"/>
      <c r="U5" s="3"/>
      <c r="V5" s="3"/>
      <c r="W5" s="3"/>
      <c r="X5" s="3"/>
      <c r="Y5" s="3"/>
      <c r="Z5" s="3"/>
      <c r="AA5" s="3"/>
      <c r="AB5" s="3"/>
      <c r="AC5" s="3"/>
      <c r="AD5" s="3"/>
      <c r="AE5" s="3"/>
      <c r="AF5" s="3"/>
      <c r="AG5" s="3"/>
      <c r="AH5" s="3"/>
      <c r="AI5" s="3"/>
      <c r="AJ5" s="3"/>
      <c r="AK5" s="3"/>
      <c r="AL5" s="3"/>
      <c r="AM5" s="3"/>
    </row>
    <row r="6" spans="1:39" ht="15.75" thickBot="1" x14ac:dyDescent="0.3"/>
    <row r="7" spans="1:39" ht="16.5" thickBot="1" x14ac:dyDescent="0.3">
      <c r="B7" s="4" t="s">
        <v>61</v>
      </c>
      <c r="C7" s="5" t="s">
        <v>51</v>
      </c>
      <c r="D7" s="5" t="s">
        <v>52</v>
      </c>
      <c r="E7" s="5" t="s">
        <v>53</v>
      </c>
      <c r="F7" s="5" t="s">
        <v>54</v>
      </c>
      <c r="G7" s="5" t="s">
        <v>55</v>
      </c>
      <c r="H7" s="5" t="s">
        <v>56</v>
      </c>
      <c r="I7" s="5" t="s">
        <v>57</v>
      </c>
      <c r="J7" s="6" t="s">
        <v>1</v>
      </c>
      <c r="L7" s="4" t="s">
        <v>89</v>
      </c>
      <c r="M7" s="7" t="s">
        <v>51</v>
      </c>
      <c r="N7" s="7" t="s">
        <v>52</v>
      </c>
      <c r="O7" s="7" t="s">
        <v>53</v>
      </c>
      <c r="P7" s="7" t="s">
        <v>54</v>
      </c>
      <c r="Q7" s="7" t="s">
        <v>55</v>
      </c>
      <c r="R7" s="7" t="s">
        <v>56</v>
      </c>
      <c r="S7" s="7" t="s">
        <v>57</v>
      </c>
      <c r="T7" s="8" t="s">
        <v>1</v>
      </c>
    </row>
    <row r="8" spans="1:39" x14ac:dyDescent="0.25">
      <c r="B8" s="9" t="s">
        <v>59</v>
      </c>
      <c r="C8" s="10">
        <v>0.33333333333333331</v>
      </c>
      <c r="D8" s="10">
        <v>0.33333333333333331</v>
      </c>
      <c r="E8" s="10">
        <v>0.33333333333333331</v>
      </c>
      <c r="F8" s="10">
        <v>0.33333333333333331</v>
      </c>
      <c r="G8" s="10">
        <v>0.33333333333333331</v>
      </c>
      <c r="H8" s="10">
        <v>0.375</v>
      </c>
      <c r="I8" s="10">
        <v>0.375</v>
      </c>
      <c r="J8" s="11"/>
      <c r="L8" s="9" t="s">
        <v>59</v>
      </c>
      <c r="M8" s="12">
        <v>0.33333333333333331</v>
      </c>
      <c r="N8" s="12">
        <v>0.41666666666666669</v>
      </c>
      <c r="O8" s="12">
        <v>0.33333333333333331</v>
      </c>
      <c r="P8" s="12">
        <v>0.41666666666666669</v>
      </c>
      <c r="Q8" s="12">
        <v>0.33333333333333331</v>
      </c>
      <c r="R8" s="12">
        <v>0</v>
      </c>
      <c r="S8" s="12">
        <v>0</v>
      </c>
      <c r="T8" s="13"/>
    </row>
    <row r="9" spans="1:39" x14ac:dyDescent="0.25">
      <c r="B9" s="14" t="s">
        <v>60</v>
      </c>
      <c r="C9" s="15">
        <v>0.91666666666666663</v>
      </c>
      <c r="D9" s="15">
        <v>0.91666666666666663</v>
      </c>
      <c r="E9" s="15">
        <v>0.91666666666666663</v>
      </c>
      <c r="F9" s="15">
        <v>0.91666666666666663</v>
      </c>
      <c r="G9" s="15">
        <v>0.91666666666666663</v>
      </c>
      <c r="H9" s="15">
        <v>0.70833333333333337</v>
      </c>
      <c r="I9" s="15">
        <v>0.70833333333333337</v>
      </c>
      <c r="J9" s="16"/>
      <c r="L9" s="14" t="s">
        <v>60</v>
      </c>
      <c r="M9" s="17">
        <v>0.66666666666666663</v>
      </c>
      <c r="N9" s="17">
        <v>0.83333333333333337</v>
      </c>
      <c r="O9" s="17">
        <v>0.66666666666666663</v>
      </c>
      <c r="P9" s="17">
        <v>0.83333333333333337</v>
      </c>
      <c r="Q9" s="17">
        <v>0.66666666666666663</v>
      </c>
      <c r="R9" s="17">
        <v>0</v>
      </c>
      <c r="S9" s="17">
        <v>0</v>
      </c>
      <c r="T9" s="18"/>
    </row>
    <row r="10" spans="1:39" x14ac:dyDescent="0.25">
      <c r="B10" s="14" t="s">
        <v>50</v>
      </c>
      <c r="C10" s="15">
        <v>0</v>
      </c>
      <c r="D10" s="15">
        <v>0</v>
      </c>
      <c r="E10" s="15">
        <v>0</v>
      </c>
      <c r="F10" s="15">
        <v>0</v>
      </c>
      <c r="G10" s="15">
        <v>0</v>
      </c>
      <c r="H10" s="15">
        <v>0</v>
      </c>
      <c r="I10" s="15">
        <v>0</v>
      </c>
      <c r="J10" s="16"/>
      <c r="L10" s="14" t="s">
        <v>50</v>
      </c>
      <c r="M10" s="17">
        <v>4.1666666666666664E-2</v>
      </c>
      <c r="N10" s="17">
        <v>4.1666666666666664E-2</v>
      </c>
      <c r="O10" s="17">
        <v>4.1666666666666664E-2</v>
      </c>
      <c r="P10" s="17">
        <v>4.1666666666666664E-2</v>
      </c>
      <c r="Q10" s="17">
        <v>4.1666666666666664E-2</v>
      </c>
      <c r="R10" s="17">
        <v>0</v>
      </c>
      <c r="S10" s="17">
        <v>0</v>
      </c>
      <c r="T10" s="18"/>
    </row>
    <row r="11" spans="1:39" ht="15.75" thickBot="1" x14ac:dyDescent="0.3">
      <c r="B11" s="19" t="s">
        <v>58</v>
      </c>
      <c r="C11" s="20">
        <f>C9-C8+C10</f>
        <v>0.58333333333333326</v>
      </c>
      <c r="D11" s="20">
        <f t="shared" ref="D11:I11" si="0">D9-D8+D10</f>
        <v>0.58333333333333326</v>
      </c>
      <c r="E11" s="20">
        <f t="shared" si="0"/>
        <v>0.58333333333333326</v>
      </c>
      <c r="F11" s="20">
        <f t="shared" si="0"/>
        <v>0.58333333333333326</v>
      </c>
      <c r="G11" s="20">
        <f t="shared" si="0"/>
        <v>0.58333333333333326</v>
      </c>
      <c r="H11" s="20">
        <f t="shared" si="0"/>
        <v>0.33333333333333337</v>
      </c>
      <c r="I11" s="20">
        <f t="shared" si="0"/>
        <v>0.33333333333333337</v>
      </c>
      <c r="J11" s="21">
        <f>SUM(C11+D11+E11+F11+G11+H11+I11)</f>
        <v>3.583333333333333</v>
      </c>
      <c r="L11" s="19" t="s">
        <v>58</v>
      </c>
      <c r="M11" s="22">
        <f>M9-M8+M10</f>
        <v>0.375</v>
      </c>
      <c r="N11" s="22">
        <f t="shared" ref="N11" si="1">N9-N8+N10</f>
        <v>0.45833333333333337</v>
      </c>
      <c r="O11" s="22">
        <f t="shared" ref="O11" si="2">O9-O8+O10</f>
        <v>0.375</v>
      </c>
      <c r="P11" s="22">
        <f t="shared" ref="P11" si="3">P9-P8+P10</f>
        <v>0.45833333333333337</v>
      </c>
      <c r="Q11" s="22">
        <f t="shared" ref="Q11" si="4">Q9-Q8+Q10</f>
        <v>0.375</v>
      </c>
      <c r="R11" s="22">
        <f t="shared" ref="R11" si="5">R9-R8+R10</f>
        <v>0</v>
      </c>
      <c r="S11" s="22">
        <f t="shared" ref="S11" si="6">S9-S8+S10</f>
        <v>0</v>
      </c>
      <c r="T11" s="23">
        <f>SUM(M11+N11+O11+P11+Q11+R11+S11)</f>
        <v>2.041666666666667</v>
      </c>
    </row>
    <row r="12" spans="1:39" ht="15.75" thickBot="1" x14ac:dyDescent="0.3">
      <c r="C12" s="24"/>
      <c r="D12" s="24"/>
      <c r="E12" s="24"/>
      <c r="F12" s="24"/>
      <c r="G12" s="24"/>
      <c r="H12" s="24"/>
      <c r="I12" s="24"/>
      <c r="J12" s="25"/>
      <c r="M12" s="26"/>
      <c r="N12" s="26"/>
      <c r="O12" s="26"/>
      <c r="P12" s="26"/>
      <c r="Q12" s="26"/>
      <c r="R12" s="26"/>
      <c r="S12" s="26"/>
      <c r="T12" s="26"/>
    </row>
    <row r="13" spans="1:39" ht="16.5" thickBot="1" x14ac:dyDescent="0.3">
      <c r="B13" s="4" t="s">
        <v>88</v>
      </c>
      <c r="C13" s="5" t="s">
        <v>51</v>
      </c>
      <c r="D13" s="5" t="s">
        <v>52</v>
      </c>
      <c r="E13" s="5" t="s">
        <v>53</v>
      </c>
      <c r="F13" s="5" t="s">
        <v>54</v>
      </c>
      <c r="G13" s="5" t="s">
        <v>55</v>
      </c>
      <c r="H13" s="5" t="s">
        <v>56</v>
      </c>
      <c r="I13" s="5" t="s">
        <v>57</v>
      </c>
      <c r="J13" s="6" t="s">
        <v>1</v>
      </c>
      <c r="L13" s="4" t="s">
        <v>62</v>
      </c>
      <c r="M13" s="7" t="s">
        <v>51</v>
      </c>
      <c r="N13" s="7" t="s">
        <v>52</v>
      </c>
      <c r="O13" s="7" t="s">
        <v>53</v>
      </c>
      <c r="P13" s="7" t="s">
        <v>54</v>
      </c>
      <c r="Q13" s="7" t="s">
        <v>55</v>
      </c>
      <c r="R13" s="7" t="s">
        <v>56</v>
      </c>
      <c r="S13" s="7" t="s">
        <v>57</v>
      </c>
      <c r="T13" s="8" t="s">
        <v>1</v>
      </c>
    </row>
    <row r="14" spans="1:39" x14ac:dyDescent="0.25">
      <c r="B14" s="9" t="s">
        <v>59</v>
      </c>
      <c r="C14" s="10">
        <v>0.33333333333333331</v>
      </c>
      <c r="D14" s="10">
        <v>0.33333333333333331</v>
      </c>
      <c r="E14" s="10">
        <v>0.33333333333333331</v>
      </c>
      <c r="F14" s="10">
        <v>0.33333333333333331</v>
      </c>
      <c r="G14" s="10">
        <v>0.33333333333333331</v>
      </c>
      <c r="H14" s="10">
        <v>0.375</v>
      </c>
      <c r="I14" s="10">
        <v>0.375</v>
      </c>
      <c r="J14" s="11"/>
      <c r="L14" s="9" t="s">
        <v>63</v>
      </c>
      <c r="M14" s="10">
        <v>0.33333333333333331</v>
      </c>
      <c r="N14" s="10">
        <v>0.33333333333333331</v>
      </c>
      <c r="O14" s="10">
        <v>0.33333333333333331</v>
      </c>
      <c r="P14" s="10">
        <v>0.33333333333333331</v>
      </c>
      <c r="Q14" s="10">
        <v>0.375</v>
      </c>
      <c r="R14" s="10">
        <v>0.375</v>
      </c>
      <c r="S14" s="10">
        <v>0.41666666666666669</v>
      </c>
      <c r="T14" s="13"/>
    </row>
    <row r="15" spans="1:39" x14ac:dyDescent="0.25">
      <c r="B15" s="14" t="s">
        <v>60</v>
      </c>
      <c r="C15" s="15">
        <v>0.91666666666666663</v>
      </c>
      <c r="D15" s="15">
        <v>0.91666666666666663</v>
      </c>
      <c r="E15" s="15">
        <v>0.91666666666666663</v>
      </c>
      <c r="F15" s="15">
        <v>0.91666666666666663</v>
      </c>
      <c r="G15" s="15">
        <v>0.91666666666666663</v>
      </c>
      <c r="H15" s="15">
        <v>0.70833333333333337</v>
      </c>
      <c r="I15" s="15">
        <v>0.70833333333333337</v>
      </c>
      <c r="J15" s="16"/>
      <c r="L15" s="14" t="s">
        <v>64</v>
      </c>
      <c r="M15" s="15">
        <v>0.70833333333333337</v>
      </c>
      <c r="N15" s="15">
        <v>0.79166666666666663</v>
      </c>
      <c r="O15" s="15">
        <v>0.70833333333333337</v>
      </c>
      <c r="P15" s="15">
        <v>0.79166666666666663</v>
      </c>
      <c r="Q15" s="15">
        <v>0.66666666666666663</v>
      </c>
      <c r="R15" s="15">
        <v>0.70833333333333337</v>
      </c>
      <c r="S15" s="15">
        <v>0.66666666666666663</v>
      </c>
      <c r="T15" s="18"/>
    </row>
    <row r="16" spans="1:39" x14ac:dyDescent="0.25">
      <c r="B16" s="14" t="s">
        <v>50</v>
      </c>
      <c r="C16" s="15">
        <v>0</v>
      </c>
      <c r="D16" s="15">
        <v>0</v>
      </c>
      <c r="E16" s="15">
        <v>0</v>
      </c>
      <c r="F16" s="15">
        <v>0</v>
      </c>
      <c r="G16" s="15">
        <v>0</v>
      </c>
      <c r="H16" s="15">
        <v>0</v>
      </c>
      <c r="I16" s="15">
        <v>0</v>
      </c>
      <c r="J16" s="16"/>
      <c r="L16" s="14" t="s">
        <v>50</v>
      </c>
      <c r="M16" s="15">
        <v>8.3333333333333329E-2</v>
      </c>
      <c r="N16" s="15">
        <v>8.3333333333333329E-2</v>
      </c>
      <c r="O16" s="15">
        <v>8.3333333333333329E-2</v>
      </c>
      <c r="P16" s="15">
        <v>8.3333333333333329E-2</v>
      </c>
      <c r="Q16" s="15">
        <v>8.3333333333333329E-2</v>
      </c>
      <c r="R16" s="15">
        <v>4.1666666666666664E-2</v>
      </c>
      <c r="S16" s="15">
        <v>4.1666666666666664E-2</v>
      </c>
      <c r="T16" s="18"/>
    </row>
    <row r="17" spans="2:34" ht="15.75" thickBot="1" x14ac:dyDescent="0.3">
      <c r="B17" s="19" t="s">
        <v>58</v>
      </c>
      <c r="C17" s="20">
        <f>C15-C14+C16</f>
        <v>0.58333333333333326</v>
      </c>
      <c r="D17" s="20">
        <f t="shared" ref="D17" si="7">D15-D14+D16</f>
        <v>0.58333333333333326</v>
      </c>
      <c r="E17" s="20">
        <f t="shared" ref="E17" si="8">E15-E14+E16</f>
        <v>0.58333333333333326</v>
      </c>
      <c r="F17" s="20">
        <f t="shared" ref="F17" si="9">F15-F14+F16</f>
        <v>0.58333333333333326</v>
      </c>
      <c r="G17" s="20">
        <f t="shared" ref="G17" si="10">G15-G14+G16</f>
        <v>0.58333333333333326</v>
      </c>
      <c r="H17" s="20">
        <f t="shared" ref="H17" si="11">H15-H14+H16</f>
        <v>0.33333333333333337</v>
      </c>
      <c r="I17" s="20">
        <f t="shared" ref="I17" si="12">I15-I14+I16</f>
        <v>0.33333333333333337</v>
      </c>
      <c r="J17" s="21">
        <f>SUM(C17+D17+E17+F17+G17+H17+I17)</f>
        <v>3.583333333333333</v>
      </c>
      <c r="L17" s="19" t="s">
        <v>58</v>
      </c>
      <c r="M17" s="20">
        <f>M15-M14+M16</f>
        <v>0.45833333333333337</v>
      </c>
      <c r="N17" s="20">
        <f t="shared" ref="N17" si="13">N15-N14+N16</f>
        <v>0.54166666666666663</v>
      </c>
      <c r="O17" s="20">
        <f t="shared" ref="O17" si="14">O15-O14+O16</f>
        <v>0.45833333333333337</v>
      </c>
      <c r="P17" s="20">
        <f t="shared" ref="P17" si="15">P15-P14+P16</f>
        <v>0.54166666666666663</v>
      </c>
      <c r="Q17" s="20">
        <f t="shared" ref="Q17" si="16">Q15-Q14+Q16</f>
        <v>0.37499999999999994</v>
      </c>
      <c r="R17" s="20">
        <f t="shared" ref="R17" si="17">R15-R14+R16</f>
        <v>0.37500000000000006</v>
      </c>
      <c r="S17" s="20">
        <f t="shared" ref="S17" si="18">S15-S14+S16</f>
        <v>0.29166666666666663</v>
      </c>
      <c r="T17" s="23">
        <f>SUM(M17+N17+O17+P17+Q17+R17+S17)</f>
        <v>3.0416666666666665</v>
      </c>
    </row>
    <row r="18" spans="2:34" ht="24" customHeight="1" thickBot="1" x14ac:dyDescent="0.3">
      <c r="C18" s="24"/>
      <c r="D18" s="24"/>
      <c r="E18" s="24"/>
      <c r="F18" s="24"/>
      <c r="G18" s="24"/>
      <c r="H18" s="24"/>
      <c r="I18" s="24"/>
      <c r="J18" s="25"/>
      <c r="L18" s="2"/>
      <c r="M18" s="24"/>
      <c r="N18" s="24"/>
      <c r="O18" s="24"/>
      <c r="P18" s="24"/>
      <c r="Q18" s="24"/>
      <c r="R18" s="24"/>
      <c r="S18" s="24"/>
      <c r="T18" s="25"/>
    </row>
    <row r="19" spans="2:34" x14ac:dyDescent="0.25">
      <c r="B19" s="27" t="s">
        <v>79</v>
      </c>
      <c r="C19" s="28"/>
      <c r="D19" s="28"/>
      <c r="E19" s="28"/>
      <c r="F19" s="28"/>
      <c r="G19" s="28"/>
      <c r="H19" s="28"/>
      <c r="I19" s="28"/>
      <c r="J19" s="29"/>
      <c r="K19" s="30"/>
      <c r="L19" s="31"/>
      <c r="M19" s="28"/>
      <c r="N19" s="32"/>
      <c r="O19" s="32"/>
      <c r="P19" s="32"/>
      <c r="Q19" s="33"/>
      <c r="R19" s="24"/>
      <c r="S19" s="24"/>
      <c r="T19" s="25"/>
    </row>
    <row r="20" spans="2:34" ht="15.75" thickBot="1" x14ac:dyDescent="0.3">
      <c r="B20" s="34" t="s">
        <v>65</v>
      </c>
      <c r="C20" s="35"/>
      <c r="D20" s="35"/>
      <c r="E20" s="35"/>
      <c r="F20" s="35"/>
      <c r="G20" s="35"/>
      <c r="H20" s="35"/>
      <c r="I20" s="35"/>
      <c r="J20" s="36"/>
      <c r="K20" s="37"/>
      <c r="L20" s="38"/>
      <c r="M20" s="35"/>
      <c r="N20" s="39"/>
      <c r="O20" s="39"/>
      <c r="P20" s="39"/>
      <c r="Q20" s="40"/>
      <c r="R20" s="24"/>
      <c r="S20" s="24"/>
      <c r="T20" s="25"/>
    </row>
    <row r="21" spans="2:34" ht="27.95" customHeight="1" thickBot="1" x14ac:dyDescent="0.3">
      <c r="B21" s="149"/>
    </row>
    <row r="22" spans="2:34" ht="16.5" thickBot="1" x14ac:dyDescent="0.3">
      <c r="B22" s="4" t="s">
        <v>86</v>
      </c>
      <c r="C22" s="5"/>
      <c r="D22" s="5"/>
      <c r="E22" s="5"/>
      <c r="F22" s="5"/>
      <c r="G22" s="5"/>
      <c r="H22" s="5"/>
      <c r="I22" s="5"/>
      <c r="J22" s="5"/>
      <c r="K22" s="190"/>
      <c r="L22" s="5"/>
      <c r="M22" s="5"/>
      <c r="N22" s="6"/>
      <c r="O22" s="2"/>
      <c r="P22" s="2"/>
      <c r="Q22" s="2"/>
    </row>
    <row r="23" spans="2:34" ht="60" x14ac:dyDescent="0.25">
      <c r="B23" s="200" t="s">
        <v>119</v>
      </c>
      <c r="C23" s="218">
        <v>500000</v>
      </c>
      <c r="D23" s="218"/>
      <c r="E23" s="218"/>
      <c r="F23" s="214" t="s">
        <v>116</v>
      </c>
      <c r="G23" s="214"/>
      <c r="H23" s="214"/>
      <c r="I23" s="214"/>
      <c r="J23" s="214"/>
      <c r="K23" s="201"/>
      <c r="L23" s="201"/>
      <c r="M23" s="201"/>
      <c r="N23" s="202"/>
      <c r="O23" s="42"/>
      <c r="P23" s="42"/>
      <c r="Q23" s="2"/>
    </row>
    <row r="24" spans="2:34" ht="8.1" customHeight="1" x14ac:dyDescent="0.25">
      <c r="B24" s="224"/>
      <c r="C24" s="225"/>
      <c r="D24" s="225"/>
      <c r="E24" s="225"/>
      <c r="F24" s="203"/>
      <c r="G24" s="203"/>
      <c r="H24" s="203"/>
      <c r="I24" s="203"/>
      <c r="J24" s="203"/>
      <c r="K24" s="203"/>
      <c r="L24" s="204"/>
      <c r="M24" s="204"/>
      <c r="N24" s="205"/>
      <c r="O24" s="44"/>
      <c r="P24" s="44"/>
      <c r="Q24" s="44"/>
      <c r="S24" s="45"/>
      <c r="T24" s="45"/>
      <c r="U24" s="45"/>
      <c r="V24" s="45"/>
      <c r="W24" s="45"/>
      <c r="X24" s="45"/>
      <c r="Y24" s="45"/>
      <c r="Z24" s="45"/>
      <c r="AA24" s="45"/>
      <c r="AB24" s="45"/>
      <c r="AC24" s="45"/>
      <c r="AD24" s="45"/>
      <c r="AE24" s="45"/>
      <c r="AF24" s="45"/>
      <c r="AG24" s="45"/>
      <c r="AH24" s="46"/>
    </row>
    <row r="25" spans="2:34" ht="12.95" customHeight="1" x14ac:dyDescent="0.25">
      <c r="B25" s="192" t="s">
        <v>117</v>
      </c>
      <c r="C25" s="222" t="s">
        <v>118</v>
      </c>
      <c r="D25" s="223"/>
      <c r="E25" s="223"/>
      <c r="F25" s="215" t="s">
        <v>129</v>
      </c>
      <c r="G25" s="215"/>
      <c r="H25" s="215"/>
      <c r="I25" s="215"/>
      <c r="J25" s="215"/>
      <c r="K25" s="216" t="s">
        <v>130</v>
      </c>
      <c r="L25" s="216"/>
      <c r="M25" s="44"/>
      <c r="N25" s="191"/>
      <c r="O25" s="44"/>
      <c r="P25" s="44"/>
      <c r="Q25" s="44"/>
      <c r="S25" s="45"/>
      <c r="T25" s="45"/>
      <c r="U25" s="45"/>
      <c r="V25" s="45"/>
      <c r="W25" s="45"/>
      <c r="X25" s="45"/>
      <c r="Y25" s="45"/>
      <c r="Z25" s="45"/>
      <c r="AA25" s="45"/>
      <c r="AB25" s="45"/>
      <c r="AC25" s="45"/>
      <c r="AD25" s="45"/>
      <c r="AE25" s="45"/>
      <c r="AF25" s="45"/>
      <c r="AG25" s="45"/>
      <c r="AH25" s="46"/>
    </row>
    <row r="26" spans="2:34" ht="12.95" customHeight="1" x14ac:dyDescent="0.25">
      <c r="B26" s="195" t="s">
        <v>120</v>
      </c>
      <c r="C26" s="193"/>
      <c r="D26" s="194"/>
      <c r="E26" s="194"/>
      <c r="F26" s="215"/>
      <c r="G26" s="215"/>
      <c r="H26" s="215"/>
      <c r="I26" s="215"/>
      <c r="J26" s="215"/>
      <c r="K26" s="216"/>
      <c r="L26" s="216"/>
      <c r="M26" s="44"/>
      <c r="N26" s="191"/>
      <c r="O26" s="44"/>
      <c r="P26" s="44"/>
      <c r="Q26" s="44"/>
      <c r="S26" s="45"/>
      <c r="T26" s="45"/>
      <c r="U26" s="45"/>
      <c r="V26" s="45"/>
      <c r="W26" s="45"/>
      <c r="X26" s="45"/>
      <c r="Y26" s="45"/>
      <c r="Z26" s="45"/>
      <c r="AA26" s="45"/>
      <c r="AB26" s="45"/>
      <c r="AC26" s="45"/>
      <c r="AD26" s="45"/>
      <c r="AE26" s="45"/>
      <c r="AF26" s="45"/>
      <c r="AG26" s="45"/>
      <c r="AH26" s="46"/>
    </row>
    <row r="27" spans="2:34" x14ac:dyDescent="0.25">
      <c r="B27" s="196" t="s">
        <v>87</v>
      </c>
      <c r="C27" s="219" t="s">
        <v>93</v>
      </c>
      <c r="D27" s="219"/>
      <c r="E27" s="219"/>
      <c r="F27" s="212" t="s">
        <v>121</v>
      </c>
      <c r="G27" s="212"/>
      <c r="H27" s="212"/>
      <c r="I27" s="212"/>
      <c r="J27" s="212"/>
      <c r="K27" s="212" t="s">
        <v>122</v>
      </c>
      <c r="L27" s="212"/>
      <c r="M27" s="212"/>
      <c r="N27" s="197" t="s">
        <v>128</v>
      </c>
      <c r="O27" s="43"/>
      <c r="P27" s="44"/>
      <c r="Q27" s="44"/>
      <c r="R27" s="48"/>
      <c r="S27" s="44"/>
    </row>
    <row r="28" spans="2:34" x14ac:dyDescent="0.25">
      <c r="B28" s="14"/>
      <c r="C28" s="213" t="s">
        <v>66</v>
      </c>
      <c r="D28" s="213"/>
      <c r="E28" s="213"/>
      <c r="F28" s="213" t="s">
        <v>123</v>
      </c>
      <c r="G28" s="213"/>
      <c r="H28" s="213"/>
      <c r="I28" s="213"/>
      <c r="J28" s="213"/>
      <c r="K28" s="213" t="s">
        <v>126</v>
      </c>
      <c r="L28" s="213"/>
      <c r="M28" s="213"/>
      <c r="N28" s="198">
        <v>5</v>
      </c>
      <c r="O28" s="43"/>
      <c r="P28" s="44"/>
      <c r="Q28" s="44"/>
      <c r="R28" s="48"/>
      <c r="S28" s="44"/>
    </row>
    <row r="29" spans="2:34" x14ac:dyDescent="0.25">
      <c r="B29" s="14"/>
      <c r="C29" s="213" t="s">
        <v>90</v>
      </c>
      <c r="D29" s="213"/>
      <c r="E29" s="213"/>
      <c r="F29" s="213" t="s">
        <v>124</v>
      </c>
      <c r="G29" s="213"/>
      <c r="H29" s="213"/>
      <c r="I29" s="213"/>
      <c r="J29" s="213"/>
      <c r="K29" s="213" t="s">
        <v>127</v>
      </c>
      <c r="L29" s="213"/>
      <c r="M29" s="213"/>
      <c r="N29" s="198">
        <v>2.1</v>
      </c>
      <c r="O29" s="44"/>
      <c r="P29" s="44"/>
      <c r="Q29" s="44"/>
      <c r="R29" s="48"/>
      <c r="S29" s="44"/>
    </row>
    <row r="30" spans="2:34" x14ac:dyDescent="0.25">
      <c r="B30" s="14"/>
      <c r="C30" s="220" t="s">
        <v>67</v>
      </c>
      <c r="D30" s="220"/>
      <c r="E30" s="220"/>
      <c r="F30" s="213" t="s">
        <v>125</v>
      </c>
      <c r="G30" s="213"/>
      <c r="H30" s="213"/>
      <c r="I30" s="213"/>
      <c r="J30" s="213"/>
      <c r="K30" s="213" t="s">
        <v>126</v>
      </c>
      <c r="L30" s="213"/>
      <c r="M30" s="213"/>
      <c r="N30" s="198">
        <v>3.25</v>
      </c>
      <c r="O30" s="44"/>
      <c r="P30" s="44"/>
      <c r="Q30" s="44"/>
      <c r="R30" s="48"/>
      <c r="S30" s="44"/>
      <c r="V30" s="46"/>
      <c r="W30" s="46"/>
      <c r="X30" s="46"/>
      <c r="Y30" s="46"/>
      <c r="Z30" s="46"/>
      <c r="AA30" s="46"/>
      <c r="AB30" s="46"/>
      <c r="AC30" s="46"/>
      <c r="AH30" s="49"/>
    </row>
    <row r="31" spans="2:34" x14ac:dyDescent="0.25">
      <c r="B31" s="14"/>
      <c r="C31" s="213" t="s">
        <v>91</v>
      </c>
      <c r="D31" s="213"/>
      <c r="E31" s="213"/>
      <c r="F31" s="213" t="s">
        <v>131</v>
      </c>
      <c r="G31" s="213"/>
      <c r="H31" s="213"/>
      <c r="I31" s="213"/>
      <c r="J31" s="213"/>
      <c r="K31" s="213" t="s">
        <v>132</v>
      </c>
      <c r="L31" s="213"/>
      <c r="M31" s="213"/>
      <c r="N31" s="191"/>
      <c r="O31" s="44"/>
      <c r="P31" s="44"/>
      <c r="Q31" s="44"/>
      <c r="R31" s="48"/>
      <c r="S31" s="44"/>
      <c r="U31" s="46"/>
      <c r="V31" s="46"/>
      <c r="W31" s="46"/>
      <c r="X31" s="46"/>
      <c r="Y31" s="46"/>
      <c r="Z31" s="46"/>
      <c r="AA31" s="46"/>
      <c r="AH31" s="49"/>
    </row>
    <row r="32" spans="2:34" x14ac:dyDescent="0.25">
      <c r="B32" s="196" t="s">
        <v>92</v>
      </c>
      <c r="C32" s="221">
        <v>13</v>
      </c>
      <c r="D32" s="221"/>
      <c r="E32" s="221"/>
      <c r="F32" s="206"/>
      <c r="G32" s="206"/>
      <c r="H32" s="206"/>
      <c r="I32" s="206"/>
      <c r="J32" s="206"/>
      <c r="K32" s="206"/>
      <c r="L32" s="207"/>
      <c r="M32" s="207"/>
      <c r="N32" s="208"/>
      <c r="O32" s="51"/>
      <c r="P32" s="51"/>
      <c r="Q32" s="51"/>
      <c r="R32" s="48"/>
      <c r="S32" s="44"/>
      <c r="AH32" s="49"/>
    </row>
    <row r="33" spans="2:34" ht="15.75" thickBot="1" x14ac:dyDescent="0.3">
      <c r="B33" s="117" t="s">
        <v>133</v>
      </c>
      <c r="C33" s="199"/>
      <c r="D33" s="199"/>
      <c r="E33" s="199"/>
      <c r="F33" s="199"/>
      <c r="G33" s="199"/>
      <c r="H33" s="199"/>
      <c r="I33" s="209"/>
      <c r="J33" s="209"/>
      <c r="K33" s="209"/>
      <c r="L33" s="209"/>
      <c r="M33" s="209"/>
      <c r="N33" s="210"/>
      <c r="O33" s="51"/>
      <c r="P33" s="51"/>
      <c r="Q33" s="51"/>
      <c r="R33" s="48"/>
      <c r="S33" s="44"/>
      <c r="AH33" s="49"/>
    </row>
    <row r="34" spans="2:34" x14ac:dyDescent="0.25">
      <c r="C34" s="43"/>
      <c r="D34" s="43"/>
      <c r="E34" s="43"/>
      <c r="F34" s="43"/>
      <c r="G34" s="43"/>
      <c r="H34" s="43"/>
      <c r="I34" s="43"/>
      <c r="J34" s="43"/>
      <c r="K34" s="43"/>
      <c r="L34" s="44"/>
      <c r="M34" s="44"/>
      <c r="N34" s="44"/>
      <c r="O34" s="44"/>
      <c r="P34" s="44"/>
      <c r="Q34" s="44"/>
      <c r="R34" s="48"/>
      <c r="S34" s="44"/>
      <c r="AH34" s="49"/>
    </row>
    <row r="35" spans="2:34" s="2" customFormat="1" x14ac:dyDescent="0.25">
      <c r="C35" s="43"/>
      <c r="D35" s="43"/>
      <c r="E35" s="43"/>
      <c r="F35" s="43"/>
      <c r="G35" s="43"/>
      <c r="H35" s="43"/>
      <c r="I35" s="43"/>
      <c r="J35" s="43"/>
      <c r="K35" s="43"/>
      <c r="L35" s="44"/>
      <c r="M35" s="47"/>
      <c r="N35" s="44"/>
      <c r="O35" s="44"/>
      <c r="P35" s="44"/>
      <c r="Q35" s="44"/>
      <c r="R35" s="52"/>
      <c r="S35" s="51"/>
      <c r="AH35" s="53"/>
    </row>
    <row r="36" spans="2:34" x14ac:dyDescent="0.25">
      <c r="C36" s="43"/>
      <c r="D36" s="43"/>
      <c r="E36" s="43"/>
      <c r="F36" s="43"/>
      <c r="G36" s="43"/>
      <c r="H36" s="43"/>
      <c r="I36" s="43"/>
      <c r="J36" s="43"/>
      <c r="K36" s="43"/>
      <c r="L36" s="44"/>
      <c r="M36" s="44"/>
      <c r="N36" s="44"/>
      <c r="O36" s="44"/>
      <c r="P36" s="44"/>
      <c r="Q36" s="44"/>
      <c r="R36" s="48"/>
      <c r="S36" s="44"/>
      <c r="V36" s="46"/>
      <c r="W36" s="46"/>
      <c r="X36" s="46"/>
      <c r="Y36" s="46"/>
      <c r="Z36" s="46"/>
      <c r="AA36" s="46"/>
      <c r="AB36" s="46"/>
      <c r="AC36" s="46"/>
      <c r="AH36" s="49"/>
    </row>
    <row r="37" spans="2:34" x14ac:dyDescent="0.25">
      <c r="C37" s="43"/>
      <c r="D37" s="43"/>
      <c r="E37" s="43"/>
      <c r="F37" s="43"/>
      <c r="G37" s="43"/>
      <c r="H37" s="43"/>
      <c r="I37" s="43"/>
      <c r="J37" s="43"/>
      <c r="K37" s="43"/>
      <c r="L37" s="44"/>
      <c r="M37" s="44"/>
      <c r="N37" s="44"/>
      <c r="O37" s="44"/>
      <c r="P37" s="44"/>
      <c r="Q37" s="44"/>
      <c r="R37" s="48"/>
      <c r="S37" s="46"/>
      <c r="T37" s="46"/>
      <c r="U37" s="46"/>
      <c r="V37" s="46"/>
      <c r="W37" s="46"/>
      <c r="X37" s="46"/>
      <c r="Y37" s="46"/>
      <c r="Z37" s="46"/>
      <c r="AH37" s="49"/>
    </row>
    <row r="38" spans="2:34" x14ac:dyDescent="0.25">
      <c r="C38" s="43"/>
      <c r="D38" s="43"/>
      <c r="E38" s="43"/>
      <c r="F38" s="43"/>
      <c r="G38" s="43"/>
      <c r="H38" s="43"/>
      <c r="I38" s="43"/>
      <c r="J38" s="43"/>
      <c r="K38" s="43"/>
      <c r="L38" s="44"/>
      <c r="M38" s="47"/>
      <c r="N38" s="44"/>
      <c r="O38" s="44"/>
      <c r="P38" s="44"/>
      <c r="Q38" s="44"/>
      <c r="R38" s="48"/>
      <c r="S38" s="44"/>
      <c r="AA38" s="46"/>
      <c r="AB38" s="46"/>
      <c r="AC38" s="46"/>
      <c r="AD38" s="46"/>
      <c r="AH38" s="49"/>
    </row>
    <row r="39" spans="2:34" x14ac:dyDescent="0.25">
      <c r="C39" s="50"/>
      <c r="D39" s="50"/>
      <c r="E39" s="50"/>
      <c r="F39" s="50"/>
      <c r="G39" s="50"/>
      <c r="H39" s="50"/>
      <c r="I39" s="50"/>
      <c r="J39" s="50"/>
      <c r="K39" s="50"/>
      <c r="L39" s="51"/>
      <c r="M39" s="51"/>
      <c r="N39" s="51"/>
      <c r="O39" s="51"/>
      <c r="P39" s="51"/>
      <c r="Q39" s="51"/>
      <c r="R39" s="48"/>
      <c r="S39" s="44"/>
      <c r="W39" s="46"/>
      <c r="X39" s="46"/>
      <c r="Y39" s="46"/>
      <c r="Z39" s="46"/>
      <c r="AH39" s="49"/>
    </row>
    <row r="40" spans="2:34" x14ac:dyDescent="0.25">
      <c r="R40" s="48"/>
      <c r="S40" s="44"/>
    </row>
    <row r="41" spans="2:34" x14ac:dyDescent="0.25">
      <c r="C41" s="43"/>
      <c r="D41" s="43"/>
      <c r="E41" s="43"/>
      <c r="F41" s="43"/>
      <c r="G41" s="43"/>
      <c r="H41" s="43"/>
      <c r="I41" s="43"/>
      <c r="J41" s="43"/>
      <c r="K41" s="43"/>
      <c r="L41" s="44"/>
      <c r="M41" s="47"/>
      <c r="N41" s="44"/>
      <c r="O41" s="44"/>
      <c r="P41" s="44"/>
      <c r="Q41" s="44"/>
      <c r="R41" s="48"/>
      <c r="S41" s="44"/>
    </row>
    <row r="42" spans="2:34" x14ac:dyDescent="0.25">
      <c r="C42" s="50"/>
      <c r="D42" s="50"/>
      <c r="E42" s="50"/>
      <c r="F42" s="50"/>
      <c r="G42" s="50"/>
      <c r="H42" s="50"/>
      <c r="I42" s="50"/>
      <c r="J42" s="50"/>
      <c r="K42" s="50"/>
      <c r="L42" s="51"/>
      <c r="M42" s="51"/>
      <c r="N42" s="51"/>
      <c r="O42" s="51"/>
      <c r="P42" s="51"/>
      <c r="Q42" s="51"/>
      <c r="R42" s="48"/>
      <c r="S42" s="44"/>
    </row>
    <row r="43" spans="2:34" x14ac:dyDescent="0.25">
      <c r="J43" s="2"/>
      <c r="R43" s="48"/>
      <c r="S43" s="44"/>
    </row>
    <row r="44" spans="2:34" x14ac:dyDescent="0.25">
      <c r="C44" s="50"/>
      <c r="D44" s="50"/>
      <c r="E44" s="50"/>
      <c r="F44" s="50"/>
      <c r="G44" s="50"/>
      <c r="H44" s="50"/>
      <c r="I44" s="50"/>
      <c r="J44" s="50"/>
      <c r="K44" s="50"/>
      <c r="L44" s="51"/>
      <c r="M44" s="51"/>
      <c r="N44" s="51"/>
      <c r="O44" s="51"/>
      <c r="P44" s="51"/>
      <c r="Q44" s="51"/>
      <c r="R44" s="48"/>
      <c r="S44" s="44"/>
    </row>
    <row r="45" spans="2:34" x14ac:dyDescent="0.25">
      <c r="O45" s="54"/>
      <c r="P45" s="55"/>
      <c r="Q45" s="54"/>
      <c r="R45" s="48"/>
      <c r="S45" s="44"/>
    </row>
    <row r="46" spans="2:34" ht="15.75" x14ac:dyDescent="0.25">
      <c r="C46" s="2"/>
      <c r="D46" s="2"/>
      <c r="E46" s="2"/>
      <c r="F46" s="2"/>
      <c r="G46" s="2"/>
      <c r="H46" s="2"/>
      <c r="I46" s="2"/>
      <c r="J46" s="2"/>
      <c r="K46" s="2"/>
      <c r="L46" s="2"/>
      <c r="O46" s="217"/>
      <c r="P46" s="217"/>
      <c r="Q46" s="56"/>
      <c r="R46" s="48"/>
      <c r="S46" s="44"/>
    </row>
    <row r="47" spans="2:34" s="2" customFormat="1" x14ac:dyDescent="0.25">
      <c r="R47" s="52"/>
      <c r="S47" s="51"/>
    </row>
    <row r="48" spans="2:34" x14ac:dyDescent="0.25">
      <c r="R48" s="56"/>
      <c r="S48" s="56"/>
    </row>
    <row r="49" spans="1:34" x14ac:dyDescent="0.25">
      <c r="B49" s="57"/>
      <c r="C49" s="57"/>
      <c r="D49" s="57"/>
      <c r="E49" s="57"/>
      <c r="F49" s="57"/>
      <c r="G49" s="57"/>
      <c r="H49" s="57"/>
      <c r="I49" s="57"/>
      <c r="J49" s="57"/>
      <c r="K49" s="57"/>
      <c r="L49" s="57"/>
      <c r="R49" s="54"/>
      <c r="S49" s="54"/>
    </row>
    <row r="50" spans="1:34" x14ac:dyDescent="0.25">
      <c r="B50" s="57"/>
      <c r="C50" s="57"/>
      <c r="D50" s="57"/>
      <c r="E50" s="57"/>
      <c r="F50" s="57"/>
      <c r="G50" s="57"/>
      <c r="AH50" s="44"/>
    </row>
    <row r="51" spans="1:34" x14ac:dyDescent="0.25">
      <c r="C51" s="58"/>
      <c r="D51" s="58"/>
      <c r="F51" s="58"/>
      <c r="G51" s="58"/>
      <c r="I51" s="59"/>
      <c r="J51" s="59"/>
    </row>
    <row r="53" spans="1:34" ht="15.75" x14ac:dyDescent="0.25">
      <c r="A53" s="60"/>
      <c r="B53" s="61"/>
      <c r="C53" s="62"/>
      <c r="D53" s="62"/>
      <c r="E53" s="62"/>
      <c r="F53" s="62"/>
      <c r="G53" s="62"/>
      <c r="H53" s="62"/>
      <c r="I53" s="62"/>
      <c r="J53" s="63"/>
    </row>
    <row r="54" spans="1:34" ht="15.75" x14ac:dyDescent="0.25">
      <c r="A54" s="60"/>
      <c r="B54" s="64"/>
      <c r="C54" s="62"/>
      <c r="D54" s="62"/>
      <c r="E54" s="62"/>
      <c r="F54" s="62"/>
      <c r="G54" s="62"/>
      <c r="H54" s="62"/>
      <c r="I54" s="62"/>
      <c r="J54" s="63"/>
    </row>
    <row r="55" spans="1:34" ht="15.75" x14ac:dyDescent="0.25">
      <c r="A55" s="60"/>
      <c r="B55" s="65"/>
      <c r="C55" s="62"/>
      <c r="D55" s="62"/>
      <c r="E55" s="62"/>
      <c r="F55" s="62"/>
      <c r="G55" s="62"/>
      <c r="H55" s="62"/>
      <c r="I55" s="62"/>
      <c r="J55" s="63"/>
    </row>
    <row r="56" spans="1:34" ht="15.75" x14ac:dyDescent="0.25">
      <c r="A56" s="60"/>
      <c r="B56" s="65"/>
      <c r="C56" s="62"/>
      <c r="D56" s="62"/>
      <c r="E56" s="62"/>
      <c r="F56" s="62"/>
      <c r="G56" s="62"/>
      <c r="H56" s="62"/>
      <c r="I56" s="62"/>
      <c r="J56" s="66"/>
      <c r="K56" s="67"/>
      <c r="L56" s="68"/>
      <c r="M56" s="69"/>
    </row>
    <row r="57" spans="1:34" ht="15.75" x14ac:dyDescent="0.25">
      <c r="A57" s="60"/>
      <c r="B57" s="65"/>
      <c r="J57" s="70"/>
      <c r="K57" s="67"/>
      <c r="L57" s="68"/>
      <c r="M57" s="69"/>
    </row>
    <row r="58" spans="1:34" ht="15.75" x14ac:dyDescent="0.25">
      <c r="A58" s="60"/>
      <c r="B58" s="65"/>
      <c r="M58" s="71"/>
    </row>
    <row r="59" spans="1:34" x14ac:dyDescent="0.25">
      <c r="K59" s="72"/>
      <c r="L59" s="73"/>
      <c r="M59" s="69"/>
    </row>
    <row r="60" spans="1:34" x14ac:dyDescent="0.25">
      <c r="M60" s="74"/>
    </row>
  </sheetData>
  <mergeCells count="25">
    <mergeCell ref="O46:P46"/>
    <mergeCell ref="C23:E23"/>
    <mergeCell ref="C27:E27"/>
    <mergeCell ref="C28:E28"/>
    <mergeCell ref="C29:E29"/>
    <mergeCell ref="C30:E30"/>
    <mergeCell ref="C31:E31"/>
    <mergeCell ref="C32:E32"/>
    <mergeCell ref="C25:E25"/>
    <mergeCell ref="B24:E24"/>
    <mergeCell ref="F29:J29"/>
    <mergeCell ref="F30:J30"/>
    <mergeCell ref="F31:J31"/>
    <mergeCell ref="K29:M29"/>
    <mergeCell ref="K30:M30"/>
    <mergeCell ref="K31:M31"/>
    <mergeCell ref="I33:N33"/>
    <mergeCell ref="B3:N5"/>
    <mergeCell ref="F27:J27"/>
    <mergeCell ref="K27:M27"/>
    <mergeCell ref="F28:J28"/>
    <mergeCell ref="K28:M28"/>
    <mergeCell ref="F23:J23"/>
    <mergeCell ref="F25:J26"/>
    <mergeCell ref="K25:L26"/>
  </mergeCells>
  <phoneticPr fontId="4" type="noConversion"/>
  <pageMargins left="0.25" right="0.25"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J83"/>
  <sheetViews>
    <sheetView showGridLines="0" topLeftCell="B1" zoomScale="69" zoomScaleNormal="69" zoomScalePageLayoutView="130" workbookViewId="0">
      <selection activeCell="J48" sqref="J48"/>
    </sheetView>
  </sheetViews>
  <sheetFormatPr defaultColWidth="8.85546875" defaultRowHeight="15" x14ac:dyDescent="0.25"/>
  <cols>
    <col min="1" max="1" width="5.28515625" style="1" customWidth="1"/>
    <col min="2" max="2" width="21.140625" style="2" customWidth="1"/>
    <col min="3" max="3" width="28.85546875" style="1" customWidth="1"/>
    <col min="4" max="4" width="14.85546875" style="75" customWidth="1"/>
    <col min="5" max="5" width="8.85546875" style="76" customWidth="1"/>
    <col min="6" max="6" width="8.85546875" style="77" customWidth="1"/>
    <col min="7" max="7" width="4.85546875" style="78" customWidth="1"/>
    <col min="8" max="8" width="8.85546875" style="1"/>
    <col min="9" max="9" width="21.42578125" style="2" customWidth="1"/>
    <col min="10" max="10" width="28.85546875" style="1" customWidth="1"/>
    <col min="11" max="11" width="14.85546875" style="75" customWidth="1"/>
    <col min="12" max="12" width="8.85546875" style="76" customWidth="1"/>
    <col min="13" max="13" width="8.85546875" style="77" customWidth="1"/>
    <col min="14" max="14" width="4.85546875" style="1" customWidth="1"/>
    <col min="15" max="15" width="8.85546875" style="1"/>
    <col min="16" max="16" width="20.85546875" style="1" customWidth="1"/>
    <col min="17" max="17" width="28.85546875" style="1" customWidth="1"/>
    <col min="18" max="18" width="14.85546875" style="1" customWidth="1"/>
    <col min="19" max="20" width="8.85546875" style="1" customWidth="1"/>
    <col min="21" max="21" width="4.85546875" style="1" customWidth="1"/>
    <col min="22" max="22" width="8.85546875" style="1"/>
    <col min="23" max="23" width="20.85546875" style="1" customWidth="1"/>
    <col min="24" max="24" width="28.85546875" style="1" customWidth="1"/>
    <col min="25" max="25" width="14.85546875" style="1" customWidth="1"/>
    <col min="26" max="27" width="8.85546875" style="1" customWidth="1"/>
    <col min="28" max="28" width="4.85546875" style="1" customWidth="1"/>
    <col min="29" max="29" width="8.85546875" style="1"/>
    <col min="30" max="30" width="20.140625" style="1" customWidth="1"/>
    <col min="31" max="31" width="28.85546875" style="1" customWidth="1"/>
    <col min="32" max="32" width="14.85546875" style="1" customWidth="1"/>
    <col min="33" max="34" width="8.85546875" style="1" customWidth="1"/>
    <col min="35" max="35" width="4.85546875" style="1" customWidth="1"/>
    <col min="36" max="16384" width="8.85546875" style="1"/>
  </cols>
  <sheetData>
    <row r="1" spans="1:35" ht="44.1" customHeight="1" x14ac:dyDescent="0.25"/>
    <row r="2" spans="1:35" ht="51.95" customHeight="1" x14ac:dyDescent="0.25"/>
    <row r="3" spans="1:35" ht="20.100000000000001" customHeight="1" x14ac:dyDescent="0.25">
      <c r="A3" s="3"/>
      <c r="B3" s="226" t="s">
        <v>82</v>
      </c>
      <c r="C3" s="227"/>
      <c r="D3" s="227"/>
      <c r="E3" s="227"/>
      <c r="F3" s="227"/>
      <c r="G3" s="227"/>
      <c r="H3" s="227"/>
      <c r="I3" s="79"/>
      <c r="J3" s="3"/>
      <c r="K3" s="80"/>
      <c r="L3" s="81"/>
      <c r="M3" s="82"/>
      <c r="N3" s="3"/>
      <c r="O3" s="3"/>
      <c r="P3" s="3"/>
      <c r="Q3" s="3"/>
      <c r="R3" s="3"/>
      <c r="S3" s="3"/>
      <c r="T3" s="3"/>
      <c r="U3" s="3"/>
      <c r="V3" s="3"/>
      <c r="W3" s="3"/>
      <c r="X3" s="3"/>
      <c r="Y3" s="3"/>
      <c r="Z3" s="3"/>
      <c r="AA3" s="3"/>
      <c r="AB3" s="3"/>
      <c r="AC3" s="3"/>
      <c r="AD3" s="3"/>
      <c r="AE3" s="3"/>
      <c r="AF3" s="3"/>
      <c r="AG3" s="3"/>
      <c r="AH3" s="3"/>
      <c r="AI3" s="3"/>
    </row>
    <row r="4" spans="1:35" ht="20.100000000000001" customHeight="1" x14ac:dyDescent="0.25">
      <c r="A4" s="3"/>
      <c r="B4" s="227"/>
      <c r="C4" s="227"/>
      <c r="D4" s="227"/>
      <c r="E4" s="227"/>
      <c r="F4" s="227"/>
      <c r="G4" s="227"/>
      <c r="H4" s="227"/>
      <c r="I4" s="79"/>
      <c r="J4" s="3"/>
      <c r="K4" s="80"/>
      <c r="L4" s="81"/>
      <c r="M4" s="82"/>
      <c r="N4" s="3"/>
      <c r="O4" s="3"/>
      <c r="P4" s="3"/>
      <c r="Q4" s="3"/>
      <c r="R4" s="3"/>
      <c r="S4" s="3"/>
      <c r="T4" s="3"/>
      <c r="U4" s="3"/>
      <c r="V4" s="3"/>
      <c r="W4" s="3"/>
      <c r="X4" s="3"/>
      <c r="Y4" s="3"/>
      <c r="Z4" s="3"/>
      <c r="AA4" s="3"/>
      <c r="AB4" s="3"/>
      <c r="AC4" s="3"/>
      <c r="AD4" s="3"/>
      <c r="AE4" s="3"/>
      <c r="AF4" s="3"/>
      <c r="AG4" s="3"/>
      <c r="AH4" s="3"/>
      <c r="AI4" s="3"/>
    </row>
    <row r="5" spans="1:35" ht="20.100000000000001" customHeight="1" x14ac:dyDescent="0.25">
      <c r="A5" s="3"/>
      <c r="B5" s="227"/>
      <c r="C5" s="227"/>
      <c r="D5" s="227"/>
      <c r="E5" s="227"/>
      <c r="F5" s="227"/>
      <c r="G5" s="227"/>
      <c r="H5" s="227"/>
      <c r="I5" s="79"/>
      <c r="J5" s="3"/>
      <c r="K5" s="80"/>
      <c r="L5" s="81"/>
      <c r="M5" s="82"/>
      <c r="N5" s="3"/>
      <c r="O5" s="3"/>
      <c r="P5" s="3"/>
      <c r="Q5" s="3"/>
      <c r="R5" s="3"/>
      <c r="S5" s="3"/>
      <c r="T5" s="3"/>
      <c r="U5" s="3"/>
      <c r="V5" s="3"/>
      <c r="W5" s="3"/>
      <c r="X5" s="3"/>
      <c r="Y5" s="3"/>
      <c r="Z5" s="3"/>
      <c r="AA5" s="3"/>
      <c r="AB5" s="3"/>
      <c r="AC5" s="3"/>
      <c r="AD5" s="3"/>
      <c r="AE5" s="3"/>
      <c r="AF5" s="3"/>
      <c r="AG5" s="3"/>
      <c r="AH5" s="3"/>
      <c r="AI5" s="3"/>
    </row>
    <row r="6" spans="1:35" ht="15.75" thickBot="1" x14ac:dyDescent="0.3"/>
    <row r="7" spans="1:35" s="83" customFormat="1" ht="19.5" thickBot="1" x14ac:dyDescent="0.35">
      <c r="B7" s="84"/>
      <c r="C7" s="229" t="s">
        <v>36</v>
      </c>
      <c r="D7" s="229"/>
      <c r="E7" s="230" t="s">
        <v>41</v>
      </c>
      <c r="F7" s="230"/>
      <c r="G7" s="85"/>
      <c r="I7" s="84"/>
      <c r="J7" s="229" t="s">
        <v>37</v>
      </c>
      <c r="K7" s="229"/>
      <c r="L7" s="230" t="s">
        <v>38</v>
      </c>
      <c r="M7" s="231"/>
      <c r="P7" s="84"/>
      <c r="Q7" s="229" t="s">
        <v>33</v>
      </c>
      <c r="R7" s="229"/>
      <c r="S7" s="86"/>
      <c r="T7" s="87"/>
      <c r="W7" s="84"/>
      <c r="X7" s="229" t="s">
        <v>34</v>
      </c>
      <c r="Y7" s="229"/>
      <c r="Z7" s="86"/>
      <c r="AA7" s="87"/>
      <c r="AD7" s="84"/>
      <c r="AE7" s="229" t="s">
        <v>40</v>
      </c>
      <c r="AF7" s="229"/>
      <c r="AG7" s="86"/>
      <c r="AH7" s="87"/>
    </row>
    <row r="8" spans="1:35" x14ac:dyDescent="0.25">
      <c r="B8" s="88"/>
      <c r="C8" s="89"/>
      <c r="D8" s="41" t="s">
        <v>0</v>
      </c>
      <c r="E8" s="90" t="s">
        <v>39</v>
      </c>
      <c r="G8" s="91"/>
      <c r="I8" s="88"/>
      <c r="J8" s="89"/>
      <c r="K8" s="41" t="s">
        <v>0</v>
      </c>
      <c r="L8" s="92">
        <v>1</v>
      </c>
      <c r="M8" s="93"/>
      <c r="P8" s="88"/>
      <c r="Q8" s="41"/>
      <c r="R8" s="41" t="s">
        <v>0</v>
      </c>
      <c r="S8" s="92">
        <v>1.1000000000000001</v>
      </c>
      <c r="T8" s="93"/>
      <c r="W8" s="88"/>
      <c r="X8" s="41"/>
      <c r="Y8" s="41" t="s">
        <v>0</v>
      </c>
      <c r="Z8" s="92">
        <v>1.07</v>
      </c>
      <c r="AA8" s="93"/>
      <c r="AD8" s="88"/>
      <c r="AE8" s="41"/>
      <c r="AF8" s="41" t="s">
        <v>0</v>
      </c>
      <c r="AG8" s="92">
        <v>1.05</v>
      </c>
      <c r="AH8" s="93"/>
    </row>
    <row r="9" spans="1:35" ht="18.95" customHeight="1" x14ac:dyDescent="0.25">
      <c r="B9" s="14"/>
      <c r="D9" s="41" t="s">
        <v>48</v>
      </c>
      <c r="E9" s="92" t="s">
        <v>39</v>
      </c>
      <c r="F9" s="41" t="s">
        <v>20</v>
      </c>
      <c r="G9" s="94" t="s">
        <v>35</v>
      </c>
      <c r="I9" s="14"/>
      <c r="K9" s="41" t="s">
        <v>48</v>
      </c>
      <c r="L9" s="95">
        <v>1</v>
      </c>
      <c r="M9" s="93" t="s">
        <v>20</v>
      </c>
      <c r="P9" s="14"/>
      <c r="R9" s="41" t="s">
        <v>48</v>
      </c>
      <c r="S9" s="95">
        <v>1.04</v>
      </c>
      <c r="T9" s="93" t="s">
        <v>20</v>
      </c>
      <c r="W9" s="14"/>
      <c r="Y9" s="96" t="s">
        <v>48</v>
      </c>
      <c r="Z9" s="95">
        <v>1.02</v>
      </c>
      <c r="AA9" s="93" t="s">
        <v>20</v>
      </c>
      <c r="AD9" s="14"/>
      <c r="AF9" s="96" t="s">
        <v>48</v>
      </c>
      <c r="AG9" s="95">
        <v>1.02</v>
      </c>
      <c r="AH9" s="93" t="s">
        <v>20</v>
      </c>
    </row>
    <row r="10" spans="1:35" x14ac:dyDescent="0.25">
      <c r="B10" s="14" t="s">
        <v>0</v>
      </c>
      <c r="C10" s="1" t="s">
        <v>2</v>
      </c>
      <c r="D10" s="44">
        <v>0</v>
      </c>
      <c r="E10" s="97"/>
      <c r="G10" s="91">
        <v>0.8</v>
      </c>
      <c r="I10" s="14" t="str">
        <f>B10</f>
        <v>OMZET</v>
      </c>
      <c r="J10" s="1" t="str">
        <f>C10</f>
        <v>Food</v>
      </c>
      <c r="K10" s="44">
        <v>0</v>
      </c>
      <c r="L10" s="97"/>
      <c r="M10" s="98"/>
      <c r="P10" s="14" t="str">
        <f>B10</f>
        <v>OMZET</v>
      </c>
      <c r="Q10" s="1" t="str">
        <f>C10</f>
        <v>Food</v>
      </c>
      <c r="R10" s="44">
        <f>K10*S8</f>
        <v>0</v>
      </c>
      <c r="S10" s="97"/>
      <c r="T10" s="98"/>
      <c r="W10" s="14" t="str">
        <f>B10</f>
        <v>OMZET</v>
      </c>
      <c r="X10" s="1" t="str">
        <f>C10</f>
        <v>Food</v>
      </c>
      <c r="Y10" s="44">
        <f>R10*Z8</f>
        <v>0</v>
      </c>
      <c r="Z10" s="97"/>
      <c r="AA10" s="98"/>
      <c r="AD10" s="14" t="str">
        <f>B10</f>
        <v>OMZET</v>
      </c>
      <c r="AE10" s="1" t="str">
        <f>C10</f>
        <v>Food</v>
      </c>
      <c r="AF10" s="44">
        <f>Y10*AG8</f>
        <v>0</v>
      </c>
      <c r="AG10" s="97"/>
      <c r="AH10" s="98"/>
    </row>
    <row r="11" spans="1:35" x14ac:dyDescent="0.25">
      <c r="B11" s="14"/>
      <c r="C11" s="1" t="s">
        <v>3</v>
      </c>
      <c r="D11" s="44">
        <v>0</v>
      </c>
      <c r="E11" s="97"/>
      <c r="G11" s="91">
        <v>0.8</v>
      </c>
      <c r="I11" s="14"/>
      <c r="J11" s="1" t="str">
        <f t="shared" ref="J11:J12" si="0">C11</f>
        <v>Alcohol</v>
      </c>
      <c r="K11" s="44">
        <v>0</v>
      </c>
      <c r="L11" s="97"/>
      <c r="M11" s="98"/>
      <c r="P11" s="14"/>
      <c r="Q11" s="1" t="str">
        <f>C11</f>
        <v>Alcohol</v>
      </c>
      <c r="R11" s="44">
        <f>K11*S8</f>
        <v>0</v>
      </c>
      <c r="S11" s="97"/>
      <c r="T11" s="98"/>
      <c r="W11" s="14"/>
      <c r="X11" s="1" t="str">
        <f>C11</f>
        <v>Alcohol</v>
      </c>
      <c r="Y11" s="44">
        <f>R11*Z8</f>
        <v>0</v>
      </c>
      <c r="Z11" s="97"/>
      <c r="AA11" s="98"/>
      <c r="AD11" s="14"/>
      <c r="AE11" s="1" t="str">
        <f>C11</f>
        <v>Alcohol</v>
      </c>
      <c r="AF11" s="44">
        <f>Y11*AG8</f>
        <v>0</v>
      </c>
      <c r="AG11" s="97"/>
      <c r="AH11" s="98"/>
    </row>
    <row r="12" spans="1:35" ht="15.75" thickBot="1" x14ac:dyDescent="0.3">
      <c r="B12" s="14"/>
      <c r="C12" s="1" t="s">
        <v>46</v>
      </c>
      <c r="D12" s="44">
        <v>0</v>
      </c>
      <c r="E12" s="99"/>
      <c r="G12" s="91">
        <v>0.8</v>
      </c>
      <c r="I12" s="14"/>
      <c r="J12" s="1" t="str">
        <f t="shared" si="0"/>
        <v>Non alcohol</v>
      </c>
      <c r="K12" s="44">
        <v>0</v>
      </c>
      <c r="L12" s="99"/>
      <c r="M12" s="98"/>
      <c r="P12" s="14"/>
      <c r="Q12" s="1" t="str">
        <f>C12</f>
        <v>Non alcohol</v>
      </c>
      <c r="R12" s="44">
        <f>K12*S8</f>
        <v>0</v>
      </c>
      <c r="S12" s="99"/>
      <c r="T12" s="98"/>
      <c r="W12" s="14"/>
      <c r="X12" s="1" t="str">
        <f>C12</f>
        <v>Non alcohol</v>
      </c>
      <c r="Y12" s="44">
        <f>R12*Z8</f>
        <v>0</v>
      </c>
      <c r="Z12" s="97"/>
      <c r="AA12" s="98"/>
      <c r="AD12" s="14"/>
      <c r="AE12" s="1" t="str">
        <f>C12</f>
        <v>Non alcohol</v>
      </c>
      <c r="AF12" s="44">
        <f>Y12*AG8</f>
        <v>0</v>
      </c>
      <c r="AG12" s="99"/>
      <c r="AH12" s="98"/>
    </row>
    <row r="13" spans="1:35" ht="15.75" thickBot="1" x14ac:dyDescent="0.3">
      <c r="B13" s="14"/>
      <c r="C13" s="100" t="s">
        <v>4</v>
      </c>
      <c r="D13" s="101">
        <f>SUM(D10:D12)</f>
        <v>0</v>
      </c>
      <c r="E13" s="102"/>
      <c r="G13" s="91"/>
      <c r="I13" s="14"/>
      <c r="J13" s="103" t="s">
        <v>4</v>
      </c>
      <c r="K13" s="101">
        <v>0</v>
      </c>
      <c r="L13" s="102"/>
      <c r="M13" s="98"/>
      <c r="P13" s="14"/>
      <c r="Q13" s="100" t="s">
        <v>4</v>
      </c>
      <c r="R13" s="104">
        <f>SUM(R10:R12)</f>
        <v>0</v>
      </c>
      <c r="S13" s="102"/>
      <c r="T13" s="98"/>
      <c r="W13" s="14"/>
      <c r="X13" s="103" t="s">
        <v>4</v>
      </c>
      <c r="Y13" s="101">
        <f>SUM(Y10:Y12)</f>
        <v>0</v>
      </c>
      <c r="Z13" s="102"/>
      <c r="AA13" s="98"/>
      <c r="AD13" s="14"/>
      <c r="AE13" s="100" t="s">
        <v>4</v>
      </c>
      <c r="AF13" s="101">
        <f>SUM(AF10:AF12)</f>
        <v>0</v>
      </c>
      <c r="AG13" s="102"/>
      <c r="AH13" s="98"/>
    </row>
    <row r="14" spans="1:35" x14ac:dyDescent="0.25">
      <c r="B14" s="14"/>
      <c r="D14" s="101"/>
      <c r="E14" s="97"/>
      <c r="G14" s="91"/>
      <c r="I14" s="14"/>
      <c r="J14" s="103"/>
      <c r="K14" s="101"/>
      <c r="L14" s="97"/>
      <c r="M14" s="98"/>
      <c r="P14" s="14"/>
      <c r="R14" s="44"/>
      <c r="S14" s="97"/>
      <c r="T14" s="98"/>
      <c r="W14" s="14"/>
      <c r="X14" s="103"/>
      <c r="Y14" s="101"/>
      <c r="Z14" s="105"/>
      <c r="AA14" s="98"/>
      <c r="AD14" s="14"/>
      <c r="AF14" s="101"/>
      <c r="AG14" s="97"/>
      <c r="AH14" s="98"/>
    </row>
    <row r="15" spans="1:35" x14ac:dyDescent="0.25">
      <c r="B15" s="14" t="s">
        <v>84</v>
      </c>
      <c r="C15" s="1" t="s">
        <v>2</v>
      </c>
      <c r="D15" s="44">
        <f>D10*E15</f>
        <v>0</v>
      </c>
      <c r="E15" s="97"/>
      <c r="G15" s="91"/>
      <c r="I15" s="14" t="str">
        <f>B15</f>
        <v>INSLAG (inkoop)</v>
      </c>
      <c r="J15" s="1" t="str">
        <f>C15</f>
        <v>Food</v>
      </c>
      <c r="K15" s="44">
        <v>0</v>
      </c>
      <c r="L15" s="97"/>
      <c r="M15" s="98"/>
      <c r="P15" s="14" t="str">
        <f>B15</f>
        <v>INSLAG (inkoop)</v>
      </c>
      <c r="Q15" s="1" t="str">
        <f>C15</f>
        <v>Food</v>
      </c>
      <c r="R15" s="44">
        <f>SUM(S15*R10)</f>
        <v>0</v>
      </c>
      <c r="S15" s="97"/>
      <c r="T15" s="98"/>
      <c r="W15" s="14" t="str">
        <f>B15</f>
        <v>INSLAG (inkoop)</v>
      </c>
      <c r="X15" s="1" t="str">
        <f>C15</f>
        <v>Food</v>
      </c>
      <c r="Y15" s="44">
        <f>SUM(Y10*Z15)</f>
        <v>0</v>
      </c>
      <c r="Z15" s="97"/>
      <c r="AA15" s="98"/>
      <c r="AD15" s="14" t="str">
        <f>B15</f>
        <v>INSLAG (inkoop)</v>
      </c>
      <c r="AE15" s="1" t="str">
        <f>C15</f>
        <v>Food</v>
      </c>
      <c r="AF15" s="44">
        <f>SUM(AF10*AG15)</f>
        <v>0</v>
      </c>
      <c r="AG15" s="97"/>
      <c r="AH15" s="98"/>
    </row>
    <row r="16" spans="1:35" x14ac:dyDescent="0.25">
      <c r="B16" s="14"/>
      <c r="C16" s="1" t="s">
        <v>47</v>
      </c>
      <c r="D16" s="44">
        <f>SUM(E16*D11)</f>
        <v>0</v>
      </c>
      <c r="E16" s="97"/>
      <c r="G16" s="91"/>
      <c r="I16" s="14"/>
      <c r="J16" s="1" t="str">
        <f t="shared" ref="J16:J18" si="1">C16</f>
        <v xml:space="preserve">Alcohol </v>
      </c>
      <c r="K16" s="44">
        <v>0</v>
      </c>
      <c r="L16" s="97"/>
      <c r="M16" s="98"/>
      <c r="P16" s="14"/>
      <c r="Q16" s="1" t="str">
        <f>C16</f>
        <v xml:space="preserve">Alcohol </v>
      </c>
      <c r="R16" s="44">
        <f t="shared" ref="R16" si="2">SUM(S16*R11)</f>
        <v>0</v>
      </c>
      <c r="S16" s="97"/>
      <c r="T16" s="98"/>
      <c r="W16" s="14"/>
      <c r="X16" s="1" t="str">
        <f>C16</f>
        <v xml:space="preserve">Alcohol </v>
      </c>
      <c r="Y16" s="44">
        <f t="shared" ref="Y16" si="3">SUM(Y11*Z16)</f>
        <v>0</v>
      </c>
      <c r="Z16" s="97"/>
      <c r="AA16" s="98"/>
      <c r="AD16" s="14"/>
      <c r="AE16" s="1" t="str">
        <f>C16</f>
        <v xml:space="preserve">Alcohol </v>
      </c>
      <c r="AF16" s="44">
        <f t="shared" ref="AF16" si="4">SUM(AF11*AG16)</f>
        <v>0</v>
      </c>
      <c r="AG16" s="97"/>
      <c r="AH16" s="98"/>
    </row>
    <row r="17" spans="2:34" x14ac:dyDescent="0.25">
      <c r="B17" s="14"/>
      <c r="C17" s="1" t="s">
        <v>81</v>
      </c>
      <c r="D17" s="44">
        <f>D13*0.05</f>
        <v>0</v>
      </c>
      <c r="E17" s="97"/>
      <c r="G17" s="91"/>
      <c r="I17" s="14"/>
      <c r="J17" s="1" t="s">
        <v>81</v>
      </c>
      <c r="K17" s="44">
        <v>0</v>
      </c>
      <c r="L17" s="97"/>
      <c r="M17" s="98"/>
      <c r="P17" s="14"/>
      <c r="Q17" s="106" t="s">
        <v>81</v>
      </c>
      <c r="R17" s="107">
        <v>0</v>
      </c>
      <c r="S17" s="108"/>
      <c r="T17" s="98"/>
      <c r="W17" s="14"/>
      <c r="X17" s="106" t="s">
        <v>81</v>
      </c>
      <c r="Y17" s="107">
        <v>0</v>
      </c>
      <c r="Z17" s="108"/>
      <c r="AA17" s="98"/>
      <c r="AD17" s="14"/>
      <c r="AE17" s="106" t="s">
        <v>81</v>
      </c>
      <c r="AF17" s="107">
        <v>0</v>
      </c>
      <c r="AG17" s="108"/>
      <c r="AH17" s="98"/>
    </row>
    <row r="18" spans="2:34" ht="15.75" thickBot="1" x14ac:dyDescent="0.3">
      <c r="B18" s="14"/>
      <c r="C18" s="1" t="s">
        <v>46</v>
      </c>
      <c r="D18" s="109">
        <f>SUM(E18*D12)</f>
        <v>0</v>
      </c>
      <c r="E18" s="99"/>
      <c r="G18" s="91"/>
      <c r="I18" s="14"/>
      <c r="J18" s="1" t="str">
        <f t="shared" si="1"/>
        <v>Non alcohol</v>
      </c>
      <c r="K18" s="109">
        <v>0</v>
      </c>
      <c r="L18" s="99"/>
      <c r="M18" s="98"/>
      <c r="P18" s="14"/>
      <c r="Q18" s="110" t="str">
        <f>C18</f>
        <v>Non alcohol</v>
      </c>
      <c r="R18" s="44">
        <f>SUM(S18*R12)</f>
        <v>0</v>
      </c>
      <c r="S18" s="97"/>
      <c r="T18" s="98"/>
      <c r="W18" s="14"/>
      <c r="X18" s="1" t="str">
        <f>C18</f>
        <v>Non alcohol</v>
      </c>
      <c r="Y18" s="109">
        <f>SUM(Y12*Z18)</f>
        <v>0</v>
      </c>
      <c r="Z18" s="97"/>
      <c r="AA18" s="98"/>
      <c r="AD18" s="14"/>
      <c r="AE18" s="1" t="str">
        <f>C18</f>
        <v>Non alcohol</v>
      </c>
      <c r="AF18" s="44">
        <f>SUM(AF12*AG18)</f>
        <v>0</v>
      </c>
      <c r="AG18" s="97"/>
      <c r="AH18" s="98"/>
    </row>
    <row r="19" spans="2:34" ht="15.75" thickBot="1" x14ac:dyDescent="0.3">
      <c r="B19" s="14"/>
      <c r="C19" s="100" t="s">
        <v>5</v>
      </c>
      <c r="D19" s="44">
        <f>SUM(D15:D18)</f>
        <v>0</v>
      </c>
      <c r="E19" s="97"/>
      <c r="F19" s="77" t="s">
        <v>21</v>
      </c>
      <c r="G19" s="91"/>
      <c r="I19" s="14"/>
      <c r="J19" s="103" t="s">
        <v>5</v>
      </c>
      <c r="K19" s="44">
        <v>0</v>
      </c>
      <c r="L19" s="102"/>
      <c r="M19" s="98" t="s">
        <v>21</v>
      </c>
      <c r="P19" s="14"/>
      <c r="Q19" s="1" t="s">
        <v>5</v>
      </c>
      <c r="R19" s="101">
        <f>SUM(R15:R18)</f>
        <v>0</v>
      </c>
      <c r="S19" s="102"/>
      <c r="T19" s="98" t="s">
        <v>21</v>
      </c>
      <c r="W19" s="14"/>
      <c r="X19" s="100" t="s">
        <v>5</v>
      </c>
      <c r="Y19" s="44">
        <f>SUM(Y15:Y18)</f>
        <v>0</v>
      </c>
      <c r="Z19" s="102"/>
      <c r="AA19" s="98" t="s">
        <v>21</v>
      </c>
      <c r="AD19" s="14"/>
      <c r="AE19" s="100" t="s">
        <v>5</v>
      </c>
      <c r="AF19" s="101">
        <f>SUM(AF15:AF18)</f>
        <v>0</v>
      </c>
      <c r="AG19" s="102"/>
      <c r="AH19" s="98" t="s">
        <v>21</v>
      </c>
    </row>
    <row r="20" spans="2:34" x14ac:dyDescent="0.25">
      <c r="B20" s="14"/>
      <c r="D20" s="101"/>
      <c r="E20" s="105"/>
      <c r="G20" s="91"/>
      <c r="I20" s="14"/>
      <c r="J20" s="103"/>
      <c r="K20" s="101"/>
      <c r="L20" s="97"/>
      <c r="M20" s="98"/>
      <c r="P20" s="14"/>
      <c r="Q20" s="103"/>
      <c r="R20" s="101"/>
      <c r="S20" s="97"/>
      <c r="T20" s="98"/>
      <c r="W20" s="14"/>
      <c r="Y20" s="101"/>
      <c r="Z20" s="105"/>
      <c r="AA20" s="98"/>
      <c r="AD20" s="14"/>
      <c r="AF20" s="101"/>
      <c r="AG20" s="97"/>
      <c r="AH20" s="98"/>
    </row>
    <row r="21" spans="2:34" x14ac:dyDescent="0.25">
      <c r="B21" s="14" t="s">
        <v>43</v>
      </c>
      <c r="D21" s="44">
        <f>D13-D19</f>
        <v>0</v>
      </c>
      <c r="E21" s="97"/>
      <c r="F21" s="77" t="s">
        <v>22</v>
      </c>
      <c r="G21" s="91"/>
      <c r="I21" s="14" t="str">
        <f>B21</f>
        <v>BRUTOWINST</v>
      </c>
      <c r="K21" s="44">
        <f>K13-K19</f>
        <v>0</v>
      </c>
      <c r="L21" s="97"/>
      <c r="M21" s="98" t="s">
        <v>22</v>
      </c>
      <c r="P21" s="14" t="str">
        <f>B21</f>
        <v>BRUTOWINST</v>
      </c>
      <c r="R21" s="44">
        <f>R13-R19</f>
        <v>0</v>
      </c>
      <c r="S21" s="97"/>
      <c r="T21" s="98" t="s">
        <v>22</v>
      </c>
      <c r="W21" s="14" t="str">
        <f>B21</f>
        <v>BRUTOWINST</v>
      </c>
      <c r="Y21" s="44">
        <f>Y13-Y19</f>
        <v>0</v>
      </c>
      <c r="Z21" s="97"/>
      <c r="AA21" s="98" t="s">
        <v>22</v>
      </c>
      <c r="AD21" s="14" t="str">
        <f>B21</f>
        <v>BRUTOWINST</v>
      </c>
      <c r="AF21" s="44">
        <f>AF13-AF19</f>
        <v>0</v>
      </c>
      <c r="AG21" s="97"/>
      <c r="AH21" s="98" t="s">
        <v>22</v>
      </c>
    </row>
    <row r="22" spans="2:34" x14ac:dyDescent="0.25">
      <c r="B22" s="14"/>
      <c r="D22" s="44"/>
      <c r="E22" s="97"/>
      <c r="G22" s="91"/>
      <c r="I22" s="14"/>
      <c r="K22" s="44"/>
      <c r="L22" s="97"/>
      <c r="M22" s="98"/>
      <c r="P22" s="14"/>
      <c r="R22" s="44"/>
      <c r="S22" s="97"/>
      <c r="T22" s="98"/>
      <c r="W22" s="14"/>
      <c r="Y22" s="44"/>
      <c r="Z22" s="97"/>
      <c r="AA22" s="98"/>
      <c r="AD22" s="14"/>
      <c r="AF22" s="44"/>
      <c r="AG22" s="97"/>
      <c r="AH22" s="98"/>
    </row>
    <row r="23" spans="2:34" x14ac:dyDescent="0.25">
      <c r="B23" s="14" t="s">
        <v>44</v>
      </c>
      <c r="C23" s="1" t="s">
        <v>42</v>
      </c>
      <c r="D23" s="44">
        <f>SUM(K23*G23)</f>
        <v>0</v>
      </c>
      <c r="E23" s="97"/>
      <c r="G23" s="91">
        <v>0.9</v>
      </c>
      <c r="I23" s="14" t="str">
        <f>B23</f>
        <v>PERSONEELSKOSTEN</v>
      </c>
      <c r="J23" s="1" t="s">
        <v>6</v>
      </c>
      <c r="K23" s="44">
        <f>'Toelichting personeelskosten'!Q29</f>
        <v>0</v>
      </c>
      <c r="L23" s="97"/>
      <c r="M23" s="98"/>
      <c r="P23" s="14" t="str">
        <f>B23</f>
        <v>PERSONEELSKOSTEN</v>
      </c>
      <c r="Q23" s="1" t="s">
        <v>6</v>
      </c>
      <c r="R23" s="44">
        <f>K23*S9</f>
        <v>0</v>
      </c>
      <c r="S23" s="97"/>
      <c r="T23" s="98"/>
      <c r="W23" s="14" t="str">
        <f>B23</f>
        <v>PERSONEELSKOSTEN</v>
      </c>
      <c r="X23" s="1" t="s">
        <v>6</v>
      </c>
      <c r="Y23" s="44">
        <f>R23*Z9</f>
        <v>0</v>
      </c>
      <c r="Z23" s="97"/>
      <c r="AA23" s="98"/>
      <c r="AD23" s="14" t="str">
        <f>B23</f>
        <v>PERSONEELSKOSTEN</v>
      </c>
      <c r="AE23" s="1" t="s">
        <v>6</v>
      </c>
      <c r="AF23" s="44">
        <f>Y23*AG9</f>
        <v>0</v>
      </c>
      <c r="AG23" s="97"/>
      <c r="AH23" s="98"/>
    </row>
    <row r="24" spans="2:34" x14ac:dyDescent="0.25">
      <c r="B24" s="14"/>
      <c r="C24" s="1" t="s">
        <v>69</v>
      </c>
      <c r="D24" s="44">
        <f>SUM(K24*G24)</f>
        <v>0</v>
      </c>
      <c r="E24" s="97"/>
      <c r="G24" s="91">
        <v>0.9</v>
      </c>
      <c r="I24" s="14"/>
      <c r="J24" s="1" t="s">
        <v>69</v>
      </c>
      <c r="K24" s="44">
        <v>0</v>
      </c>
      <c r="L24" s="97"/>
      <c r="M24" s="98"/>
      <c r="P24" s="14"/>
      <c r="Q24" s="1" t="s">
        <v>69</v>
      </c>
      <c r="R24" s="44">
        <f>K24*S$9</f>
        <v>0</v>
      </c>
      <c r="S24" s="97"/>
      <c r="T24" s="98"/>
      <c r="W24" s="14"/>
      <c r="X24" s="1" t="s">
        <v>69</v>
      </c>
      <c r="Y24" s="44">
        <f>R24*Z$9</f>
        <v>0</v>
      </c>
      <c r="Z24" s="97"/>
      <c r="AA24" s="98"/>
      <c r="AD24" s="14"/>
      <c r="AE24" s="1" t="s">
        <v>69</v>
      </c>
      <c r="AF24" s="44">
        <f>Y24*AG$9</f>
        <v>0</v>
      </c>
      <c r="AG24" s="97"/>
      <c r="AH24" s="98"/>
    </row>
    <row r="25" spans="2:34" x14ac:dyDescent="0.25">
      <c r="B25" s="14"/>
      <c r="C25" s="1" t="s">
        <v>70</v>
      </c>
      <c r="D25" s="44">
        <f>SUM(K25*G25)</f>
        <v>0</v>
      </c>
      <c r="E25" s="97"/>
      <c r="G25" s="91">
        <v>0.9</v>
      </c>
      <c r="I25" s="14"/>
      <c r="J25" s="1" t="s">
        <v>70</v>
      </c>
      <c r="K25" s="44">
        <v>0</v>
      </c>
      <c r="L25" s="97"/>
      <c r="M25" s="98"/>
      <c r="P25" s="14"/>
      <c r="Q25" s="1" t="s">
        <v>70</v>
      </c>
      <c r="R25" s="44">
        <f>K25*S$9</f>
        <v>0</v>
      </c>
      <c r="S25" s="97"/>
      <c r="T25" s="98"/>
      <c r="W25" s="14"/>
      <c r="X25" s="1" t="s">
        <v>70</v>
      </c>
      <c r="Y25" s="44">
        <f t="shared" ref="Y25:Y26" si="5">R25*Z$9</f>
        <v>0</v>
      </c>
      <c r="Z25" s="97"/>
      <c r="AA25" s="98"/>
      <c r="AD25" s="14"/>
      <c r="AE25" s="1" t="s">
        <v>70</v>
      </c>
      <c r="AF25" s="44">
        <f>Y25*AG$9</f>
        <v>0</v>
      </c>
      <c r="AG25" s="97"/>
      <c r="AH25" s="98"/>
    </row>
    <row r="26" spans="2:34" ht="15.75" thickBot="1" x14ac:dyDescent="0.3">
      <c r="B26" s="14"/>
      <c r="C26" s="110" t="s">
        <v>7</v>
      </c>
      <c r="D26" s="44">
        <f>SUM(K26*G26)</f>
        <v>0</v>
      </c>
      <c r="E26" s="97"/>
      <c r="G26" s="91">
        <v>0.9</v>
      </c>
      <c r="I26" s="14"/>
      <c r="J26" s="110" t="s">
        <v>7</v>
      </c>
      <c r="K26" s="44">
        <v>0</v>
      </c>
      <c r="L26" s="99"/>
      <c r="M26" s="98"/>
      <c r="P26" s="14"/>
      <c r="Q26" s="1" t="s">
        <v>7</v>
      </c>
      <c r="R26" s="109">
        <f>K26*S$9</f>
        <v>0</v>
      </c>
      <c r="S26" s="99"/>
      <c r="T26" s="98"/>
      <c r="W26" s="14"/>
      <c r="X26" s="110" t="s">
        <v>7</v>
      </c>
      <c r="Y26" s="44">
        <f t="shared" si="5"/>
        <v>0</v>
      </c>
      <c r="Z26" s="97"/>
      <c r="AA26" s="98"/>
      <c r="AD26" s="14"/>
      <c r="AE26" s="1" t="s">
        <v>7</v>
      </c>
      <c r="AF26" s="44">
        <f>Y26*AG$9</f>
        <v>0</v>
      </c>
      <c r="AG26" s="97"/>
      <c r="AH26" s="98"/>
    </row>
    <row r="27" spans="2:34" ht="15.75" thickBot="1" x14ac:dyDescent="0.3">
      <c r="B27" s="14"/>
      <c r="C27" s="1" t="s">
        <v>8</v>
      </c>
      <c r="D27" s="101">
        <f>SUM(D23:D26)</f>
        <v>0</v>
      </c>
      <c r="E27" s="105"/>
      <c r="F27" s="77" t="s">
        <v>21</v>
      </c>
      <c r="G27" s="91"/>
      <c r="I27" s="14"/>
      <c r="J27" s="100" t="s">
        <v>8</v>
      </c>
      <c r="K27" s="101">
        <v>0</v>
      </c>
      <c r="L27" s="102"/>
      <c r="M27" s="98" t="s">
        <v>80</v>
      </c>
      <c r="P27" s="14"/>
      <c r="Q27" s="100" t="s">
        <v>8</v>
      </c>
      <c r="R27" s="44">
        <f>SUM(R23:R26)</f>
        <v>0</v>
      </c>
      <c r="S27" s="102"/>
      <c r="T27" s="98" t="s">
        <v>21</v>
      </c>
      <c r="W27" s="14"/>
      <c r="X27" s="100" t="s">
        <v>8</v>
      </c>
      <c r="Y27" s="101">
        <f>SUM(Y23:Y26)</f>
        <v>0</v>
      </c>
      <c r="Z27" s="102"/>
      <c r="AA27" s="98" t="s">
        <v>21</v>
      </c>
      <c r="AD27" s="14"/>
      <c r="AE27" s="100" t="s">
        <v>8</v>
      </c>
      <c r="AF27" s="101">
        <f>SUM(AF23:AF26)</f>
        <v>0</v>
      </c>
      <c r="AG27" s="105"/>
      <c r="AH27" s="98" t="s">
        <v>21</v>
      </c>
    </row>
    <row r="28" spans="2:34" x14ac:dyDescent="0.25">
      <c r="B28" s="14"/>
      <c r="C28" s="103"/>
      <c r="D28" s="101"/>
      <c r="E28" s="105"/>
      <c r="G28" s="91"/>
      <c r="I28" s="14"/>
      <c r="K28" s="101"/>
      <c r="L28" s="97"/>
      <c r="M28" s="98"/>
      <c r="P28" s="14"/>
      <c r="R28" s="101"/>
      <c r="S28" s="97"/>
      <c r="T28" s="98"/>
      <c r="W28" s="14"/>
      <c r="Y28" s="101"/>
      <c r="Z28" s="97"/>
      <c r="AA28" s="98"/>
      <c r="AD28" s="14"/>
      <c r="AE28" s="103"/>
      <c r="AF28" s="101"/>
      <c r="AG28" s="105"/>
      <c r="AH28" s="98"/>
    </row>
    <row r="29" spans="2:34" x14ac:dyDescent="0.25">
      <c r="B29" s="14" t="s">
        <v>45</v>
      </c>
      <c r="C29" s="1" t="s">
        <v>32</v>
      </c>
      <c r="D29" s="44">
        <f>SUM(K29/12*11)</f>
        <v>0</v>
      </c>
      <c r="E29" s="97"/>
      <c r="F29" s="77" t="s">
        <v>23</v>
      </c>
      <c r="G29" s="91">
        <v>1</v>
      </c>
      <c r="I29" s="14" t="str">
        <f>B29</f>
        <v>HUISVESTINGSKOSTEN</v>
      </c>
      <c r="J29" s="111" t="s">
        <v>68</v>
      </c>
      <c r="K29" s="112">
        <v>0</v>
      </c>
      <c r="L29" s="113"/>
      <c r="M29" s="114" t="s">
        <v>23</v>
      </c>
      <c r="P29" s="14" t="str">
        <f>B29</f>
        <v>HUISVESTINGSKOSTEN</v>
      </c>
      <c r="Q29" s="1" t="s">
        <v>32</v>
      </c>
      <c r="R29" s="44">
        <f>SUM(K29*S$9)</f>
        <v>0</v>
      </c>
      <c r="S29" s="97"/>
      <c r="T29" s="98" t="s">
        <v>23</v>
      </c>
      <c r="W29" s="14" t="str">
        <f>B29</f>
        <v>HUISVESTINGSKOSTEN</v>
      </c>
      <c r="X29" s="1" t="s">
        <v>32</v>
      </c>
      <c r="Y29" s="44">
        <f>SUM(R29*Z$9)</f>
        <v>0</v>
      </c>
      <c r="Z29" s="97"/>
      <c r="AA29" s="98" t="s">
        <v>23</v>
      </c>
      <c r="AD29" s="14" t="str">
        <f>B29</f>
        <v>HUISVESTINGSKOSTEN</v>
      </c>
      <c r="AE29" s="1" t="s">
        <v>32</v>
      </c>
      <c r="AF29" s="44">
        <f>SUM(Y29*AG9)</f>
        <v>0</v>
      </c>
      <c r="AG29" s="97"/>
      <c r="AH29" s="98" t="s">
        <v>23</v>
      </c>
    </row>
    <row r="30" spans="2:34" x14ac:dyDescent="0.25">
      <c r="B30" s="14"/>
      <c r="C30" s="1" t="s">
        <v>9</v>
      </c>
      <c r="D30" s="44">
        <f t="shared" ref="D30:D31" si="6">SUM(K30*G30)</f>
        <v>0</v>
      </c>
      <c r="E30" s="97"/>
      <c r="F30" s="77" t="s">
        <v>24</v>
      </c>
      <c r="G30" s="91">
        <v>1</v>
      </c>
      <c r="I30" s="14"/>
      <c r="J30" s="1" t="s">
        <v>9</v>
      </c>
      <c r="K30" s="44">
        <v>0</v>
      </c>
      <c r="L30" s="97"/>
      <c r="M30" s="98" t="s">
        <v>24</v>
      </c>
      <c r="P30" s="14"/>
      <c r="Q30" s="1" t="s">
        <v>9</v>
      </c>
      <c r="R30" s="44">
        <f>K30*S$9</f>
        <v>0</v>
      </c>
      <c r="S30" s="97"/>
      <c r="T30" s="98" t="s">
        <v>24</v>
      </c>
      <c r="W30" s="14"/>
      <c r="X30" s="1" t="s">
        <v>9</v>
      </c>
      <c r="Y30" s="44">
        <f>R30*Z$9</f>
        <v>0</v>
      </c>
      <c r="Z30" s="97"/>
      <c r="AA30" s="98" t="s">
        <v>24</v>
      </c>
      <c r="AD30" s="14"/>
      <c r="AE30" s="1" t="s">
        <v>9</v>
      </c>
      <c r="AF30" s="44">
        <f>Y30*AG$9</f>
        <v>0</v>
      </c>
      <c r="AG30" s="97"/>
      <c r="AH30" s="98" t="s">
        <v>24</v>
      </c>
    </row>
    <row r="31" spans="2:34" ht="15.75" thickBot="1" x14ac:dyDescent="0.3">
      <c r="B31" s="14"/>
      <c r="C31" s="1" t="s">
        <v>10</v>
      </c>
      <c r="D31" s="44">
        <f t="shared" si="6"/>
        <v>0</v>
      </c>
      <c r="E31" s="99"/>
      <c r="G31" s="91">
        <v>1</v>
      </c>
      <c r="I31" s="14"/>
      <c r="J31" s="1" t="s">
        <v>10</v>
      </c>
      <c r="K31" s="109">
        <v>0</v>
      </c>
      <c r="L31" s="97"/>
      <c r="M31" s="98"/>
      <c r="P31" s="14"/>
      <c r="Q31" s="1" t="s">
        <v>10</v>
      </c>
      <c r="R31" s="109">
        <f>K31*S$9</f>
        <v>0</v>
      </c>
      <c r="S31" s="97"/>
      <c r="T31" s="98"/>
      <c r="W31" s="14"/>
      <c r="X31" s="1" t="s">
        <v>10</v>
      </c>
      <c r="Y31" s="44">
        <f>R31*Z$9</f>
        <v>0</v>
      </c>
      <c r="Z31" s="99"/>
      <c r="AA31" s="98"/>
      <c r="AD31" s="14"/>
      <c r="AE31" s="1" t="s">
        <v>10</v>
      </c>
      <c r="AF31" s="109">
        <f>Y31*AG$9</f>
        <v>0</v>
      </c>
      <c r="AG31" s="99"/>
      <c r="AH31" s="98"/>
    </row>
    <row r="32" spans="2:34" ht="15.75" thickBot="1" x14ac:dyDescent="0.3">
      <c r="B32" s="14"/>
      <c r="C32" s="100" t="s">
        <v>11</v>
      </c>
      <c r="D32" s="104">
        <f>SUM(D29:D31)</f>
        <v>0</v>
      </c>
      <c r="E32" s="102"/>
      <c r="F32" s="77" t="s">
        <v>25</v>
      </c>
      <c r="G32" s="91"/>
      <c r="I32" s="14"/>
      <c r="J32" s="100" t="s">
        <v>11</v>
      </c>
      <c r="K32" s="44">
        <v>0</v>
      </c>
      <c r="L32" s="102"/>
      <c r="M32" s="98" t="s">
        <v>25</v>
      </c>
      <c r="P32" s="14"/>
      <c r="Q32" s="103" t="s">
        <v>11</v>
      </c>
      <c r="R32" s="104">
        <f>SUM(R29:R31)</f>
        <v>0</v>
      </c>
      <c r="S32" s="102"/>
      <c r="T32" s="98" t="s">
        <v>25</v>
      </c>
      <c r="W32" s="14"/>
      <c r="X32" s="100" t="s">
        <v>11</v>
      </c>
      <c r="Y32" s="101">
        <f>SUM(Y29:Y31)</f>
        <v>0</v>
      </c>
      <c r="Z32" s="97"/>
      <c r="AA32" s="98" t="s">
        <v>25</v>
      </c>
      <c r="AD32" s="14"/>
      <c r="AE32" s="103" t="s">
        <v>11</v>
      </c>
      <c r="AF32" s="104">
        <f>SUM(AF29:AF31)</f>
        <v>0</v>
      </c>
      <c r="AG32" s="102"/>
      <c r="AH32" s="98" t="s">
        <v>25</v>
      </c>
    </row>
    <row r="33" spans="2:34" x14ac:dyDescent="0.25">
      <c r="B33" s="14"/>
      <c r="D33" s="44"/>
      <c r="E33" s="97"/>
      <c r="G33" s="91"/>
      <c r="I33" s="14"/>
      <c r="K33" s="101"/>
      <c r="L33" s="97"/>
      <c r="M33" s="98"/>
      <c r="P33" s="14"/>
      <c r="Q33" s="103"/>
      <c r="R33" s="44"/>
      <c r="S33" s="97"/>
      <c r="T33" s="98"/>
      <c r="W33" s="14"/>
      <c r="Y33" s="101"/>
      <c r="Z33" s="105"/>
      <c r="AA33" s="98"/>
      <c r="AD33" s="14"/>
      <c r="AE33" s="103"/>
      <c r="AF33" s="101"/>
      <c r="AG33" s="97"/>
      <c r="AH33" s="98"/>
    </row>
    <row r="34" spans="2:34" x14ac:dyDescent="0.25">
      <c r="B34" s="14" t="s">
        <v>12</v>
      </c>
      <c r="C34" s="1" t="s">
        <v>13</v>
      </c>
      <c r="D34" s="44">
        <f t="shared" ref="D34:D35" si="7">SUM(K34*G34)</f>
        <v>0</v>
      </c>
      <c r="E34" s="97"/>
      <c r="F34" s="77" t="s">
        <v>26</v>
      </c>
      <c r="G34" s="91">
        <v>1</v>
      </c>
      <c r="I34" s="14" t="s">
        <v>12</v>
      </c>
      <c r="J34" s="1" t="s">
        <v>13</v>
      </c>
      <c r="K34" s="44">
        <v>0</v>
      </c>
      <c r="L34" s="97"/>
      <c r="M34" s="98" t="s">
        <v>26</v>
      </c>
      <c r="P34" s="14" t="s">
        <v>12</v>
      </c>
      <c r="Q34" s="1" t="s">
        <v>13</v>
      </c>
      <c r="R34" s="44">
        <f>K34</f>
        <v>0</v>
      </c>
      <c r="S34" s="97"/>
      <c r="T34" s="98" t="s">
        <v>26</v>
      </c>
      <c r="W34" s="14" t="s">
        <v>12</v>
      </c>
      <c r="X34" s="1" t="s">
        <v>13</v>
      </c>
      <c r="Y34" s="44">
        <f>SUM(R34)</f>
        <v>0</v>
      </c>
      <c r="Z34" s="97"/>
      <c r="AA34" s="98" t="s">
        <v>26</v>
      </c>
      <c r="AD34" s="14" t="s">
        <v>12</v>
      </c>
      <c r="AE34" s="1" t="s">
        <v>13</v>
      </c>
      <c r="AF34" s="44">
        <f>SUM(Y34)</f>
        <v>0</v>
      </c>
      <c r="AG34" s="97"/>
      <c r="AH34" s="98" t="s">
        <v>26</v>
      </c>
    </row>
    <row r="35" spans="2:34" ht="15.75" thickBot="1" x14ac:dyDescent="0.3">
      <c r="B35" s="14"/>
      <c r="C35" s="110" t="s">
        <v>14</v>
      </c>
      <c r="D35" s="44">
        <f t="shared" si="7"/>
        <v>0</v>
      </c>
      <c r="E35" s="97"/>
      <c r="F35" s="77" t="s">
        <v>27</v>
      </c>
      <c r="G35" s="91">
        <v>1</v>
      </c>
      <c r="I35" s="14"/>
      <c r="J35" s="110" t="s">
        <v>14</v>
      </c>
      <c r="K35" s="44">
        <v>0</v>
      </c>
      <c r="L35" s="113"/>
      <c r="M35" s="98" t="s">
        <v>27</v>
      </c>
      <c r="P35" s="14"/>
      <c r="Q35" s="110" t="s">
        <v>14</v>
      </c>
      <c r="R35" s="44">
        <v>0</v>
      </c>
      <c r="S35" s="97"/>
      <c r="T35" s="98" t="s">
        <v>27</v>
      </c>
      <c r="W35" s="14"/>
      <c r="X35" s="1" t="s">
        <v>14</v>
      </c>
      <c r="Y35" s="44">
        <v>0</v>
      </c>
      <c r="Z35" s="99"/>
      <c r="AA35" s="98" t="s">
        <v>27</v>
      </c>
      <c r="AD35" s="14"/>
      <c r="AE35" s="110" t="s">
        <v>14</v>
      </c>
      <c r="AF35" s="44">
        <v>0</v>
      </c>
      <c r="AG35" s="97"/>
      <c r="AH35" s="98" t="s">
        <v>27</v>
      </c>
    </row>
    <row r="36" spans="2:34" ht="15.75" thickBot="1" x14ac:dyDescent="0.3">
      <c r="B36" s="14"/>
      <c r="C36" s="100" t="s">
        <v>15</v>
      </c>
      <c r="D36" s="104">
        <f>SUM(D34:D35)</f>
        <v>0</v>
      </c>
      <c r="E36" s="102"/>
      <c r="F36" s="77" t="s">
        <v>28</v>
      </c>
      <c r="G36" s="91"/>
      <c r="I36" s="14"/>
      <c r="J36" s="100" t="s">
        <v>15</v>
      </c>
      <c r="K36" s="104">
        <v>0</v>
      </c>
      <c r="L36" s="102"/>
      <c r="M36" s="98" t="s">
        <v>28</v>
      </c>
      <c r="P36" s="14"/>
      <c r="Q36" s="100" t="s">
        <v>15</v>
      </c>
      <c r="R36" s="104">
        <v>0</v>
      </c>
      <c r="S36" s="115"/>
      <c r="T36" s="98" t="s">
        <v>28</v>
      </c>
      <c r="W36" s="14"/>
      <c r="X36" s="103" t="s">
        <v>15</v>
      </c>
      <c r="Y36" s="101">
        <f>SUM(Y34:Y35)</f>
        <v>0</v>
      </c>
      <c r="Z36" s="113"/>
      <c r="AA36" s="98" t="s">
        <v>28</v>
      </c>
      <c r="AD36" s="14"/>
      <c r="AE36" s="1" t="s">
        <v>15</v>
      </c>
      <c r="AF36" s="101">
        <f>SUM(AF34:AF35)</f>
        <v>0</v>
      </c>
      <c r="AG36" s="115"/>
      <c r="AH36" s="98" t="s">
        <v>28</v>
      </c>
    </row>
    <row r="37" spans="2:34" x14ac:dyDescent="0.25">
      <c r="B37" s="14"/>
      <c r="D37" s="44"/>
      <c r="E37" s="97"/>
      <c r="G37" s="91"/>
      <c r="I37" s="14"/>
      <c r="K37" s="44"/>
      <c r="L37" s="97"/>
      <c r="M37" s="98"/>
      <c r="P37" s="14"/>
      <c r="R37" s="44"/>
      <c r="S37" s="97"/>
      <c r="T37" s="98"/>
      <c r="W37" s="14"/>
      <c r="X37" s="103"/>
      <c r="Y37" s="101"/>
      <c r="Z37" s="105"/>
      <c r="AA37" s="98"/>
      <c r="AD37" s="14"/>
      <c r="AE37" s="103"/>
      <c r="AF37" s="101"/>
      <c r="AG37" s="105"/>
      <c r="AH37" s="98"/>
    </row>
    <row r="38" spans="2:34" x14ac:dyDescent="0.25">
      <c r="B38" s="14" t="s">
        <v>16</v>
      </c>
      <c r="C38" s="1" t="str">
        <f>J38</f>
        <v>Exploitatie (overige kosten)</v>
      </c>
      <c r="D38" s="44">
        <f>K38*G38</f>
        <v>0</v>
      </c>
      <c r="E38" s="97"/>
      <c r="F38" s="77" t="s">
        <v>29</v>
      </c>
      <c r="G38" s="91">
        <v>0.9</v>
      </c>
      <c r="I38" s="14" t="s">
        <v>16</v>
      </c>
      <c r="J38" s="1" t="s">
        <v>49</v>
      </c>
      <c r="K38" s="44">
        <v>0</v>
      </c>
      <c r="L38" s="97"/>
      <c r="M38" s="98" t="s">
        <v>29</v>
      </c>
      <c r="P38" s="14" t="s">
        <v>16</v>
      </c>
      <c r="Q38" s="1" t="str">
        <f>J38</f>
        <v>Exploitatie (overige kosten)</v>
      </c>
      <c r="R38" s="44">
        <f>K38*S9</f>
        <v>0</v>
      </c>
      <c r="S38" s="97"/>
      <c r="T38" s="98" t="s">
        <v>29</v>
      </c>
      <c r="W38" s="14" t="s">
        <v>16</v>
      </c>
      <c r="X38" s="1" t="str">
        <f>J38</f>
        <v>Exploitatie (overige kosten)</v>
      </c>
      <c r="Y38" s="44">
        <f>R38*Z9</f>
        <v>0</v>
      </c>
      <c r="Z38" s="97"/>
      <c r="AA38" s="98" t="s">
        <v>29</v>
      </c>
      <c r="AD38" s="14" t="s">
        <v>16</v>
      </c>
      <c r="AE38" s="1" t="str">
        <f>J38</f>
        <v>Exploitatie (overige kosten)</v>
      </c>
      <c r="AF38" s="44">
        <f>Y38*AG9</f>
        <v>0</v>
      </c>
      <c r="AG38" s="97"/>
      <c r="AH38" s="98" t="s">
        <v>29</v>
      </c>
    </row>
    <row r="39" spans="2:34" ht="15.75" thickBot="1" x14ac:dyDescent="0.3">
      <c r="B39" s="14"/>
      <c r="C39" s="1" t="s">
        <v>17</v>
      </c>
      <c r="D39" s="109">
        <f>SUM(K39*G39)</f>
        <v>0</v>
      </c>
      <c r="E39" s="97"/>
      <c r="F39" s="77" t="s">
        <v>30</v>
      </c>
      <c r="G39" s="91">
        <v>1.3</v>
      </c>
      <c r="I39" s="14"/>
      <c r="J39" s="1" t="s">
        <v>17</v>
      </c>
      <c r="K39" s="109">
        <v>0</v>
      </c>
      <c r="L39" s="97"/>
      <c r="M39" s="98" t="s">
        <v>30</v>
      </c>
      <c r="P39" s="14"/>
      <c r="Q39" s="110" t="s">
        <v>17</v>
      </c>
      <c r="R39" s="44">
        <f>K39*S9</f>
        <v>0</v>
      </c>
      <c r="S39" s="97"/>
      <c r="T39" s="98" t="s">
        <v>30</v>
      </c>
      <c r="W39" s="14"/>
      <c r="X39" s="110" t="s">
        <v>17</v>
      </c>
      <c r="Y39" s="44">
        <f>R39*Z9</f>
        <v>0</v>
      </c>
      <c r="Z39" s="99"/>
      <c r="AA39" s="98" t="s">
        <v>30</v>
      </c>
      <c r="AD39" s="14"/>
      <c r="AE39" s="1" t="s">
        <v>17</v>
      </c>
      <c r="AF39" s="44">
        <f>Y39*AG9</f>
        <v>0</v>
      </c>
      <c r="AG39" s="99"/>
      <c r="AH39" s="98" t="s">
        <v>30</v>
      </c>
    </row>
    <row r="40" spans="2:34" ht="15.75" thickBot="1" x14ac:dyDescent="0.3">
      <c r="B40" s="14"/>
      <c r="C40" s="103" t="s">
        <v>18</v>
      </c>
      <c r="D40" s="104">
        <f>SUM(D38:D39)</f>
        <v>0</v>
      </c>
      <c r="E40" s="102"/>
      <c r="F40" s="77" t="s">
        <v>31</v>
      </c>
      <c r="G40" s="91"/>
      <c r="I40" s="14"/>
      <c r="J40" s="100" t="s">
        <v>18</v>
      </c>
      <c r="K40" s="104">
        <v>0</v>
      </c>
      <c r="L40" s="105"/>
      <c r="M40" s="98" t="s">
        <v>31</v>
      </c>
      <c r="P40" s="14"/>
      <c r="Q40" s="100" t="s">
        <v>18</v>
      </c>
      <c r="R40" s="101">
        <f>SUM(R38:R39)</f>
        <v>0</v>
      </c>
      <c r="S40" s="102"/>
      <c r="T40" s="98" t="s">
        <v>31</v>
      </c>
      <c r="W40" s="14"/>
      <c r="X40" s="100" t="s">
        <v>18</v>
      </c>
      <c r="Y40" s="101">
        <f>SUM(Y38:Y39)</f>
        <v>0</v>
      </c>
      <c r="Z40" s="97"/>
      <c r="AA40" s="98" t="s">
        <v>31</v>
      </c>
      <c r="AD40" s="14"/>
      <c r="AE40" s="100" t="s">
        <v>18</v>
      </c>
      <c r="AF40" s="101">
        <f>SUM(AF38:AF39)</f>
        <v>0</v>
      </c>
      <c r="AG40" s="102"/>
      <c r="AH40" s="98" t="s">
        <v>31</v>
      </c>
    </row>
    <row r="41" spans="2:34" ht="15.75" thickBot="1" x14ac:dyDescent="0.3">
      <c r="B41" s="14"/>
      <c r="C41" s="103"/>
      <c r="D41" s="47"/>
      <c r="E41" s="105"/>
      <c r="G41" s="91"/>
      <c r="I41" s="14"/>
      <c r="K41" s="47"/>
      <c r="L41" s="102"/>
      <c r="M41" s="98"/>
      <c r="P41" s="14"/>
      <c r="R41" s="116"/>
      <c r="S41" s="97"/>
      <c r="T41" s="98"/>
      <c r="W41" s="117"/>
      <c r="Y41" s="116"/>
      <c r="Z41" s="105"/>
      <c r="AA41" s="98"/>
      <c r="AD41" s="14"/>
      <c r="AF41" s="116"/>
      <c r="AG41" s="97"/>
      <c r="AH41" s="98"/>
    </row>
    <row r="42" spans="2:34" s="83" customFormat="1" ht="19.5" thickBot="1" x14ac:dyDescent="0.35">
      <c r="B42" s="118" t="s">
        <v>19</v>
      </c>
      <c r="C42" s="119"/>
      <c r="D42" s="120">
        <f>D21-D27-D32-D36-D40</f>
        <v>0</v>
      </c>
      <c r="E42" s="121"/>
      <c r="F42" s="122"/>
      <c r="G42" s="123"/>
      <c r="I42" s="118" t="s">
        <v>19</v>
      </c>
      <c r="J42" s="119"/>
      <c r="K42" s="120">
        <f>K21-K27-K32-K36-K40</f>
        <v>0</v>
      </c>
      <c r="L42" s="121"/>
      <c r="M42" s="124"/>
      <c r="P42" s="118" t="s">
        <v>19</v>
      </c>
      <c r="Q42" s="119"/>
      <c r="R42" s="120">
        <f>R21-R27-R32-R36-R40</f>
        <v>0</v>
      </c>
      <c r="S42" s="121"/>
      <c r="T42" s="124"/>
      <c r="W42" s="125" t="s">
        <v>19</v>
      </c>
      <c r="X42" s="119"/>
      <c r="Y42" s="120">
        <f>Y21-Y27-Y32-Y36-Y40</f>
        <v>0</v>
      </c>
      <c r="Z42" s="121"/>
      <c r="AA42" s="124"/>
      <c r="AD42" s="118" t="s">
        <v>19</v>
      </c>
      <c r="AE42" s="119"/>
      <c r="AF42" s="120">
        <f>AF21-AF27-AF32-AF36-AF40</f>
        <v>0</v>
      </c>
      <c r="AG42" s="121"/>
      <c r="AH42" s="124"/>
    </row>
    <row r="43" spans="2:34" ht="15.75" thickBot="1" x14ac:dyDescent="0.3">
      <c r="C43" s="2"/>
      <c r="D43" s="126"/>
      <c r="E43" s="127"/>
      <c r="J43" s="2"/>
      <c r="K43" s="126"/>
      <c r="L43" s="127"/>
      <c r="P43" s="2"/>
      <c r="Q43" s="2"/>
      <c r="R43" s="126"/>
      <c r="S43" s="128"/>
      <c r="W43" s="2"/>
      <c r="X43" s="2"/>
      <c r="Y43" s="126"/>
      <c r="Z43" s="128"/>
      <c r="AD43" s="2"/>
      <c r="AE43" s="2"/>
      <c r="AF43" s="126"/>
      <c r="AG43" s="128"/>
    </row>
    <row r="44" spans="2:34" s="83" customFormat="1" ht="19.5" thickBot="1" x14ac:dyDescent="0.35">
      <c r="B44" s="84"/>
      <c r="C44" s="229" t="s">
        <v>71</v>
      </c>
      <c r="D44" s="229"/>
      <c r="E44" s="230" t="s">
        <v>41</v>
      </c>
      <c r="F44" s="230"/>
      <c r="G44" s="85"/>
      <c r="I44" s="84"/>
      <c r="J44" s="229" t="s">
        <v>72</v>
      </c>
      <c r="K44" s="229"/>
      <c r="L44" s="230" t="s">
        <v>38</v>
      </c>
      <c r="M44" s="231"/>
      <c r="P44" s="84"/>
      <c r="Q44" s="229" t="s">
        <v>73</v>
      </c>
      <c r="R44" s="229"/>
      <c r="S44" s="86"/>
      <c r="T44" s="87"/>
      <c r="W44" s="84"/>
      <c r="X44" s="229" t="s">
        <v>74</v>
      </c>
      <c r="Y44" s="229"/>
      <c r="Z44" s="86"/>
      <c r="AA44" s="87"/>
      <c r="AD44" s="84"/>
      <c r="AE44" s="229" t="s">
        <v>75</v>
      </c>
      <c r="AF44" s="229"/>
      <c r="AG44" s="86"/>
      <c r="AH44" s="87"/>
    </row>
    <row r="45" spans="2:34" x14ac:dyDescent="0.25">
      <c r="B45" s="88"/>
      <c r="C45" s="89"/>
      <c r="D45" s="41"/>
      <c r="E45" s="129"/>
      <c r="G45" s="91"/>
      <c r="I45" s="88"/>
      <c r="J45" s="89"/>
      <c r="K45" s="41"/>
      <c r="L45" s="129"/>
      <c r="M45" s="91"/>
      <c r="P45" s="88"/>
      <c r="Q45" s="89"/>
      <c r="R45" s="41"/>
      <c r="S45" s="129"/>
      <c r="T45" s="91"/>
      <c r="W45" s="88"/>
      <c r="X45" s="89"/>
      <c r="Y45" s="41"/>
      <c r="Z45" s="129"/>
      <c r="AA45" s="91"/>
      <c r="AD45" s="88"/>
      <c r="AE45" s="89"/>
      <c r="AF45" s="41"/>
      <c r="AG45" s="129"/>
      <c r="AH45" s="91"/>
    </row>
    <row r="46" spans="2:34" x14ac:dyDescent="0.25">
      <c r="B46" s="14"/>
      <c r="C46" s="1" t="s">
        <v>14</v>
      </c>
      <c r="D46" s="44">
        <f>SUM(D35)</f>
        <v>0</v>
      </c>
      <c r="E46" s="97"/>
      <c r="G46" s="91"/>
      <c r="I46" s="14"/>
      <c r="J46" s="1" t="s">
        <v>14</v>
      </c>
      <c r="K46" s="44">
        <f>SUM(K35)</f>
        <v>0</v>
      </c>
      <c r="L46" s="97"/>
      <c r="M46" s="91"/>
      <c r="P46" s="14"/>
      <c r="Q46" s="1" t="s">
        <v>14</v>
      </c>
      <c r="R46" s="44">
        <f>SUM(R35)</f>
        <v>0</v>
      </c>
      <c r="S46" s="97"/>
      <c r="T46" s="91"/>
      <c r="W46" s="14"/>
      <c r="X46" s="1" t="s">
        <v>14</v>
      </c>
      <c r="Y46" s="44">
        <f>SUM(Y35)</f>
        <v>0</v>
      </c>
      <c r="Z46" s="97"/>
      <c r="AA46" s="91"/>
      <c r="AD46" s="14"/>
      <c r="AE46" s="1" t="s">
        <v>14</v>
      </c>
      <c r="AF46" s="44">
        <f>SUM(AF35)</f>
        <v>0</v>
      </c>
      <c r="AG46" s="97"/>
      <c r="AH46" s="91"/>
    </row>
    <row r="47" spans="2:34" x14ac:dyDescent="0.25">
      <c r="B47" s="14"/>
      <c r="C47" s="1" t="s">
        <v>76</v>
      </c>
      <c r="D47" s="44">
        <v>0</v>
      </c>
      <c r="E47" s="97"/>
      <c r="G47" s="91"/>
      <c r="I47" s="14"/>
      <c r="J47" s="1" t="s">
        <v>76</v>
      </c>
      <c r="K47" s="44">
        <v>0</v>
      </c>
      <c r="L47" s="97"/>
      <c r="M47" s="91"/>
      <c r="P47" s="14"/>
      <c r="Q47" s="1" t="s">
        <v>76</v>
      </c>
      <c r="R47" s="44">
        <v>0</v>
      </c>
      <c r="S47" s="97"/>
      <c r="T47" s="91"/>
      <c r="W47" s="14"/>
      <c r="X47" s="1" t="s">
        <v>76</v>
      </c>
      <c r="Y47" s="44">
        <v>0</v>
      </c>
      <c r="Z47" s="97"/>
      <c r="AA47" s="91"/>
      <c r="AD47" s="14"/>
      <c r="AE47" s="1" t="s">
        <v>76</v>
      </c>
      <c r="AF47" s="44">
        <v>0</v>
      </c>
      <c r="AG47" s="97"/>
      <c r="AH47" s="91"/>
    </row>
    <row r="48" spans="2:34" x14ac:dyDescent="0.25">
      <c r="B48" s="14"/>
      <c r="C48" s="1" t="s">
        <v>77</v>
      </c>
      <c r="D48" s="44">
        <f>SUM(D34)</f>
        <v>0</v>
      </c>
      <c r="E48" s="97"/>
      <c r="G48" s="91"/>
      <c r="I48" s="14"/>
      <c r="J48" s="1" t="s">
        <v>77</v>
      </c>
      <c r="K48" s="44">
        <f>SUM(K34)</f>
        <v>0</v>
      </c>
      <c r="L48" s="97"/>
      <c r="M48" s="91"/>
      <c r="P48" s="14"/>
      <c r="Q48" s="1" t="s">
        <v>77</v>
      </c>
      <c r="R48" s="44">
        <f>SUM(R34)</f>
        <v>0</v>
      </c>
      <c r="S48" s="97"/>
      <c r="T48" s="91"/>
      <c r="W48" s="14"/>
      <c r="X48" s="1" t="s">
        <v>77</v>
      </c>
      <c r="Y48" s="44">
        <f>SUM(Y34)</f>
        <v>0</v>
      </c>
      <c r="Z48" s="97"/>
      <c r="AA48" s="91"/>
      <c r="AD48" s="14"/>
      <c r="AE48" s="1" t="s">
        <v>77</v>
      </c>
      <c r="AF48" s="44">
        <f>SUM(AF34)</f>
        <v>0</v>
      </c>
      <c r="AG48" s="97"/>
      <c r="AH48" s="91"/>
    </row>
    <row r="49" spans="1:36" ht="15.75" thickBot="1" x14ac:dyDescent="0.3">
      <c r="B49" s="14"/>
      <c r="C49" s="1" t="s">
        <v>32</v>
      </c>
      <c r="D49" s="44">
        <f>SUM(D29)</f>
        <v>0</v>
      </c>
      <c r="E49" s="99"/>
      <c r="G49" s="91"/>
      <c r="I49" s="14"/>
      <c r="J49" s="1" t="s">
        <v>32</v>
      </c>
      <c r="K49" s="44">
        <f>SUM(K29)</f>
        <v>0</v>
      </c>
      <c r="L49" s="99"/>
      <c r="M49" s="91"/>
      <c r="P49" s="14"/>
      <c r="Q49" s="1" t="s">
        <v>32</v>
      </c>
      <c r="R49" s="44">
        <f>SUM(R29)</f>
        <v>0</v>
      </c>
      <c r="S49" s="99"/>
      <c r="T49" s="91"/>
      <c r="W49" s="14"/>
      <c r="X49" s="1" t="s">
        <v>32</v>
      </c>
      <c r="Y49" s="44">
        <f>SUM(Y29)</f>
        <v>0</v>
      </c>
      <c r="Z49" s="99"/>
      <c r="AA49" s="91"/>
      <c r="AD49" s="14"/>
      <c r="AE49" s="1" t="s">
        <v>32</v>
      </c>
      <c r="AF49" s="44">
        <f>SUM(AF29)</f>
        <v>0</v>
      </c>
      <c r="AG49" s="99"/>
      <c r="AH49" s="91"/>
    </row>
    <row r="50" spans="1:36" ht="15.75" thickBot="1" x14ac:dyDescent="0.3">
      <c r="B50" s="14"/>
      <c r="C50" s="100" t="s">
        <v>78</v>
      </c>
      <c r="D50" s="101">
        <f>SUM(D46:D49)</f>
        <v>0</v>
      </c>
      <c r="E50" s="102"/>
      <c r="G50" s="91"/>
      <c r="I50" s="14"/>
      <c r="J50" s="100" t="s">
        <v>78</v>
      </c>
      <c r="K50" s="101">
        <f>SUM(K46:K49)</f>
        <v>0</v>
      </c>
      <c r="L50" s="102"/>
      <c r="M50" s="91"/>
      <c r="P50" s="14"/>
      <c r="Q50" s="100" t="s">
        <v>78</v>
      </c>
      <c r="R50" s="101">
        <f>SUM(R46:R49)</f>
        <v>0</v>
      </c>
      <c r="S50" s="102"/>
      <c r="T50" s="91"/>
      <c r="W50" s="14"/>
      <c r="X50" s="100" t="s">
        <v>78</v>
      </c>
      <c r="Y50" s="101">
        <f>SUM(Y46:Y49)</f>
        <v>0</v>
      </c>
      <c r="Z50" s="102"/>
      <c r="AA50" s="91"/>
      <c r="AD50" s="14"/>
      <c r="AE50" s="100" t="s">
        <v>78</v>
      </c>
      <c r="AF50" s="101">
        <f>SUM(AF46:AF49)</f>
        <v>0</v>
      </c>
      <c r="AG50" s="102"/>
      <c r="AH50" s="91"/>
    </row>
    <row r="51" spans="1:36" ht="15.75" thickBot="1" x14ac:dyDescent="0.3">
      <c r="B51" s="14"/>
      <c r="D51" s="101"/>
      <c r="E51" s="97"/>
      <c r="G51" s="91"/>
      <c r="I51" s="14"/>
      <c r="K51" s="101"/>
      <c r="L51" s="97"/>
      <c r="M51" s="91"/>
      <c r="P51" s="14"/>
      <c r="R51" s="101"/>
      <c r="S51" s="97"/>
      <c r="T51" s="91"/>
      <c r="W51" s="14"/>
      <c r="Y51" s="101"/>
      <c r="Z51" s="97"/>
      <c r="AA51" s="91"/>
      <c r="AD51" s="14"/>
      <c r="AF51" s="101"/>
      <c r="AG51" s="97"/>
      <c r="AH51" s="91"/>
    </row>
    <row r="52" spans="1:36" s="83" customFormat="1" ht="19.5" thickBot="1" x14ac:dyDescent="0.35">
      <c r="B52" s="118" t="str">
        <f>I52</f>
        <v>EBITDAR (winst voor rente, belasting, afschrijving en huur)</v>
      </c>
      <c r="C52" s="119"/>
      <c r="D52" s="120">
        <f>SUM(D42,D50)</f>
        <v>0</v>
      </c>
      <c r="E52" s="121"/>
      <c r="F52" s="130"/>
      <c r="G52" s="123"/>
      <c r="I52" s="118" t="s">
        <v>85</v>
      </c>
      <c r="J52" s="119"/>
      <c r="K52" s="120">
        <f>SUM(K42,K50)</f>
        <v>0</v>
      </c>
      <c r="L52" s="121"/>
      <c r="M52" s="123"/>
      <c r="P52" s="118" t="str">
        <f>I52</f>
        <v>EBITDAR (winst voor rente, belasting, afschrijving en huur)</v>
      </c>
      <c r="Q52" s="119"/>
      <c r="R52" s="120">
        <f>SUM(R42,R50)</f>
        <v>0</v>
      </c>
      <c r="S52" s="121"/>
      <c r="T52" s="124"/>
      <c r="W52" s="118" t="str">
        <f>I52</f>
        <v>EBITDAR (winst voor rente, belasting, afschrijving en huur)</v>
      </c>
      <c r="X52" s="119"/>
      <c r="Y52" s="120">
        <f>SUM(Y42,Y50)</f>
        <v>0</v>
      </c>
      <c r="Z52" s="121"/>
      <c r="AA52" s="124"/>
      <c r="AD52" s="118" t="str">
        <f>I52</f>
        <v>EBITDAR (winst voor rente, belasting, afschrijving en huur)</v>
      </c>
      <c r="AE52" s="119"/>
      <c r="AF52" s="120">
        <f>SUM(AF42,AF50)</f>
        <v>0</v>
      </c>
      <c r="AG52" s="121"/>
      <c r="AH52" s="124"/>
    </row>
    <row r="53" spans="1:36" ht="5.0999999999999996" customHeight="1" x14ac:dyDescent="0.25">
      <c r="C53" s="2"/>
      <c r="D53" s="126"/>
      <c r="E53" s="127"/>
      <c r="J53" s="2"/>
      <c r="K53" s="126"/>
      <c r="L53" s="127"/>
      <c r="P53" s="2"/>
      <c r="Q53" s="2"/>
      <c r="R53" s="126"/>
      <c r="S53" s="128"/>
      <c r="W53" s="2"/>
      <c r="X53" s="2"/>
      <c r="Y53" s="126"/>
      <c r="Z53" s="128"/>
      <c r="AD53" s="2"/>
      <c r="AE53" s="2"/>
      <c r="AF53" s="126"/>
      <c r="AG53" s="128"/>
    </row>
    <row r="54" spans="1:36" x14ac:dyDescent="0.25">
      <c r="C54" s="2"/>
      <c r="D54" s="126"/>
      <c r="E54" s="127"/>
      <c r="I54" s="131"/>
      <c r="J54" s="2"/>
      <c r="K54" s="126"/>
      <c r="L54" s="127"/>
      <c r="P54" s="2"/>
      <c r="Q54" s="2"/>
      <c r="R54" s="126"/>
      <c r="S54" s="128"/>
      <c r="W54" s="2"/>
      <c r="X54" s="2"/>
      <c r="Y54" s="126"/>
      <c r="Z54" s="128"/>
      <c r="AD54" s="2"/>
      <c r="AE54" s="2"/>
      <c r="AF54" s="126"/>
      <c r="AG54" s="128"/>
    </row>
    <row r="55" spans="1:36" x14ac:dyDescent="0.25">
      <c r="I55" s="126"/>
    </row>
    <row r="56" spans="1:36" s="132" customFormat="1" ht="21" customHeight="1" x14ac:dyDescent="0.25">
      <c r="B56" s="133"/>
      <c r="D56" s="134"/>
      <c r="E56" s="135"/>
      <c r="F56" s="136"/>
      <c r="G56" s="137"/>
      <c r="I56" s="133"/>
      <c r="K56" s="134"/>
      <c r="L56" s="135"/>
      <c r="M56" s="136"/>
      <c r="AG56" s="228"/>
      <c r="AH56" s="228"/>
      <c r="AI56" s="228"/>
      <c r="AJ56" s="228"/>
    </row>
    <row r="61" spans="1:36" x14ac:dyDescent="0.25">
      <c r="C61" s="26"/>
      <c r="D61" s="138"/>
      <c r="E61" s="139"/>
    </row>
    <row r="62" spans="1:36" ht="15.75" x14ac:dyDescent="0.25">
      <c r="A62" s="60"/>
      <c r="B62" s="1"/>
      <c r="C62" s="75"/>
      <c r="D62" s="140"/>
      <c r="E62" s="75"/>
    </row>
    <row r="63" spans="1:36" ht="15.75" x14ac:dyDescent="0.25">
      <c r="A63" s="60"/>
      <c r="B63" s="1"/>
      <c r="C63" s="75"/>
      <c r="D63" s="140"/>
      <c r="E63" s="75"/>
    </row>
    <row r="64" spans="1:36" ht="15.75" x14ac:dyDescent="0.25">
      <c r="A64" s="60"/>
      <c r="B64" s="1"/>
      <c r="C64" s="75"/>
      <c r="D64" s="140"/>
      <c r="E64" s="75"/>
    </row>
    <row r="65" spans="1:8" ht="15.75" x14ac:dyDescent="0.25">
      <c r="A65" s="60"/>
      <c r="B65" s="141"/>
      <c r="C65" s="142"/>
      <c r="D65" s="143"/>
      <c r="E65" s="142"/>
    </row>
    <row r="66" spans="1:8" ht="15.75" x14ac:dyDescent="0.25">
      <c r="A66" s="60"/>
      <c r="B66" s="144"/>
      <c r="D66" s="145"/>
      <c r="E66" s="146"/>
    </row>
    <row r="67" spans="1:8" ht="15.75" x14ac:dyDescent="0.25">
      <c r="A67" s="60"/>
      <c r="B67" s="147"/>
    </row>
    <row r="80" spans="1:8" x14ac:dyDescent="0.25">
      <c r="H80" s="2"/>
    </row>
    <row r="83" spans="2:2" x14ac:dyDescent="0.25">
      <c r="B83" s="148"/>
    </row>
  </sheetData>
  <mergeCells count="16">
    <mergeCell ref="B3:H5"/>
    <mergeCell ref="AG56:AJ56"/>
    <mergeCell ref="C7:D7"/>
    <mergeCell ref="E7:F7"/>
    <mergeCell ref="AE7:AF7"/>
    <mergeCell ref="X7:Y7"/>
    <mergeCell ref="J7:K7"/>
    <mergeCell ref="L7:M7"/>
    <mergeCell ref="Q7:R7"/>
    <mergeCell ref="C44:D44"/>
    <mergeCell ref="E44:F44"/>
    <mergeCell ref="J44:K44"/>
    <mergeCell ref="L44:M44"/>
    <mergeCell ref="Q44:R44"/>
    <mergeCell ref="X44:Y44"/>
    <mergeCell ref="AE44:AF44"/>
  </mergeCells>
  <phoneticPr fontId="4" type="noConversion"/>
  <pageMargins left="0.2" right="0.2" top="1.5" bottom="0.75" header="0.55000000000000004" footer="0.3"/>
  <pageSetup paperSize="9" fitToWidth="6" fitToHeight="5" orientation="portrait" r:id="rId1"/>
  <headerFooter>
    <oddHeader>&amp;C&amp;"Calibri,Standaard"&amp;18&amp;K000000&amp;F&amp;20
&amp;16&amp;A&amp;R&amp;"Calibri,Standaard"&amp;K000000&amp;D</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242C2-1ABD-BD4B-839E-5BBEF8DD83F3}">
  <sheetPr>
    <pageSetUpPr fitToPage="1"/>
  </sheetPr>
  <dimension ref="A1:AM58"/>
  <sheetViews>
    <sheetView showGridLines="0" zoomScale="95" zoomScaleNormal="95" zoomScalePageLayoutView="130" workbookViewId="0">
      <selection activeCell="Q29" sqref="Q29"/>
    </sheetView>
  </sheetViews>
  <sheetFormatPr defaultColWidth="8.85546875" defaultRowHeight="15" x14ac:dyDescent="0.25"/>
  <cols>
    <col min="1" max="1" width="3.28515625" style="1" customWidth="1"/>
    <col min="2" max="2" width="22.85546875" style="2" customWidth="1"/>
    <col min="3" max="9" width="5.28515625" style="1" customWidth="1"/>
    <col min="10" max="10" width="7" style="1" customWidth="1"/>
    <col min="11" max="11" width="5.28515625" style="1" customWidth="1"/>
    <col min="12" max="12" width="22.28515625" style="1" customWidth="1"/>
    <col min="13" max="13" width="11.140625" style="1" customWidth="1"/>
    <col min="14" max="16" width="14.85546875" style="1" customWidth="1"/>
    <col min="17" max="17" width="12.85546875" style="1" customWidth="1"/>
    <col min="18" max="18" width="7.7109375" style="1" customWidth="1"/>
    <col min="19" max="19" width="7" style="1" customWidth="1"/>
    <col min="20" max="20" width="9.28515625" style="1" customWidth="1"/>
    <col min="21" max="33" width="4.85546875" style="1" customWidth="1"/>
    <col min="34" max="34" width="9.85546875" style="1" customWidth="1"/>
    <col min="35" max="16384" width="8.85546875" style="1"/>
  </cols>
  <sheetData>
    <row r="1" spans="1:39" ht="30" customHeight="1" x14ac:dyDescent="0.25"/>
    <row r="2" spans="1:39" ht="54" customHeight="1" x14ac:dyDescent="0.25"/>
    <row r="3" spans="1:39" ht="20.100000000000001" customHeight="1" x14ac:dyDescent="0.25">
      <c r="A3" s="3"/>
      <c r="B3" s="211" t="s">
        <v>106</v>
      </c>
      <c r="C3" s="211"/>
      <c r="D3" s="211"/>
      <c r="E3" s="211"/>
      <c r="F3" s="211"/>
      <c r="G3" s="211"/>
      <c r="H3" s="211"/>
      <c r="I3" s="211"/>
      <c r="J3" s="211"/>
      <c r="K3" s="211"/>
      <c r="L3" s="211"/>
      <c r="M3" s="211"/>
      <c r="N3" s="211"/>
      <c r="O3" s="3"/>
      <c r="P3" s="3"/>
      <c r="Q3" s="3"/>
      <c r="R3" s="3"/>
      <c r="S3" s="3"/>
      <c r="T3" s="3"/>
      <c r="U3" s="3"/>
      <c r="V3" s="3"/>
      <c r="W3" s="3"/>
      <c r="X3" s="3"/>
      <c r="Y3" s="3"/>
      <c r="Z3" s="3"/>
      <c r="AA3" s="3"/>
      <c r="AB3" s="3"/>
      <c r="AC3" s="3"/>
      <c r="AD3" s="3"/>
      <c r="AE3" s="3"/>
      <c r="AF3" s="3"/>
      <c r="AG3" s="3"/>
      <c r="AH3" s="3"/>
      <c r="AI3" s="3"/>
      <c r="AJ3" s="3"/>
      <c r="AK3" s="3"/>
      <c r="AL3" s="3"/>
      <c r="AM3" s="3"/>
    </row>
    <row r="4" spans="1:39" ht="20.100000000000001" customHeight="1" x14ac:dyDescent="0.25">
      <c r="A4" s="3"/>
      <c r="B4" s="211"/>
      <c r="C4" s="211"/>
      <c r="D4" s="211"/>
      <c r="E4" s="211"/>
      <c r="F4" s="211"/>
      <c r="G4" s="211"/>
      <c r="H4" s="211"/>
      <c r="I4" s="211"/>
      <c r="J4" s="211"/>
      <c r="K4" s="211"/>
      <c r="L4" s="211"/>
      <c r="M4" s="211"/>
      <c r="N4" s="211"/>
      <c r="O4" s="3"/>
      <c r="P4" s="3"/>
      <c r="Q4" s="3"/>
      <c r="R4" s="3"/>
      <c r="S4" s="3"/>
      <c r="T4" s="3"/>
      <c r="U4" s="3"/>
      <c r="V4" s="3"/>
      <c r="W4" s="3"/>
      <c r="X4" s="3"/>
      <c r="Y4" s="3"/>
      <c r="Z4" s="3"/>
      <c r="AA4" s="3"/>
      <c r="AB4" s="3"/>
      <c r="AC4" s="3"/>
      <c r="AD4" s="3"/>
      <c r="AE4" s="3"/>
      <c r="AF4" s="3"/>
      <c r="AG4" s="3"/>
      <c r="AH4" s="3"/>
      <c r="AI4" s="3"/>
      <c r="AJ4" s="3"/>
      <c r="AK4" s="3"/>
      <c r="AL4" s="3"/>
      <c r="AM4" s="3"/>
    </row>
    <row r="5" spans="1:39" ht="20.100000000000001" customHeight="1" x14ac:dyDescent="0.25">
      <c r="A5" s="3"/>
      <c r="B5" s="211"/>
      <c r="C5" s="211"/>
      <c r="D5" s="211"/>
      <c r="E5" s="211"/>
      <c r="F5" s="211"/>
      <c r="G5" s="211"/>
      <c r="H5" s="211"/>
      <c r="I5" s="211"/>
      <c r="J5" s="211"/>
      <c r="K5" s="211"/>
      <c r="L5" s="211"/>
      <c r="M5" s="211"/>
      <c r="N5" s="211"/>
      <c r="O5" s="3"/>
      <c r="P5" s="3"/>
      <c r="Q5" s="3"/>
      <c r="R5" s="3"/>
      <c r="S5" s="3"/>
      <c r="T5" s="3"/>
      <c r="U5" s="3"/>
      <c r="V5" s="3"/>
      <c r="W5" s="3"/>
      <c r="X5" s="3"/>
      <c r="Y5" s="3"/>
      <c r="Z5" s="3"/>
      <c r="AA5" s="3"/>
      <c r="AB5" s="3"/>
      <c r="AC5" s="3"/>
      <c r="AD5" s="3"/>
      <c r="AE5" s="3"/>
      <c r="AF5" s="3"/>
      <c r="AG5" s="3"/>
      <c r="AH5" s="3"/>
      <c r="AI5" s="3"/>
      <c r="AJ5" s="3"/>
      <c r="AK5" s="3"/>
      <c r="AL5" s="3"/>
      <c r="AM5" s="3"/>
    </row>
    <row r="6" spans="1:39" ht="15.75" thickBot="1" x14ac:dyDescent="0.3"/>
    <row r="7" spans="1:39" ht="15.75" x14ac:dyDescent="0.25">
      <c r="B7" s="160" t="s">
        <v>108</v>
      </c>
      <c r="C7" s="161" t="s">
        <v>51</v>
      </c>
      <c r="D7" s="161" t="s">
        <v>52</v>
      </c>
      <c r="E7" s="161" t="s">
        <v>53</v>
      </c>
      <c r="F7" s="161" t="s">
        <v>54</v>
      </c>
      <c r="G7" s="161" t="s">
        <v>55</v>
      </c>
      <c r="H7" s="161" t="s">
        <v>56</v>
      </c>
      <c r="I7" s="161" t="s">
        <v>57</v>
      </c>
      <c r="J7" s="161" t="s">
        <v>1</v>
      </c>
      <c r="K7" s="162" t="s">
        <v>94</v>
      </c>
      <c r="L7" s="161" t="s">
        <v>95</v>
      </c>
      <c r="M7" s="161"/>
      <c r="N7" s="161" t="s">
        <v>96</v>
      </c>
      <c r="O7" s="161" t="s">
        <v>97</v>
      </c>
      <c r="P7" s="161" t="s">
        <v>98</v>
      </c>
      <c r="Q7" s="163" t="s">
        <v>99</v>
      </c>
      <c r="R7" s="157"/>
      <c r="S7" s="157"/>
      <c r="T7" s="157"/>
    </row>
    <row r="8" spans="1:39" ht="15.75" thickBot="1" x14ac:dyDescent="0.3">
      <c r="B8" s="164"/>
      <c r="C8" s="156"/>
      <c r="D8" s="156"/>
      <c r="E8" s="156"/>
      <c r="F8" s="156"/>
      <c r="G8" s="156"/>
      <c r="H8" s="156"/>
      <c r="I8" s="156"/>
      <c r="J8" s="156"/>
      <c r="K8" s="156"/>
      <c r="L8" s="156"/>
      <c r="M8" s="156"/>
      <c r="N8" s="156"/>
      <c r="O8" s="165">
        <v>0.08</v>
      </c>
      <c r="P8" s="165">
        <v>0.25</v>
      </c>
      <c r="Q8" s="166"/>
      <c r="R8" s="17"/>
      <c r="S8" s="17"/>
      <c r="T8" s="26"/>
    </row>
    <row r="9" spans="1:39" x14ac:dyDescent="0.25">
      <c r="B9" s="181" t="s">
        <v>109</v>
      </c>
      <c r="C9" s="182">
        <v>0</v>
      </c>
      <c r="D9" s="182">
        <v>0</v>
      </c>
      <c r="E9" s="182">
        <v>0</v>
      </c>
      <c r="F9" s="182">
        <v>0</v>
      </c>
      <c r="G9" s="182">
        <v>0</v>
      </c>
      <c r="H9" s="182">
        <v>0</v>
      </c>
      <c r="I9" s="182">
        <v>0</v>
      </c>
      <c r="J9" s="182">
        <f>SUM(C9:I9)</f>
        <v>0</v>
      </c>
      <c r="K9" s="182">
        <f>J9/38</f>
        <v>0</v>
      </c>
      <c r="L9" s="183">
        <v>0</v>
      </c>
      <c r="M9" s="183">
        <v>0</v>
      </c>
      <c r="N9" s="183">
        <v>0</v>
      </c>
      <c r="O9" s="183">
        <v>0</v>
      </c>
      <c r="P9" s="183">
        <v>0</v>
      </c>
      <c r="Q9" s="184">
        <v>0</v>
      </c>
      <c r="R9" s="17"/>
      <c r="S9" s="17"/>
      <c r="T9" s="26"/>
    </row>
    <row r="10" spans="1:39" x14ac:dyDescent="0.25">
      <c r="B10" s="164" t="s">
        <v>110</v>
      </c>
      <c r="C10" s="167">
        <v>0</v>
      </c>
      <c r="D10" s="167">
        <v>0</v>
      </c>
      <c r="E10" s="167">
        <v>0</v>
      </c>
      <c r="F10" s="167">
        <v>0</v>
      </c>
      <c r="G10" s="167">
        <v>0</v>
      </c>
      <c r="H10" s="167">
        <v>0</v>
      </c>
      <c r="I10" s="167">
        <v>0</v>
      </c>
      <c r="J10" s="167">
        <f>SUM(C10:I10)</f>
        <v>0</v>
      </c>
      <c r="K10" s="167">
        <f t="shared" ref="K10:K20" si="0">J10/38</f>
        <v>0</v>
      </c>
      <c r="L10" s="150">
        <v>0</v>
      </c>
      <c r="M10" s="151">
        <v>0</v>
      </c>
      <c r="N10" s="151">
        <v>0</v>
      </c>
      <c r="O10" s="151">
        <v>0</v>
      </c>
      <c r="P10" s="151">
        <v>0</v>
      </c>
      <c r="Q10" s="185">
        <v>0</v>
      </c>
      <c r="R10" s="17"/>
      <c r="S10" s="17"/>
      <c r="T10" s="26"/>
    </row>
    <row r="11" spans="1:39" x14ac:dyDescent="0.25">
      <c r="B11" s="169" t="s">
        <v>110</v>
      </c>
      <c r="C11" s="170">
        <v>0</v>
      </c>
      <c r="D11" s="170">
        <v>0</v>
      </c>
      <c r="E11" s="170">
        <v>0</v>
      </c>
      <c r="F11" s="170">
        <v>0</v>
      </c>
      <c r="G11" s="170">
        <v>0</v>
      </c>
      <c r="H11" s="170">
        <v>0</v>
      </c>
      <c r="I11" s="170">
        <v>0</v>
      </c>
      <c r="J11" s="170">
        <f t="shared" ref="J11:J20" si="1">SUM(C11:I11)</f>
        <v>0</v>
      </c>
      <c r="K11" s="170">
        <f t="shared" si="0"/>
        <v>0</v>
      </c>
      <c r="L11" s="152">
        <v>0</v>
      </c>
      <c r="M11" s="152">
        <v>0</v>
      </c>
      <c r="N11" s="152">
        <v>0</v>
      </c>
      <c r="O11" s="152">
        <v>0</v>
      </c>
      <c r="P11" s="152">
        <v>0</v>
      </c>
      <c r="Q11" s="171">
        <v>0</v>
      </c>
      <c r="R11" s="158"/>
      <c r="S11" s="158"/>
      <c r="T11" s="159"/>
    </row>
    <row r="12" spans="1:39" x14ac:dyDescent="0.25">
      <c r="B12" s="164" t="s">
        <v>110</v>
      </c>
      <c r="C12" s="167">
        <v>0</v>
      </c>
      <c r="D12" s="167">
        <v>0</v>
      </c>
      <c r="E12" s="167">
        <v>0</v>
      </c>
      <c r="F12" s="167">
        <v>0</v>
      </c>
      <c r="G12" s="167">
        <v>0</v>
      </c>
      <c r="H12" s="167">
        <v>0</v>
      </c>
      <c r="I12" s="167">
        <v>0</v>
      </c>
      <c r="J12" s="167">
        <f>SUM(C12:H12)</f>
        <v>0</v>
      </c>
      <c r="K12" s="167">
        <f>J12/38</f>
        <v>0</v>
      </c>
      <c r="L12" s="150">
        <v>0</v>
      </c>
      <c r="M12" s="151">
        <v>0</v>
      </c>
      <c r="N12" s="151">
        <v>0</v>
      </c>
      <c r="O12" s="151">
        <v>0</v>
      </c>
      <c r="P12" s="151">
        <v>0</v>
      </c>
      <c r="Q12" s="185">
        <v>0</v>
      </c>
      <c r="R12" s="26"/>
      <c r="S12" s="26"/>
      <c r="T12" s="26"/>
    </row>
    <row r="13" spans="1:39" x14ac:dyDescent="0.25">
      <c r="B13" s="169" t="s">
        <v>110</v>
      </c>
      <c r="C13" s="170">
        <v>0</v>
      </c>
      <c r="D13" s="170">
        <v>0</v>
      </c>
      <c r="E13" s="170">
        <v>0</v>
      </c>
      <c r="F13" s="170">
        <v>0</v>
      </c>
      <c r="G13" s="170">
        <v>0</v>
      </c>
      <c r="H13" s="170">
        <v>0</v>
      </c>
      <c r="I13" s="170">
        <v>0</v>
      </c>
      <c r="J13" s="170">
        <f t="shared" si="1"/>
        <v>0</v>
      </c>
      <c r="K13" s="170">
        <f t="shared" si="0"/>
        <v>0</v>
      </c>
      <c r="L13" s="152">
        <v>0</v>
      </c>
      <c r="M13" s="153">
        <v>0</v>
      </c>
      <c r="N13" s="153">
        <v>0</v>
      </c>
      <c r="O13" s="153">
        <v>0</v>
      </c>
      <c r="P13" s="153">
        <v>0</v>
      </c>
      <c r="Q13" s="186">
        <v>0</v>
      </c>
      <c r="R13" s="157"/>
      <c r="S13" s="157"/>
      <c r="T13" s="157"/>
    </row>
    <row r="14" spans="1:39" x14ac:dyDescent="0.25">
      <c r="B14" s="164" t="s">
        <v>110</v>
      </c>
      <c r="C14" s="167">
        <v>0</v>
      </c>
      <c r="D14" s="167">
        <v>0</v>
      </c>
      <c r="E14" s="167">
        <v>0</v>
      </c>
      <c r="F14" s="167">
        <v>0</v>
      </c>
      <c r="G14" s="167">
        <v>0</v>
      </c>
      <c r="H14" s="167">
        <v>0</v>
      </c>
      <c r="I14" s="167">
        <v>0</v>
      </c>
      <c r="J14" s="167">
        <f t="shared" si="1"/>
        <v>0</v>
      </c>
      <c r="K14" s="167">
        <f>J14/38</f>
        <v>0</v>
      </c>
      <c r="L14" s="150">
        <v>0</v>
      </c>
      <c r="M14" s="150">
        <v>0</v>
      </c>
      <c r="N14" s="150">
        <v>0</v>
      </c>
      <c r="O14" s="150">
        <v>0</v>
      </c>
      <c r="P14" s="150">
        <v>0</v>
      </c>
      <c r="Q14" s="168">
        <v>0</v>
      </c>
      <c r="R14" s="15"/>
      <c r="S14" s="15"/>
      <c r="T14" s="26"/>
    </row>
    <row r="15" spans="1:39" x14ac:dyDescent="0.25">
      <c r="B15" s="169" t="s">
        <v>100</v>
      </c>
      <c r="C15" s="172">
        <v>0</v>
      </c>
      <c r="D15" s="172">
        <f t="shared" ref="D15:J15" si="2">SUM(D9:D14)</f>
        <v>0</v>
      </c>
      <c r="E15" s="172">
        <f t="shared" si="2"/>
        <v>0</v>
      </c>
      <c r="F15" s="172">
        <f t="shared" si="2"/>
        <v>0</v>
      </c>
      <c r="G15" s="172">
        <f t="shared" si="2"/>
        <v>0</v>
      </c>
      <c r="H15" s="172">
        <f t="shared" si="2"/>
        <v>0</v>
      </c>
      <c r="I15" s="172">
        <f t="shared" si="2"/>
        <v>0</v>
      </c>
      <c r="J15" s="172">
        <f t="shared" si="2"/>
        <v>0</v>
      </c>
      <c r="K15" s="172">
        <f>SUM(K9:K14)</f>
        <v>0</v>
      </c>
      <c r="L15" s="154">
        <f>SUM(L9:L14)</f>
        <v>0</v>
      </c>
      <c r="M15" s="154">
        <v>0</v>
      </c>
      <c r="N15" s="154">
        <v>0</v>
      </c>
      <c r="O15" s="154">
        <v>0</v>
      </c>
      <c r="P15" s="154">
        <v>0</v>
      </c>
      <c r="Q15" s="173">
        <v>0</v>
      </c>
      <c r="R15" s="15"/>
      <c r="S15" s="15"/>
      <c r="T15" s="26"/>
    </row>
    <row r="16" spans="1:39" x14ac:dyDescent="0.25">
      <c r="B16" s="164"/>
      <c r="C16" s="174"/>
      <c r="D16" s="174"/>
      <c r="E16" s="174"/>
      <c r="F16" s="174"/>
      <c r="G16" s="174"/>
      <c r="H16" s="174"/>
      <c r="I16" s="174"/>
      <c r="J16" s="174"/>
      <c r="K16" s="174"/>
      <c r="L16" s="155"/>
      <c r="M16" s="155"/>
      <c r="N16" s="155"/>
      <c r="O16" s="155"/>
      <c r="P16" s="155"/>
      <c r="Q16" s="175"/>
      <c r="R16" s="15"/>
      <c r="S16" s="15"/>
      <c r="T16" s="26"/>
    </row>
    <row r="17" spans="2:34" x14ac:dyDescent="0.25">
      <c r="B17" s="169" t="s">
        <v>107</v>
      </c>
      <c r="C17" s="170">
        <v>0</v>
      </c>
      <c r="D17" s="170">
        <v>0</v>
      </c>
      <c r="E17" s="170">
        <v>0</v>
      </c>
      <c r="F17" s="170">
        <v>0</v>
      </c>
      <c r="G17" s="170">
        <v>0</v>
      </c>
      <c r="H17" s="170">
        <v>0</v>
      </c>
      <c r="I17" s="170">
        <v>0</v>
      </c>
      <c r="J17" s="170">
        <f>SUM(C17:I17)</f>
        <v>0</v>
      </c>
      <c r="K17" s="170">
        <f>J17/38</f>
        <v>0</v>
      </c>
      <c r="L17" s="152">
        <v>0</v>
      </c>
      <c r="M17" s="152">
        <v>0</v>
      </c>
      <c r="N17" s="152">
        <v>0</v>
      </c>
      <c r="O17" s="152">
        <v>0</v>
      </c>
      <c r="P17" s="152">
        <v>0</v>
      </c>
      <c r="Q17" s="171">
        <v>0</v>
      </c>
      <c r="R17" s="24"/>
      <c r="S17" s="24"/>
      <c r="T17" s="159"/>
    </row>
    <row r="18" spans="2:34" ht="15.95" customHeight="1" x14ac:dyDescent="0.25">
      <c r="B18" s="164" t="s">
        <v>101</v>
      </c>
      <c r="C18" s="167">
        <v>0</v>
      </c>
      <c r="D18" s="167">
        <v>0</v>
      </c>
      <c r="E18" s="167">
        <v>0</v>
      </c>
      <c r="F18" s="167">
        <v>0</v>
      </c>
      <c r="G18" s="167">
        <v>0</v>
      </c>
      <c r="H18" s="167">
        <v>0</v>
      </c>
      <c r="I18" s="167">
        <v>0</v>
      </c>
      <c r="J18" s="167">
        <f t="shared" si="1"/>
        <v>0</v>
      </c>
      <c r="K18" s="167">
        <f t="shared" si="0"/>
        <v>0</v>
      </c>
      <c r="L18" s="150">
        <v>0</v>
      </c>
      <c r="M18" s="150">
        <v>0</v>
      </c>
      <c r="N18" s="150">
        <v>0</v>
      </c>
      <c r="O18" s="150">
        <v>0</v>
      </c>
      <c r="P18" s="150">
        <v>0</v>
      </c>
      <c r="Q18" s="168">
        <v>0</v>
      </c>
      <c r="R18" s="24"/>
      <c r="S18" s="24"/>
      <c r="T18" s="25"/>
    </row>
    <row r="19" spans="2:34" x14ac:dyDescent="0.25">
      <c r="B19" s="169" t="s">
        <v>111</v>
      </c>
      <c r="C19" s="170">
        <v>0</v>
      </c>
      <c r="D19" s="170">
        <v>0</v>
      </c>
      <c r="E19" s="170">
        <v>0</v>
      </c>
      <c r="F19" s="170">
        <v>0</v>
      </c>
      <c r="G19" s="170">
        <v>0</v>
      </c>
      <c r="H19" s="170">
        <v>0</v>
      </c>
      <c r="I19" s="170">
        <v>0</v>
      </c>
      <c r="J19" s="170">
        <f t="shared" si="1"/>
        <v>0</v>
      </c>
      <c r="K19" s="170">
        <f t="shared" si="0"/>
        <v>0</v>
      </c>
      <c r="L19" s="152">
        <v>0</v>
      </c>
      <c r="M19" s="152">
        <v>0</v>
      </c>
      <c r="N19" s="152">
        <v>0</v>
      </c>
      <c r="O19" s="152">
        <v>0</v>
      </c>
      <c r="P19" s="152">
        <v>0</v>
      </c>
      <c r="Q19" s="171">
        <v>0</v>
      </c>
      <c r="R19" s="24"/>
      <c r="S19" s="24"/>
      <c r="T19" s="25"/>
    </row>
    <row r="20" spans="2:34" x14ac:dyDescent="0.25">
      <c r="B20" s="164" t="s">
        <v>110</v>
      </c>
      <c r="C20" s="167">
        <v>0</v>
      </c>
      <c r="D20" s="167">
        <v>0</v>
      </c>
      <c r="E20" s="167">
        <v>0</v>
      </c>
      <c r="F20" s="167">
        <v>0</v>
      </c>
      <c r="G20" s="167">
        <v>0</v>
      </c>
      <c r="H20" s="167">
        <v>0</v>
      </c>
      <c r="I20" s="167">
        <v>0</v>
      </c>
      <c r="J20" s="167">
        <f t="shared" si="1"/>
        <v>0</v>
      </c>
      <c r="K20" s="167">
        <f t="shared" si="0"/>
        <v>0</v>
      </c>
      <c r="L20" s="150">
        <v>0</v>
      </c>
      <c r="M20" s="150">
        <v>0</v>
      </c>
      <c r="N20" s="150">
        <v>0</v>
      </c>
      <c r="O20" s="150">
        <v>0</v>
      </c>
      <c r="P20" s="150">
        <v>0</v>
      </c>
      <c r="Q20" s="168">
        <v>0</v>
      </c>
      <c r="R20" s="24"/>
      <c r="S20" s="24"/>
      <c r="T20" s="25"/>
    </row>
    <row r="21" spans="2:34" ht="17.100000000000001" customHeight="1" x14ac:dyDescent="0.25">
      <c r="B21" s="169" t="s">
        <v>110</v>
      </c>
      <c r="C21" s="170">
        <v>0</v>
      </c>
      <c r="D21" s="170">
        <v>0</v>
      </c>
      <c r="E21" s="170">
        <v>0</v>
      </c>
      <c r="F21" s="170">
        <v>0</v>
      </c>
      <c r="G21" s="170">
        <v>0</v>
      </c>
      <c r="H21" s="170">
        <v>0</v>
      </c>
      <c r="I21" s="170">
        <v>0</v>
      </c>
      <c r="J21" s="170">
        <f>SUM(C21:I21)</f>
        <v>0</v>
      </c>
      <c r="K21" s="170">
        <f>J21/38</f>
        <v>0</v>
      </c>
      <c r="L21" s="152">
        <v>0</v>
      </c>
      <c r="M21" s="152">
        <v>0</v>
      </c>
      <c r="N21" s="152">
        <v>0</v>
      </c>
      <c r="O21" s="152">
        <v>0</v>
      </c>
      <c r="P21" s="152">
        <v>0</v>
      </c>
      <c r="Q21" s="171">
        <v>0</v>
      </c>
    </row>
    <row r="22" spans="2:34" x14ac:dyDescent="0.25">
      <c r="B22" s="164" t="s">
        <v>102</v>
      </c>
      <c r="C22" s="174">
        <f>SUM(C17:C21)</f>
        <v>0</v>
      </c>
      <c r="D22" s="174">
        <f t="shared" ref="D22:I22" si="3">SUM(D17:D21)</f>
        <v>0</v>
      </c>
      <c r="E22" s="174">
        <f t="shared" si="3"/>
        <v>0</v>
      </c>
      <c r="F22" s="174">
        <f t="shared" si="3"/>
        <v>0</v>
      </c>
      <c r="G22" s="174">
        <f t="shared" si="3"/>
        <v>0</v>
      </c>
      <c r="H22" s="174">
        <f t="shared" si="3"/>
        <v>0</v>
      </c>
      <c r="I22" s="174">
        <f t="shared" si="3"/>
        <v>0</v>
      </c>
      <c r="J22" s="174">
        <f>SUM(J17:J21)</f>
        <v>0</v>
      </c>
      <c r="K22" s="174">
        <f>SUM(K17:K21)</f>
        <v>0</v>
      </c>
      <c r="L22" s="155">
        <v>0</v>
      </c>
      <c r="M22" s="150">
        <v>0</v>
      </c>
      <c r="N22" s="150">
        <v>0</v>
      </c>
      <c r="O22" s="150">
        <v>0</v>
      </c>
      <c r="P22" s="150">
        <v>0</v>
      </c>
      <c r="Q22" s="168">
        <v>0</v>
      </c>
    </row>
    <row r="23" spans="2:34" x14ac:dyDescent="0.25">
      <c r="B23" s="169"/>
      <c r="C23" s="176"/>
      <c r="D23" s="176"/>
      <c r="E23" s="176"/>
      <c r="F23" s="176"/>
      <c r="G23" s="176"/>
      <c r="H23" s="176"/>
      <c r="I23" s="176"/>
      <c r="J23" s="176"/>
      <c r="K23" s="176"/>
      <c r="L23" s="176"/>
      <c r="M23" s="152"/>
      <c r="N23" s="152"/>
      <c r="O23" s="152"/>
      <c r="P23" s="152"/>
      <c r="Q23" s="171"/>
    </row>
    <row r="24" spans="2:34" ht="12.95" customHeight="1" x14ac:dyDescent="0.25">
      <c r="B24" s="164" t="s">
        <v>103</v>
      </c>
      <c r="C24" s="167">
        <v>0</v>
      </c>
      <c r="D24" s="167">
        <v>0</v>
      </c>
      <c r="E24" s="167">
        <v>0</v>
      </c>
      <c r="F24" s="167">
        <v>0</v>
      </c>
      <c r="G24" s="167">
        <v>0</v>
      </c>
      <c r="H24" s="167">
        <v>0</v>
      </c>
      <c r="I24" s="167">
        <v>0</v>
      </c>
      <c r="J24" s="167">
        <f>SUM(C24:I24)</f>
        <v>0</v>
      </c>
      <c r="K24" s="167">
        <f t="shared" ref="K24" si="4">J24/38</f>
        <v>0</v>
      </c>
      <c r="L24" s="150">
        <v>0</v>
      </c>
      <c r="M24" s="150">
        <v>0</v>
      </c>
      <c r="N24" s="150">
        <v>0</v>
      </c>
      <c r="O24" s="150">
        <v>0</v>
      </c>
      <c r="P24" s="150">
        <v>0</v>
      </c>
      <c r="Q24" s="168">
        <v>0</v>
      </c>
      <c r="S24" s="45"/>
      <c r="T24" s="45"/>
      <c r="U24" s="45"/>
      <c r="V24" s="45"/>
      <c r="W24" s="45"/>
      <c r="X24" s="45"/>
      <c r="Y24" s="45"/>
      <c r="Z24" s="45"/>
      <c r="AA24" s="45"/>
      <c r="AB24" s="45"/>
      <c r="AC24" s="45"/>
      <c r="AD24" s="45"/>
      <c r="AE24" s="45"/>
      <c r="AF24" s="45"/>
      <c r="AG24" s="45"/>
      <c r="AH24" s="46"/>
    </row>
    <row r="25" spans="2:34" x14ac:dyDescent="0.25">
      <c r="B25" s="169" t="s">
        <v>104</v>
      </c>
      <c r="C25" s="172">
        <f>SUM(C24)</f>
        <v>0</v>
      </c>
      <c r="D25" s="172">
        <f t="shared" ref="D25:I25" si="5">SUM(D24)</f>
        <v>0</v>
      </c>
      <c r="E25" s="172">
        <f t="shared" si="5"/>
        <v>0</v>
      </c>
      <c r="F25" s="172">
        <f t="shared" si="5"/>
        <v>0</v>
      </c>
      <c r="G25" s="172">
        <f t="shared" si="5"/>
        <v>0</v>
      </c>
      <c r="H25" s="172">
        <f t="shared" si="5"/>
        <v>0</v>
      </c>
      <c r="I25" s="172">
        <f t="shared" si="5"/>
        <v>0</v>
      </c>
      <c r="J25" s="172">
        <f>SUM(J24)</f>
        <v>0</v>
      </c>
      <c r="K25" s="172">
        <f>SUM(K24)</f>
        <v>0</v>
      </c>
      <c r="L25" s="154">
        <v>0</v>
      </c>
      <c r="M25" s="152">
        <v>0</v>
      </c>
      <c r="N25" s="152">
        <v>0</v>
      </c>
      <c r="O25" s="152">
        <v>0</v>
      </c>
      <c r="P25" s="152">
        <v>0</v>
      </c>
      <c r="Q25" s="171">
        <v>0</v>
      </c>
      <c r="R25" s="48"/>
      <c r="S25" s="44"/>
    </row>
    <row r="26" spans="2:34" x14ac:dyDescent="0.25">
      <c r="B26" s="164"/>
      <c r="C26"/>
      <c r="D26"/>
      <c r="E26"/>
      <c r="F26"/>
      <c r="G26"/>
      <c r="H26"/>
      <c r="I26"/>
      <c r="J26" s="156"/>
      <c r="K26"/>
      <c r="L26"/>
      <c r="M26" s="150"/>
      <c r="N26" s="150"/>
      <c r="O26" s="150"/>
      <c r="P26" s="150"/>
      <c r="Q26" s="168"/>
      <c r="R26" s="48"/>
      <c r="S26" s="44"/>
    </row>
    <row r="27" spans="2:34" x14ac:dyDescent="0.25">
      <c r="B27" s="169" t="s">
        <v>1</v>
      </c>
      <c r="C27" s="172">
        <f>SUM(C15+C22+C25)</f>
        <v>0</v>
      </c>
      <c r="D27" s="172">
        <f t="shared" ref="D27:F27" si="6">SUM(D15+D22+D25)</f>
        <v>0</v>
      </c>
      <c r="E27" s="172">
        <f t="shared" si="6"/>
        <v>0</v>
      </c>
      <c r="F27" s="172">
        <f t="shared" si="6"/>
        <v>0</v>
      </c>
      <c r="G27" s="172">
        <f>SUM(G15+G22+G25)</f>
        <v>0</v>
      </c>
      <c r="H27" s="172">
        <f>SUM(H15+H22+H25)</f>
        <v>0</v>
      </c>
      <c r="I27" s="172">
        <f>SUM(I15+I22+I25)</f>
        <v>0</v>
      </c>
      <c r="J27" s="172">
        <f>SUM(J15+J22+J25)</f>
        <v>0</v>
      </c>
      <c r="K27" s="172">
        <f>SUM(K15+K22+K25)</f>
        <v>0</v>
      </c>
      <c r="L27" s="154">
        <f t="shared" ref="L27" si="7">SUM(L15+L22+L25)</f>
        <v>0</v>
      </c>
      <c r="M27" s="152">
        <v>0</v>
      </c>
      <c r="N27" s="152">
        <v>0</v>
      </c>
      <c r="O27" s="152">
        <v>0</v>
      </c>
      <c r="P27" s="152">
        <v>0</v>
      </c>
      <c r="Q27" s="171">
        <v>0</v>
      </c>
      <c r="R27" s="48"/>
      <c r="S27" s="44"/>
    </row>
    <row r="28" spans="2:34" ht="15.75" thickBot="1" x14ac:dyDescent="0.3">
      <c r="B28" s="177"/>
      <c r="C28" s="179"/>
      <c r="D28" s="179"/>
      <c r="E28" s="179"/>
      <c r="F28" s="179"/>
      <c r="G28" s="179"/>
      <c r="H28" s="179"/>
      <c r="I28" s="179"/>
      <c r="J28" s="179"/>
      <c r="K28" s="179"/>
      <c r="L28" s="179"/>
      <c r="M28" s="179"/>
      <c r="N28" s="179"/>
      <c r="O28" s="187"/>
      <c r="P28" s="188" t="s">
        <v>105</v>
      </c>
      <c r="Q28" s="189"/>
      <c r="R28" s="48"/>
      <c r="S28" s="44"/>
      <c r="V28" s="46"/>
      <c r="W28" s="46"/>
      <c r="X28" s="46"/>
      <c r="Y28" s="46"/>
      <c r="Z28" s="46"/>
      <c r="AA28" s="46"/>
      <c r="AB28" s="46"/>
      <c r="AC28" s="46"/>
      <c r="AH28" s="49"/>
    </row>
    <row r="29" spans="2:34" ht="16.5" thickBot="1" x14ac:dyDescent="0.3">
      <c r="B29" s="177"/>
      <c r="C29" s="178"/>
      <c r="D29" s="178"/>
      <c r="E29" s="178"/>
      <c r="F29" s="178"/>
      <c r="G29" s="178"/>
      <c r="H29" s="178"/>
      <c r="I29" s="178"/>
      <c r="J29" s="178"/>
      <c r="K29" s="178"/>
      <c r="L29" s="178"/>
      <c r="M29" s="179"/>
      <c r="N29" s="179"/>
      <c r="O29" s="233" t="s">
        <v>8</v>
      </c>
      <c r="P29" s="233"/>
      <c r="Q29" s="180">
        <f>SUM(Q15+Q22+Q25+Q28)</f>
        <v>0</v>
      </c>
      <c r="R29" s="48"/>
      <c r="S29" s="44"/>
      <c r="U29" s="46"/>
      <c r="V29" s="46"/>
      <c r="W29" s="46"/>
      <c r="X29" s="46"/>
      <c r="Y29" s="46"/>
      <c r="Z29" s="46"/>
      <c r="AA29" s="46"/>
      <c r="AH29" s="49"/>
    </row>
    <row r="30" spans="2:34" x14ac:dyDescent="0.25">
      <c r="C30" s="232"/>
      <c r="D30" s="232"/>
      <c r="E30" s="50"/>
      <c r="F30" s="50"/>
      <c r="G30" s="50"/>
      <c r="H30" s="50"/>
      <c r="I30" s="50"/>
      <c r="J30" s="50"/>
      <c r="K30" s="50"/>
      <c r="L30" s="51"/>
      <c r="M30" s="51"/>
      <c r="N30" s="51"/>
      <c r="O30" s="51"/>
      <c r="P30" s="51"/>
      <c r="Q30" s="51"/>
      <c r="R30" s="48"/>
      <c r="S30" s="44"/>
      <c r="AH30" s="49"/>
    </row>
    <row r="31" spans="2:34" x14ac:dyDescent="0.25">
      <c r="C31" s="50"/>
      <c r="D31" s="50"/>
      <c r="E31" s="50"/>
      <c r="F31" s="50"/>
      <c r="G31" s="50"/>
      <c r="H31" s="50"/>
      <c r="I31" s="50"/>
      <c r="J31" s="50"/>
      <c r="K31" s="50"/>
      <c r="L31" s="51"/>
      <c r="M31" s="51"/>
      <c r="N31" s="51"/>
      <c r="O31" s="51"/>
      <c r="P31" s="51"/>
      <c r="Q31" s="51"/>
      <c r="R31" s="48"/>
      <c r="S31" s="44"/>
      <c r="AH31" s="49"/>
    </row>
    <row r="32" spans="2:34" x14ac:dyDescent="0.25">
      <c r="C32" s="43"/>
      <c r="D32" s="43"/>
      <c r="E32" s="43"/>
      <c r="F32" s="43"/>
      <c r="G32" s="43"/>
      <c r="H32" s="43"/>
      <c r="I32" s="43"/>
      <c r="J32" s="43"/>
      <c r="K32" s="43"/>
      <c r="L32" s="44"/>
      <c r="M32" s="44"/>
      <c r="N32" s="44"/>
      <c r="O32" s="44"/>
      <c r="P32" s="44"/>
      <c r="Q32" s="44"/>
      <c r="R32" s="48"/>
      <c r="S32" s="44"/>
      <c r="AH32" s="49"/>
    </row>
    <row r="33" spans="2:34" s="2" customFormat="1" x14ac:dyDescent="0.25">
      <c r="C33" s="43"/>
      <c r="D33" s="43"/>
      <c r="E33" s="43"/>
      <c r="F33" s="43"/>
      <c r="G33" s="43"/>
      <c r="H33" s="43"/>
      <c r="I33" s="43"/>
      <c r="J33" s="43"/>
      <c r="K33" s="43"/>
      <c r="L33" s="44"/>
      <c r="M33" s="47"/>
      <c r="N33" s="44"/>
      <c r="O33" s="44"/>
      <c r="P33" s="44"/>
      <c r="Q33" s="44"/>
      <c r="R33" s="52"/>
      <c r="S33" s="51"/>
      <c r="AH33" s="53"/>
    </row>
    <row r="34" spans="2:34" x14ac:dyDescent="0.25">
      <c r="C34" s="43"/>
      <c r="D34" s="43"/>
      <c r="E34" s="43"/>
      <c r="F34" s="43"/>
      <c r="G34" s="43"/>
      <c r="H34" s="43"/>
      <c r="I34" s="43"/>
      <c r="J34" s="43"/>
      <c r="K34" s="43"/>
      <c r="L34" s="44"/>
      <c r="M34" s="44"/>
      <c r="N34" s="44"/>
      <c r="O34" s="44"/>
      <c r="P34" s="44"/>
      <c r="Q34" s="44"/>
      <c r="R34" s="48"/>
      <c r="S34" s="44"/>
      <c r="V34" s="46"/>
      <c r="W34" s="46"/>
      <c r="X34" s="46"/>
      <c r="Y34" s="46"/>
      <c r="Z34" s="46"/>
      <c r="AA34" s="46"/>
      <c r="AB34" s="46"/>
      <c r="AC34" s="46"/>
      <c r="AH34" s="49"/>
    </row>
    <row r="35" spans="2:34" x14ac:dyDescent="0.25">
      <c r="C35" s="43"/>
      <c r="D35" s="43"/>
      <c r="E35" s="43"/>
      <c r="F35" s="43"/>
      <c r="G35" s="43"/>
      <c r="H35" s="43"/>
      <c r="I35" s="43"/>
      <c r="J35" s="43"/>
      <c r="K35" s="43"/>
      <c r="L35" s="44"/>
      <c r="M35" s="44"/>
      <c r="N35" s="44"/>
      <c r="O35" s="44"/>
      <c r="P35" s="44"/>
      <c r="Q35" s="44"/>
      <c r="R35" s="48"/>
      <c r="S35" s="46"/>
      <c r="T35" s="46"/>
      <c r="U35" s="46"/>
      <c r="V35" s="46"/>
      <c r="W35" s="46"/>
      <c r="X35" s="46"/>
      <c r="Y35" s="46"/>
      <c r="Z35" s="46"/>
      <c r="AH35" s="49"/>
    </row>
    <row r="36" spans="2:34" x14ac:dyDescent="0.25">
      <c r="C36" s="43"/>
      <c r="D36" s="43"/>
      <c r="E36" s="43"/>
      <c r="F36" s="43"/>
      <c r="G36" s="43"/>
      <c r="H36" s="43"/>
      <c r="I36" s="43"/>
      <c r="J36" s="43"/>
      <c r="K36" s="43"/>
      <c r="L36" s="44"/>
      <c r="M36" s="47"/>
      <c r="N36" s="44"/>
      <c r="O36" s="44"/>
      <c r="P36" s="44"/>
      <c r="Q36" s="44"/>
      <c r="R36" s="48"/>
      <c r="S36" s="44"/>
      <c r="AA36" s="46"/>
      <c r="AB36" s="46"/>
      <c r="AC36" s="46"/>
      <c r="AD36" s="46"/>
      <c r="AH36" s="49"/>
    </row>
    <row r="37" spans="2:34" x14ac:dyDescent="0.25">
      <c r="C37" s="50"/>
      <c r="D37" s="50"/>
      <c r="E37" s="50"/>
      <c r="F37" s="50"/>
      <c r="G37" s="50"/>
      <c r="H37" s="50"/>
      <c r="I37" s="50"/>
      <c r="J37" s="50"/>
      <c r="K37" s="50"/>
      <c r="L37" s="51"/>
      <c r="M37" s="51"/>
      <c r="N37" s="51"/>
      <c r="O37" s="51"/>
      <c r="P37" s="51"/>
      <c r="Q37" s="51"/>
      <c r="R37" s="48"/>
      <c r="S37" s="44"/>
      <c r="W37" s="46"/>
      <c r="X37" s="46"/>
      <c r="Y37" s="46"/>
      <c r="Z37" s="46"/>
      <c r="AH37" s="49"/>
    </row>
    <row r="38" spans="2:34" x14ac:dyDescent="0.25">
      <c r="R38" s="48"/>
      <c r="S38" s="44"/>
    </row>
    <row r="39" spans="2:34" x14ac:dyDescent="0.25">
      <c r="C39" s="43"/>
      <c r="D39" s="43"/>
      <c r="E39" s="43"/>
      <c r="F39" s="43"/>
      <c r="G39" s="43"/>
      <c r="H39" s="43"/>
      <c r="I39" s="43"/>
      <c r="J39" s="43"/>
      <c r="K39" s="43"/>
      <c r="L39" s="44"/>
      <c r="M39" s="47"/>
      <c r="N39" s="44"/>
      <c r="O39" s="44"/>
      <c r="P39" s="44"/>
      <c r="Q39" s="44"/>
      <c r="R39" s="48"/>
      <c r="S39" s="44"/>
    </row>
    <row r="40" spans="2:34" x14ac:dyDescent="0.25">
      <c r="C40" s="50"/>
      <c r="D40" s="50"/>
      <c r="E40" s="50"/>
      <c r="F40" s="50"/>
      <c r="G40" s="50"/>
      <c r="H40" s="50"/>
      <c r="I40" s="50"/>
      <c r="J40" s="50"/>
      <c r="K40" s="50"/>
      <c r="L40" s="51"/>
      <c r="M40" s="51"/>
      <c r="N40" s="51"/>
      <c r="O40" s="51"/>
      <c r="P40" s="51"/>
      <c r="Q40" s="51"/>
      <c r="R40" s="48"/>
      <c r="S40" s="44"/>
    </row>
    <row r="41" spans="2:34" x14ac:dyDescent="0.25">
      <c r="J41" s="2"/>
      <c r="R41" s="48"/>
      <c r="S41" s="44"/>
    </row>
    <row r="42" spans="2:34" x14ac:dyDescent="0.25">
      <c r="C42" s="50"/>
      <c r="D42" s="50"/>
      <c r="E42" s="50"/>
      <c r="F42" s="50"/>
      <c r="G42" s="50"/>
      <c r="H42" s="50"/>
      <c r="I42" s="50"/>
      <c r="J42" s="50"/>
      <c r="K42" s="50"/>
      <c r="L42" s="51"/>
      <c r="M42" s="51"/>
      <c r="N42" s="51"/>
      <c r="O42" s="51"/>
      <c r="P42" s="51"/>
      <c r="Q42" s="51"/>
      <c r="R42" s="48"/>
      <c r="S42" s="44"/>
    </row>
    <row r="43" spans="2:34" x14ac:dyDescent="0.25">
      <c r="O43" s="54"/>
      <c r="P43" s="55"/>
      <c r="Q43" s="54"/>
      <c r="R43" s="48"/>
      <c r="S43" s="44"/>
    </row>
    <row r="44" spans="2:34" ht="15.75" x14ac:dyDescent="0.25">
      <c r="C44" s="2"/>
      <c r="D44" s="2"/>
      <c r="E44" s="2"/>
      <c r="F44" s="2"/>
      <c r="G44" s="2"/>
      <c r="H44" s="2"/>
      <c r="I44" s="2"/>
      <c r="J44" s="2"/>
      <c r="K44" s="2"/>
      <c r="L44" s="2"/>
      <c r="O44" s="217"/>
      <c r="P44" s="217"/>
      <c r="Q44" s="56"/>
      <c r="R44" s="48"/>
      <c r="S44" s="44"/>
    </row>
    <row r="45" spans="2:34" s="2" customFormat="1" x14ac:dyDescent="0.25">
      <c r="R45" s="52"/>
      <c r="S45" s="51"/>
    </row>
    <row r="46" spans="2:34" x14ac:dyDescent="0.25">
      <c r="R46" s="56"/>
      <c r="S46" s="56"/>
    </row>
    <row r="47" spans="2:34" x14ac:dyDescent="0.25">
      <c r="B47" s="57"/>
      <c r="C47" s="57"/>
      <c r="D47" s="57"/>
      <c r="E47" s="57"/>
      <c r="F47" s="57"/>
      <c r="G47" s="57"/>
      <c r="H47" s="57"/>
      <c r="I47" s="57"/>
      <c r="J47" s="57"/>
      <c r="K47" s="57"/>
      <c r="L47" s="57"/>
      <c r="R47" s="54"/>
      <c r="S47" s="54"/>
    </row>
    <row r="48" spans="2:34" x14ac:dyDescent="0.25">
      <c r="B48" s="57"/>
      <c r="C48" s="57"/>
      <c r="D48" s="57"/>
      <c r="E48" s="57"/>
      <c r="F48" s="57"/>
      <c r="G48" s="57"/>
      <c r="AH48" s="44"/>
    </row>
    <row r="49" spans="1:13" x14ac:dyDescent="0.25">
      <c r="C49" s="58"/>
      <c r="D49" s="58"/>
      <c r="F49" s="58"/>
      <c r="G49" s="58"/>
      <c r="I49" s="59"/>
      <c r="J49" s="59"/>
    </row>
    <row r="51" spans="1:13" ht="15.75" x14ac:dyDescent="0.25">
      <c r="A51" s="60"/>
      <c r="B51" s="61"/>
      <c r="C51" s="62"/>
      <c r="D51" s="62"/>
      <c r="E51" s="62"/>
      <c r="F51" s="62"/>
      <c r="G51" s="62"/>
      <c r="H51" s="62"/>
      <c r="I51" s="62"/>
      <c r="J51" s="63"/>
    </row>
    <row r="52" spans="1:13" ht="15.75" x14ac:dyDescent="0.25">
      <c r="A52" s="60"/>
      <c r="B52" s="64"/>
      <c r="C52" s="62"/>
      <c r="D52" s="62"/>
      <c r="E52" s="62"/>
      <c r="F52" s="62"/>
      <c r="G52" s="62"/>
      <c r="H52" s="62"/>
      <c r="I52" s="62"/>
      <c r="J52" s="63"/>
    </row>
    <row r="53" spans="1:13" ht="15.75" x14ac:dyDescent="0.25">
      <c r="A53" s="60"/>
      <c r="B53" s="65"/>
      <c r="C53" s="62"/>
      <c r="D53" s="62"/>
      <c r="E53" s="62"/>
      <c r="F53" s="62"/>
      <c r="G53" s="62"/>
      <c r="H53" s="62"/>
      <c r="I53" s="62"/>
      <c r="J53" s="63"/>
    </row>
    <row r="54" spans="1:13" ht="15.75" x14ac:dyDescent="0.25">
      <c r="A54" s="60"/>
      <c r="B54" s="65"/>
      <c r="C54" s="62"/>
      <c r="D54" s="62"/>
      <c r="E54" s="62"/>
      <c r="F54" s="62"/>
      <c r="G54" s="62"/>
      <c r="H54" s="62"/>
      <c r="I54" s="62"/>
      <c r="J54" s="66"/>
      <c r="K54" s="67"/>
      <c r="L54" s="68"/>
      <c r="M54" s="69"/>
    </row>
    <row r="55" spans="1:13" ht="15.75" x14ac:dyDescent="0.25">
      <c r="A55" s="60"/>
      <c r="B55" s="65"/>
      <c r="J55" s="70"/>
      <c r="K55" s="67"/>
      <c r="L55" s="68"/>
      <c r="M55" s="69"/>
    </row>
    <row r="56" spans="1:13" ht="15.75" x14ac:dyDescent="0.25">
      <c r="A56" s="60"/>
      <c r="B56" s="65"/>
      <c r="M56" s="71"/>
    </row>
    <row r="57" spans="1:13" x14ac:dyDescent="0.25">
      <c r="K57" s="72"/>
      <c r="L57" s="73"/>
      <c r="M57" s="69"/>
    </row>
    <row r="58" spans="1:13" x14ac:dyDescent="0.25">
      <c r="M58" s="74"/>
    </row>
  </sheetData>
  <mergeCells count="4">
    <mergeCell ref="C30:D30"/>
    <mergeCell ref="O44:P44"/>
    <mergeCell ref="O29:P29"/>
    <mergeCell ref="B3:N5"/>
  </mergeCells>
  <pageMargins left="0.25" right="0.25"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9302C3-9A59-FE4C-8458-ABB9D3A055CC}">
  <sheetPr>
    <pageSetUpPr fitToPage="1"/>
  </sheetPr>
  <dimension ref="A1:AM57"/>
  <sheetViews>
    <sheetView showGridLines="0" zoomScale="95" zoomScaleNormal="95" zoomScalePageLayoutView="130" workbookViewId="0">
      <selection activeCell="I18" sqref="I18"/>
    </sheetView>
  </sheetViews>
  <sheetFormatPr defaultColWidth="8.85546875" defaultRowHeight="15" x14ac:dyDescent="0.25"/>
  <cols>
    <col min="1" max="1" width="3.28515625" style="1" customWidth="1"/>
    <col min="2" max="2" width="22.85546875" style="2" customWidth="1"/>
    <col min="3" max="9" width="5.28515625" style="1" customWidth="1"/>
    <col min="10" max="10" width="7" style="1" customWidth="1"/>
    <col min="11" max="11" width="5.28515625" style="1" customWidth="1"/>
    <col min="12" max="12" width="22.28515625" style="1" customWidth="1"/>
    <col min="13" max="13" width="11.140625" style="1" customWidth="1"/>
    <col min="14" max="16" width="14.85546875" style="1" customWidth="1"/>
    <col min="17" max="17" width="12.85546875" style="1" customWidth="1"/>
    <col min="18" max="18" width="7.7109375" style="1" customWidth="1"/>
    <col min="19" max="19" width="7" style="1" customWidth="1"/>
    <col min="20" max="20" width="9.28515625" style="1" customWidth="1"/>
    <col min="21" max="33" width="4.85546875" style="1" customWidth="1"/>
    <col min="34" max="34" width="9.85546875" style="1" customWidth="1"/>
    <col min="35" max="16384" width="8.85546875" style="1"/>
  </cols>
  <sheetData>
    <row r="1" spans="1:39" ht="30" customHeight="1" x14ac:dyDescent="0.25"/>
    <row r="2" spans="1:39" ht="54" customHeight="1" x14ac:dyDescent="0.25"/>
    <row r="3" spans="1:39" ht="20.100000000000001" customHeight="1" x14ac:dyDescent="0.25">
      <c r="A3" s="3"/>
      <c r="B3" s="211" t="s">
        <v>112</v>
      </c>
      <c r="C3" s="211"/>
      <c r="D3" s="211"/>
      <c r="E3" s="211"/>
      <c r="F3" s="211"/>
      <c r="G3" s="211"/>
      <c r="H3" s="211"/>
      <c r="I3" s="211"/>
      <c r="J3" s="211"/>
      <c r="K3" s="211"/>
      <c r="L3" s="211"/>
      <c r="M3" s="211"/>
      <c r="N3" s="211"/>
      <c r="O3" s="3"/>
      <c r="P3" s="3"/>
      <c r="Q3" s="3"/>
      <c r="R3" s="3"/>
      <c r="S3" s="3"/>
      <c r="T3" s="3"/>
      <c r="U3" s="3"/>
      <c r="V3" s="3"/>
      <c r="W3" s="3"/>
      <c r="X3" s="3"/>
      <c r="Y3" s="3"/>
      <c r="Z3" s="3"/>
      <c r="AA3" s="3"/>
      <c r="AB3" s="3"/>
      <c r="AC3" s="3"/>
      <c r="AD3" s="3"/>
      <c r="AE3" s="3"/>
      <c r="AF3" s="3"/>
      <c r="AG3" s="3"/>
      <c r="AH3" s="3"/>
      <c r="AI3" s="3"/>
      <c r="AJ3" s="3"/>
      <c r="AK3" s="3"/>
      <c r="AL3" s="3"/>
      <c r="AM3" s="3"/>
    </row>
    <row r="4" spans="1:39" ht="20.100000000000001" customHeight="1" x14ac:dyDescent="0.25">
      <c r="A4" s="3"/>
      <c r="B4" s="211"/>
      <c r="C4" s="211"/>
      <c r="D4" s="211"/>
      <c r="E4" s="211"/>
      <c r="F4" s="211"/>
      <c r="G4" s="211"/>
      <c r="H4" s="211"/>
      <c r="I4" s="211"/>
      <c r="J4" s="211"/>
      <c r="K4" s="211"/>
      <c r="L4" s="211"/>
      <c r="M4" s="211"/>
      <c r="N4" s="211"/>
      <c r="O4" s="3"/>
      <c r="P4" s="3"/>
      <c r="Q4" s="3"/>
      <c r="R4" s="3"/>
      <c r="S4" s="3"/>
      <c r="T4" s="3"/>
      <c r="U4" s="3"/>
      <c r="V4" s="3"/>
      <c r="W4" s="3"/>
      <c r="X4" s="3"/>
      <c r="Y4" s="3"/>
      <c r="Z4" s="3"/>
      <c r="AA4" s="3"/>
      <c r="AB4" s="3"/>
      <c r="AC4" s="3"/>
      <c r="AD4" s="3"/>
      <c r="AE4" s="3"/>
      <c r="AF4" s="3"/>
      <c r="AG4" s="3"/>
      <c r="AH4" s="3"/>
      <c r="AI4" s="3"/>
      <c r="AJ4" s="3"/>
      <c r="AK4" s="3"/>
      <c r="AL4" s="3"/>
      <c r="AM4" s="3"/>
    </row>
    <row r="5" spans="1:39" ht="20.100000000000001" customHeight="1" x14ac:dyDescent="0.25">
      <c r="A5" s="3"/>
      <c r="B5" s="211"/>
      <c r="C5" s="211"/>
      <c r="D5" s="211"/>
      <c r="E5" s="211"/>
      <c r="F5" s="211"/>
      <c r="G5" s="211"/>
      <c r="H5" s="211"/>
      <c r="I5" s="211"/>
      <c r="J5" s="211"/>
      <c r="K5" s="211"/>
      <c r="L5" s="211"/>
      <c r="M5" s="211"/>
      <c r="N5" s="211"/>
      <c r="O5" s="3"/>
      <c r="P5" s="3"/>
      <c r="Q5" s="3"/>
      <c r="R5" s="3"/>
      <c r="S5" s="3"/>
      <c r="T5" s="3"/>
      <c r="U5" s="3"/>
      <c r="V5" s="3"/>
      <c r="W5" s="3"/>
      <c r="X5" s="3"/>
      <c r="Y5" s="3"/>
      <c r="Z5" s="3"/>
      <c r="AA5" s="3"/>
      <c r="AB5" s="3"/>
      <c r="AC5" s="3"/>
      <c r="AD5" s="3"/>
      <c r="AE5" s="3"/>
      <c r="AF5" s="3"/>
      <c r="AG5" s="3"/>
      <c r="AH5" s="3"/>
      <c r="AI5" s="3"/>
      <c r="AJ5" s="3"/>
      <c r="AK5" s="3"/>
      <c r="AL5" s="3"/>
      <c r="AM5" s="3"/>
    </row>
    <row r="6" spans="1:39" ht="15.75" thickBot="1" x14ac:dyDescent="0.3"/>
    <row r="7" spans="1:39" ht="16.5" thickBot="1" x14ac:dyDescent="0.3">
      <c r="B7" s="160"/>
      <c r="C7" s="161"/>
      <c r="D7" s="161"/>
      <c r="E7" s="161"/>
      <c r="F7" s="161"/>
      <c r="G7" s="161"/>
      <c r="H7" s="161"/>
      <c r="I7" s="161"/>
      <c r="J7" s="161"/>
      <c r="K7" s="162"/>
      <c r="L7" s="161"/>
      <c r="M7" s="161"/>
      <c r="N7" s="161"/>
      <c r="O7" s="161"/>
      <c r="P7" s="161"/>
      <c r="Q7" s="163"/>
      <c r="R7" s="157"/>
      <c r="S7" s="157"/>
      <c r="T7" s="157"/>
    </row>
    <row r="8" spans="1:39" x14ac:dyDescent="0.25">
      <c r="B8" s="181" t="s">
        <v>113</v>
      </c>
      <c r="C8" s="182"/>
      <c r="D8" s="182"/>
      <c r="E8" s="182"/>
      <c r="F8" s="182"/>
      <c r="G8" s="182"/>
      <c r="H8" s="182"/>
      <c r="I8" s="182"/>
      <c r="J8" s="182"/>
      <c r="K8" s="182"/>
      <c r="L8" s="183"/>
      <c r="M8" s="183"/>
      <c r="N8" s="183"/>
      <c r="O8" s="183"/>
      <c r="P8" s="183"/>
      <c r="Q8" s="184"/>
      <c r="R8" s="17"/>
      <c r="S8" s="17"/>
      <c r="T8" s="26"/>
    </row>
    <row r="9" spans="1:39" x14ac:dyDescent="0.25">
      <c r="B9" s="164" t="s">
        <v>114</v>
      </c>
      <c r="C9" s="167"/>
      <c r="D9" s="167"/>
      <c r="E9" s="167"/>
      <c r="F9" s="167"/>
      <c r="G9" s="167"/>
      <c r="H9" s="167"/>
      <c r="I9" s="167"/>
      <c r="J9" s="167"/>
      <c r="K9" s="167"/>
      <c r="L9" s="150"/>
      <c r="M9" s="151"/>
      <c r="N9" s="151"/>
      <c r="O9" s="151"/>
      <c r="P9" s="151"/>
      <c r="Q9" s="185"/>
      <c r="R9" s="17"/>
      <c r="S9" s="17"/>
      <c r="T9" s="26"/>
    </row>
    <row r="10" spans="1:39" x14ac:dyDescent="0.25">
      <c r="B10" s="169" t="s">
        <v>115</v>
      </c>
      <c r="C10" s="170"/>
      <c r="D10" s="170"/>
      <c r="E10" s="170"/>
      <c r="F10" s="170"/>
      <c r="G10" s="170"/>
      <c r="H10" s="170"/>
      <c r="I10" s="170"/>
      <c r="J10" s="170"/>
      <c r="K10" s="170"/>
      <c r="L10" s="152"/>
      <c r="M10" s="152"/>
      <c r="N10" s="152"/>
      <c r="O10" s="152"/>
      <c r="P10" s="152"/>
      <c r="Q10" s="171"/>
      <c r="R10" s="158"/>
      <c r="S10" s="158"/>
      <c r="T10" s="159"/>
    </row>
    <row r="11" spans="1:39" x14ac:dyDescent="0.25">
      <c r="B11" s="164"/>
      <c r="C11" s="167"/>
      <c r="D11" s="167"/>
      <c r="E11" s="167"/>
      <c r="F11" s="167"/>
      <c r="G11" s="167"/>
      <c r="H11" s="167"/>
      <c r="I11" s="167"/>
      <c r="J11" s="167"/>
      <c r="K11" s="167"/>
      <c r="L11" s="150"/>
      <c r="M11" s="151"/>
      <c r="N11" s="151"/>
      <c r="O11" s="151"/>
      <c r="P11" s="151"/>
      <c r="Q11" s="185"/>
      <c r="R11" s="26"/>
      <c r="S11" s="26"/>
      <c r="T11" s="26"/>
    </row>
    <row r="12" spans="1:39" x14ac:dyDescent="0.25">
      <c r="B12" s="169"/>
      <c r="C12" s="170"/>
      <c r="D12" s="170"/>
      <c r="E12" s="170"/>
      <c r="F12" s="170"/>
      <c r="G12" s="170"/>
      <c r="H12" s="170"/>
      <c r="I12" s="170"/>
      <c r="J12" s="170"/>
      <c r="K12" s="170"/>
      <c r="L12" s="152"/>
      <c r="M12" s="153"/>
      <c r="N12" s="153"/>
      <c r="O12" s="153"/>
      <c r="P12" s="153"/>
      <c r="Q12" s="186"/>
      <c r="R12" s="157"/>
      <c r="S12" s="157"/>
      <c r="T12" s="157"/>
    </row>
    <row r="13" spans="1:39" x14ac:dyDescent="0.25">
      <c r="B13" s="164"/>
      <c r="C13" s="167"/>
      <c r="D13" s="167"/>
      <c r="E13" s="167"/>
      <c r="F13" s="167"/>
      <c r="G13" s="167"/>
      <c r="H13" s="167"/>
      <c r="I13" s="167"/>
      <c r="J13" s="167"/>
      <c r="K13" s="167"/>
      <c r="L13" s="150"/>
      <c r="M13" s="150"/>
      <c r="N13" s="150"/>
      <c r="O13" s="150"/>
      <c r="P13" s="150"/>
      <c r="Q13" s="168"/>
      <c r="R13" s="15"/>
      <c r="S13" s="15"/>
      <c r="T13" s="26"/>
    </row>
    <row r="14" spans="1:39" x14ac:dyDescent="0.25">
      <c r="B14" s="169"/>
      <c r="C14" s="172"/>
      <c r="D14" s="172"/>
      <c r="E14" s="172"/>
      <c r="F14" s="172"/>
      <c r="G14" s="172"/>
      <c r="H14" s="172"/>
      <c r="I14" s="172"/>
      <c r="J14" s="172"/>
      <c r="K14" s="172"/>
      <c r="L14" s="154"/>
      <c r="M14" s="154"/>
      <c r="N14" s="154"/>
      <c r="O14" s="154"/>
      <c r="P14" s="154"/>
      <c r="Q14" s="173"/>
      <c r="R14" s="15"/>
      <c r="S14" s="15"/>
      <c r="T14" s="26"/>
    </row>
    <row r="15" spans="1:39" x14ac:dyDescent="0.25">
      <c r="B15" s="164"/>
      <c r="C15" s="174"/>
      <c r="D15" s="174"/>
      <c r="E15" s="174"/>
      <c r="F15" s="174"/>
      <c r="G15" s="174"/>
      <c r="H15" s="174"/>
      <c r="I15" s="174"/>
      <c r="J15" s="174"/>
      <c r="K15" s="174"/>
      <c r="L15" s="155"/>
      <c r="M15" s="155"/>
      <c r="N15" s="155"/>
      <c r="O15" s="155"/>
      <c r="P15" s="155"/>
      <c r="Q15" s="175"/>
      <c r="R15" s="15"/>
      <c r="S15" s="15"/>
      <c r="T15" s="26"/>
    </row>
    <row r="16" spans="1:39" x14ac:dyDescent="0.25">
      <c r="B16" s="169"/>
      <c r="C16" s="170"/>
      <c r="D16" s="170"/>
      <c r="E16" s="170"/>
      <c r="F16" s="170"/>
      <c r="G16" s="170"/>
      <c r="H16" s="170"/>
      <c r="I16" s="170"/>
      <c r="J16" s="170"/>
      <c r="K16" s="170"/>
      <c r="L16" s="152"/>
      <c r="M16" s="152"/>
      <c r="N16" s="152"/>
      <c r="O16" s="152"/>
      <c r="P16" s="152"/>
      <c r="Q16" s="171"/>
      <c r="R16" s="24"/>
      <c r="S16" s="24"/>
      <c r="T16" s="159"/>
    </row>
    <row r="17" spans="2:34" ht="15.95" customHeight="1" x14ac:dyDescent="0.25">
      <c r="B17" s="164"/>
      <c r="C17" s="167"/>
      <c r="D17" s="167"/>
      <c r="E17" s="167"/>
      <c r="F17" s="167"/>
      <c r="G17" s="167"/>
      <c r="H17" s="167"/>
      <c r="I17" s="167"/>
      <c r="J17" s="167"/>
      <c r="K17" s="167"/>
      <c r="L17" s="150"/>
      <c r="M17" s="150"/>
      <c r="N17" s="150"/>
      <c r="O17" s="150"/>
      <c r="P17" s="150"/>
      <c r="Q17" s="168"/>
      <c r="R17" s="24"/>
      <c r="S17" s="24"/>
      <c r="T17" s="25"/>
    </row>
    <row r="18" spans="2:34" x14ac:dyDescent="0.25">
      <c r="B18" s="169"/>
      <c r="C18" s="170"/>
      <c r="D18" s="170"/>
      <c r="E18" s="170"/>
      <c r="F18" s="170"/>
      <c r="G18" s="170"/>
      <c r="H18" s="170"/>
      <c r="I18" s="170"/>
      <c r="J18" s="170"/>
      <c r="K18" s="170"/>
      <c r="L18" s="152"/>
      <c r="M18" s="152"/>
      <c r="N18" s="152"/>
      <c r="O18" s="152"/>
      <c r="P18" s="152"/>
      <c r="Q18" s="171"/>
      <c r="R18" s="24"/>
      <c r="S18" s="24"/>
      <c r="T18" s="25"/>
    </row>
    <row r="19" spans="2:34" x14ac:dyDescent="0.25">
      <c r="B19" s="164"/>
      <c r="C19" s="167"/>
      <c r="D19" s="167"/>
      <c r="E19" s="167"/>
      <c r="F19" s="167"/>
      <c r="G19" s="167"/>
      <c r="H19" s="167"/>
      <c r="I19" s="167"/>
      <c r="J19" s="167"/>
      <c r="K19" s="167"/>
      <c r="L19" s="150"/>
      <c r="M19" s="150"/>
      <c r="N19" s="150"/>
      <c r="O19" s="150"/>
      <c r="P19" s="150"/>
      <c r="Q19" s="168"/>
      <c r="R19" s="24"/>
      <c r="S19" s="24"/>
      <c r="T19" s="25"/>
    </row>
    <row r="20" spans="2:34" ht="17.100000000000001" customHeight="1" x14ac:dyDescent="0.25">
      <c r="B20" s="169"/>
      <c r="C20" s="170"/>
      <c r="D20" s="170"/>
      <c r="E20" s="170"/>
      <c r="F20" s="170"/>
      <c r="G20" s="170"/>
      <c r="H20" s="170"/>
      <c r="I20" s="170"/>
      <c r="J20" s="170"/>
      <c r="K20" s="170"/>
      <c r="L20" s="152"/>
      <c r="M20" s="152"/>
      <c r="N20" s="152"/>
      <c r="O20" s="152"/>
      <c r="P20" s="152"/>
      <c r="Q20" s="171"/>
    </row>
    <row r="21" spans="2:34" x14ac:dyDescent="0.25">
      <c r="B21" s="164"/>
      <c r="C21" s="174"/>
      <c r="D21" s="174"/>
      <c r="E21" s="174"/>
      <c r="F21" s="174"/>
      <c r="G21" s="174"/>
      <c r="H21" s="174"/>
      <c r="I21" s="174"/>
      <c r="J21" s="174"/>
      <c r="K21" s="174"/>
      <c r="L21" s="155"/>
      <c r="M21" s="150"/>
      <c r="N21" s="150"/>
      <c r="O21" s="150"/>
      <c r="P21" s="150"/>
      <c r="Q21" s="168"/>
    </row>
    <row r="22" spans="2:34" x14ac:dyDescent="0.25">
      <c r="B22" s="169"/>
      <c r="C22" s="176"/>
      <c r="D22" s="176"/>
      <c r="E22" s="176"/>
      <c r="F22" s="176"/>
      <c r="G22" s="176"/>
      <c r="H22" s="176"/>
      <c r="I22" s="176"/>
      <c r="J22" s="176"/>
      <c r="K22" s="176"/>
      <c r="L22" s="176"/>
      <c r="M22" s="152"/>
      <c r="N22" s="152"/>
      <c r="O22" s="152"/>
      <c r="P22" s="152"/>
      <c r="Q22" s="171"/>
    </row>
    <row r="23" spans="2:34" ht="12.95" customHeight="1" x14ac:dyDescent="0.25">
      <c r="B23" s="164"/>
      <c r="C23" s="167"/>
      <c r="D23" s="167"/>
      <c r="E23" s="167"/>
      <c r="F23" s="167"/>
      <c r="G23" s="167"/>
      <c r="H23" s="167"/>
      <c r="I23" s="167"/>
      <c r="J23" s="167"/>
      <c r="K23" s="167"/>
      <c r="L23" s="150"/>
      <c r="M23" s="150"/>
      <c r="N23" s="150"/>
      <c r="O23" s="150"/>
      <c r="P23" s="150"/>
      <c r="Q23" s="168"/>
      <c r="S23" s="45"/>
      <c r="T23" s="45"/>
      <c r="U23" s="45"/>
      <c r="V23" s="45"/>
      <c r="W23" s="45"/>
      <c r="X23" s="45"/>
      <c r="Y23" s="45"/>
      <c r="Z23" s="45"/>
      <c r="AA23" s="45"/>
      <c r="AB23" s="45"/>
      <c r="AC23" s="45"/>
      <c r="AD23" s="45"/>
      <c r="AE23" s="45"/>
      <c r="AF23" s="45"/>
      <c r="AG23" s="45"/>
      <c r="AH23" s="46"/>
    </row>
    <row r="24" spans="2:34" x14ac:dyDescent="0.25">
      <c r="B24" s="169"/>
      <c r="C24" s="172"/>
      <c r="D24" s="172"/>
      <c r="E24" s="172"/>
      <c r="F24" s="172"/>
      <c r="G24" s="172"/>
      <c r="H24" s="172"/>
      <c r="I24" s="172"/>
      <c r="J24" s="172"/>
      <c r="K24" s="172"/>
      <c r="L24" s="154"/>
      <c r="M24" s="152"/>
      <c r="N24" s="152"/>
      <c r="O24" s="152"/>
      <c r="P24" s="152"/>
      <c r="Q24" s="171"/>
      <c r="R24" s="48"/>
      <c r="S24" s="44"/>
    </row>
    <row r="25" spans="2:34" x14ac:dyDescent="0.25">
      <c r="B25" s="164"/>
      <c r="C25"/>
      <c r="D25"/>
      <c r="E25"/>
      <c r="F25"/>
      <c r="G25"/>
      <c r="H25"/>
      <c r="I25"/>
      <c r="J25" s="156"/>
      <c r="K25"/>
      <c r="L25"/>
      <c r="M25" s="150"/>
      <c r="N25" s="150"/>
      <c r="O25" s="150"/>
      <c r="P25" s="150"/>
      <c r="Q25" s="168"/>
      <c r="R25" s="48"/>
      <c r="S25" s="44"/>
    </row>
    <row r="26" spans="2:34" x14ac:dyDescent="0.25">
      <c r="B26" s="169"/>
      <c r="C26" s="172"/>
      <c r="D26" s="172"/>
      <c r="E26" s="172"/>
      <c r="F26" s="172"/>
      <c r="G26" s="172"/>
      <c r="H26" s="172"/>
      <c r="I26" s="172"/>
      <c r="J26" s="172"/>
      <c r="K26" s="172"/>
      <c r="L26" s="154"/>
      <c r="M26" s="152"/>
      <c r="N26" s="152"/>
      <c r="O26" s="152"/>
      <c r="P26" s="152"/>
      <c r="Q26" s="171"/>
      <c r="R26" s="48"/>
      <c r="S26" s="44"/>
    </row>
    <row r="27" spans="2:34" ht="15.75" thickBot="1" x14ac:dyDescent="0.3">
      <c r="B27" s="177"/>
      <c r="C27" s="179"/>
      <c r="D27" s="179"/>
      <c r="E27" s="179"/>
      <c r="F27" s="179"/>
      <c r="G27" s="179"/>
      <c r="H27" s="179"/>
      <c r="I27" s="179"/>
      <c r="J27" s="179"/>
      <c r="K27" s="179"/>
      <c r="L27" s="179"/>
      <c r="M27" s="179"/>
      <c r="N27" s="179"/>
      <c r="O27" s="187"/>
      <c r="P27" s="188"/>
      <c r="Q27" s="189"/>
      <c r="R27" s="48"/>
      <c r="S27" s="44"/>
      <c r="V27" s="46"/>
      <c r="W27" s="46"/>
      <c r="X27" s="46"/>
      <c r="Y27" s="46"/>
      <c r="Z27" s="46"/>
      <c r="AA27" s="46"/>
      <c r="AB27" s="46"/>
      <c r="AC27" s="46"/>
      <c r="AH27" s="49"/>
    </row>
    <row r="28" spans="2:34" ht="16.5" thickBot="1" x14ac:dyDescent="0.3">
      <c r="B28" s="177"/>
      <c r="C28" s="178"/>
      <c r="D28" s="178"/>
      <c r="E28" s="178"/>
      <c r="F28" s="178"/>
      <c r="G28" s="178"/>
      <c r="H28" s="178"/>
      <c r="I28" s="178"/>
      <c r="J28" s="178"/>
      <c r="K28" s="178"/>
      <c r="L28" s="178"/>
      <c r="M28" s="179"/>
      <c r="N28" s="179"/>
      <c r="O28" s="233"/>
      <c r="P28" s="233"/>
      <c r="Q28" s="180"/>
      <c r="R28" s="48"/>
      <c r="S28" s="44"/>
      <c r="U28" s="46"/>
      <c r="V28" s="46"/>
      <c r="W28" s="46"/>
      <c r="X28" s="46"/>
      <c r="Y28" s="46"/>
      <c r="Z28" s="46"/>
      <c r="AA28" s="46"/>
      <c r="AH28" s="49"/>
    </row>
    <row r="29" spans="2:34" x14ac:dyDescent="0.25">
      <c r="C29" s="232"/>
      <c r="D29" s="232"/>
      <c r="E29" s="50"/>
      <c r="F29" s="50"/>
      <c r="G29" s="50"/>
      <c r="H29" s="50"/>
      <c r="I29" s="50"/>
      <c r="J29" s="50"/>
      <c r="K29" s="50"/>
      <c r="L29" s="51"/>
      <c r="M29" s="51"/>
      <c r="N29" s="51"/>
      <c r="O29" s="51"/>
      <c r="P29" s="51"/>
      <c r="Q29" s="51"/>
      <c r="R29" s="48"/>
      <c r="S29" s="44"/>
      <c r="AH29" s="49"/>
    </row>
    <row r="30" spans="2:34" x14ac:dyDescent="0.25">
      <c r="C30" s="50"/>
      <c r="D30" s="50"/>
      <c r="E30" s="50"/>
      <c r="F30" s="50"/>
      <c r="G30" s="50"/>
      <c r="H30" s="50"/>
      <c r="I30" s="50"/>
      <c r="J30" s="50"/>
      <c r="K30" s="50"/>
      <c r="L30" s="51"/>
      <c r="M30" s="51"/>
      <c r="N30" s="51"/>
      <c r="O30" s="51"/>
      <c r="P30" s="51"/>
      <c r="Q30" s="51"/>
      <c r="R30" s="48"/>
      <c r="S30" s="44"/>
      <c r="AH30" s="49"/>
    </row>
    <row r="31" spans="2:34" x14ac:dyDescent="0.25">
      <c r="C31" s="43"/>
      <c r="D31" s="43"/>
      <c r="E31" s="43"/>
      <c r="F31" s="43"/>
      <c r="G31" s="43"/>
      <c r="H31" s="43"/>
      <c r="I31" s="43"/>
      <c r="J31" s="43"/>
      <c r="K31" s="43"/>
      <c r="L31" s="44"/>
      <c r="M31" s="44"/>
      <c r="N31" s="44"/>
      <c r="O31" s="44"/>
      <c r="P31" s="44"/>
      <c r="Q31" s="44"/>
      <c r="R31" s="48"/>
      <c r="S31" s="44"/>
      <c r="AH31" s="49"/>
    </row>
    <row r="32" spans="2:34" s="2" customFormat="1" x14ac:dyDescent="0.25">
      <c r="C32" s="43"/>
      <c r="D32" s="43"/>
      <c r="E32" s="43"/>
      <c r="F32" s="43"/>
      <c r="G32" s="43"/>
      <c r="H32" s="43"/>
      <c r="I32" s="43"/>
      <c r="J32" s="43"/>
      <c r="K32" s="43"/>
      <c r="L32" s="44"/>
      <c r="M32" s="47"/>
      <c r="N32" s="44"/>
      <c r="O32" s="44"/>
      <c r="P32" s="44"/>
      <c r="Q32" s="44"/>
      <c r="R32" s="52"/>
      <c r="S32" s="51"/>
      <c r="AH32" s="53"/>
    </row>
    <row r="33" spans="2:34" x14ac:dyDescent="0.25">
      <c r="C33" s="43"/>
      <c r="D33" s="43"/>
      <c r="E33" s="43"/>
      <c r="F33" s="43"/>
      <c r="G33" s="43"/>
      <c r="H33" s="43"/>
      <c r="I33" s="43"/>
      <c r="J33" s="43"/>
      <c r="K33" s="43"/>
      <c r="L33" s="44"/>
      <c r="M33" s="44"/>
      <c r="N33" s="44"/>
      <c r="O33" s="44"/>
      <c r="P33" s="44"/>
      <c r="Q33" s="44"/>
      <c r="R33" s="48"/>
      <c r="S33" s="44"/>
      <c r="V33" s="46"/>
      <c r="W33" s="46"/>
      <c r="X33" s="46"/>
      <c r="Y33" s="46"/>
      <c r="Z33" s="46"/>
      <c r="AA33" s="46"/>
      <c r="AB33" s="46"/>
      <c r="AC33" s="46"/>
      <c r="AH33" s="49"/>
    </row>
    <row r="34" spans="2:34" x14ac:dyDescent="0.25">
      <c r="C34" s="43"/>
      <c r="D34" s="43"/>
      <c r="E34" s="43"/>
      <c r="F34" s="43"/>
      <c r="G34" s="43"/>
      <c r="H34" s="43"/>
      <c r="I34" s="43"/>
      <c r="J34" s="43"/>
      <c r="K34" s="43"/>
      <c r="L34" s="44"/>
      <c r="M34" s="44"/>
      <c r="N34" s="44"/>
      <c r="O34" s="44"/>
      <c r="P34" s="44"/>
      <c r="Q34" s="44"/>
      <c r="R34" s="48"/>
      <c r="S34" s="46"/>
      <c r="T34" s="46"/>
      <c r="U34" s="46"/>
      <c r="V34" s="46"/>
      <c r="W34" s="46"/>
      <c r="X34" s="46"/>
      <c r="Y34" s="46"/>
      <c r="Z34" s="46"/>
      <c r="AH34" s="49"/>
    </row>
    <row r="35" spans="2:34" x14ac:dyDescent="0.25">
      <c r="C35" s="43"/>
      <c r="D35" s="43"/>
      <c r="E35" s="43"/>
      <c r="F35" s="43"/>
      <c r="G35" s="43"/>
      <c r="H35" s="43"/>
      <c r="I35" s="43"/>
      <c r="J35" s="43"/>
      <c r="K35" s="43"/>
      <c r="L35" s="44"/>
      <c r="M35" s="47"/>
      <c r="N35" s="44"/>
      <c r="O35" s="44"/>
      <c r="P35" s="44"/>
      <c r="Q35" s="44"/>
      <c r="R35" s="48"/>
      <c r="S35" s="44"/>
      <c r="AA35" s="46"/>
      <c r="AB35" s="46"/>
      <c r="AC35" s="46"/>
      <c r="AD35" s="46"/>
      <c r="AH35" s="49"/>
    </row>
    <row r="36" spans="2:34" x14ac:dyDescent="0.25">
      <c r="C36" s="50"/>
      <c r="D36" s="50"/>
      <c r="E36" s="50"/>
      <c r="F36" s="50"/>
      <c r="G36" s="50"/>
      <c r="H36" s="50"/>
      <c r="I36" s="50"/>
      <c r="J36" s="50"/>
      <c r="K36" s="50"/>
      <c r="L36" s="51"/>
      <c r="M36" s="51"/>
      <c r="N36" s="51"/>
      <c r="O36" s="51"/>
      <c r="P36" s="51"/>
      <c r="Q36" s="51"/>
      <c r="R36" s="48"/>
      <c r="S36" s="44"/>
      <c r="W36" s="46"/>
      <c r="X36" s="46"/>
      <c r="Y36" s="46"/>
      <c r="Z36" s="46"/>
      <c r="AH36" s="49"/>
    </row>
    <row r="37" spans="2:34" x14ac:dyDescent="0.25">
      <c r="R37" s="48"/>
      <c r="S37" s="44"/>
    </row>
    <row r="38" spans="2:34" x14ac:dyDescent="0.25">
      <c r="C38" s="43"/>
      <c r="D38" s="43"/>
      <c r="E38" s="43"/>
      <c r="F38" s="43"/>
      <c r="G38" s="43"/>
      <c r="H38" s="43"/>
      <c r="I38" s="43"/>
      <c r="J38" s="43"/>
      <c r="K38" s="43"/>
      <c r="L38" s="44"/>
      <c r="M38" s="47"/>
      <c r="N38" s="44"/>
      <c r="O38" s="44"/>
      <c r="P38" s="44"/>
      <c r="Q38" s="44"/>
      <c r="R38" s="48"/>
      <c r="S38" s="44"/>
    </row>
    <row r="39" spans="2:34" x14ac:dyDescent="0.25">
      <c r="C39" s="50"/>
      <c r="D39" s="50"/>
      <c r="E39" s="50"/>
      <c r="F39" s="50"/>
      <c r="G39" s="50"/>
      <c r="H39" s="50"/>
      <c r="I39" s="50"/>
      <c r="J39" s="50"/>
      <c r="K39" s="50"/>
      <c r="L39" s="51"/>
      <c r="M39" s="51"/>
      <c r="N39" s="51"/>
      <c r="O39" s="51"/>
      <c r="P39" s="51"/>
      <c r="Q39" s="51"/>
      <c r="R39" s="48"/>
      <c r="S39" s="44"/>
    </row>
    <row r="40" spans="2:34" x14ac:dyDescent="0.25">
      <c r="J40" s="2"/>
      <c r="R40" s="48"/>
      <c r="S40" s="44"/>
    </row>
    <row r="41" spans="2:34" x14ac:dyDescent="0.25">
      <c r="C41" s="50"/>
      <c r="D41" s="50"/>
      <c r="E41" s="50"/>
      <c r="F41" s="50"/>
      <c r="G41" s="50"/>
      <c r="H41" s="50"/>
      <c r="I41" s="50"/>
      <c r="J41" s="50"/>
      <c r="K41" s="50"/>
      <c r="L41" s="51"/>
      <c r="M41" s="51"/>
      <c r="N41" s="51"/>
      <c r="O41" s="51"/>
      <c r="P41" s="51"/>
      <c r="Q41" s="51"/>
      <c r="R41" s="48"/>
      <c r="S41" s="44"/>
    </row>
    <row r="42" spans="2:34" x14ac:dyDescent="0.25">
      <c r="O42" s="54"/>
      <c r="P42" s="55"/>
      <c r="Q42" s="54"/>
      <c r="R42" s="48"/>
      <c r="S42" s="44"/>
    </row>
    <row r="43" spans="2:34" ht="15.75" x14ac:dyDescent="0.25">
      <c r="C43" s="2"/>
      <c r="D43" s="2"/>
      <c r="E43" s="2"/>
      <c r="F43" s="2"/>
      <c r="G43" s="2"/>
      <c r="H43" s="2"/>
      <c r="I43" s="2"/>
      <c r="J43" s="2"/>
      <c r="K43" s="2"/>
      <c r="L43" s="2"/>
      <c r="O43" s="217"/>
      <c r="P43" s="217"/>
      <c r="Q43" s="56"/>
      <c r="R43" s="48"/>
      <c r="S43" s="44"/>
    </row>
    <row r="44" spans="2:34" s="2" customFormat="1" x14ac:dyDescent="0.25">
      <c r="R44" s="52"/>
      <c r="S44" s="51"/>
    </row>
    <row r="45" spans="2:34" x14ac:dyDescent="0.25">
      <c r="R45" s="56"/>
      <c r="S45" s="56"/>
    </row>
    <row r="46" spans="2:34" x14ac:dyDescent="0.25">
      <c r="B46" s="57"/>
      <c r="C46" s="57"/>
      <c r="D46" s="57"/>
      <c r="E46" s="57"/>
      <c r="F46" s="57"/>
      <c r="G46" s="57"/>
      <c r="H46" s="57"/>
      <c r="I46" s="57"/>
      <c r="J46" s="57"/>
      <c r="K46" s="57"/>
      <c r="L46" s="57"/>
      <c r="R46" s="54"/>
      <c r="S46" s="54"/>
    </row>
    <row r="47" spans="2:34" x14ac:dyDescent="0.25">
      <c r="B47" s="57"/>
      <c r="C47" s="57"/>
      <c r="D47" s="57"/>
      <c r="E47" s="57"/>
      <c r="F47" s="57"/>
      <c r="G47" s="57"/>
      <c r="AH47" s="44"/>
    </row>
    <row r="48" spans="2:34" x14ac:dyDescent="0.25">
      <c r="C48" s="58"/>
      <c r="D48" s="58"/>
      <c r="F48" s="58"/>
      <c r="G48" s="58"/>
      <c r="I48" s="59"/>
      <c r="J48" s="59"/>
    </row>
    <row r="50" spans="1:13" ht="15.75" x14ac:dyDescent="0.25">
      <c r="A50" s="60"/>
      <c r="B50" s="61"/>
      <c r="C50" s="62"/>
      <c r="D50" s="62"/>
      <c r="E50" s="62"/>
      <c r="F50" s="62"/>
      <c r="G50" s="62"/>
      <c r="H50" s="62"/>
      <c r="I50" s="62"/>
      <c r="J50" s="63"/>
    </row>
    <row r="51" spans="1:13" ht="15.75" x14ac:dyDescent="0.25">
      <c r="A51" s="60"/>
      <c r="B51" s="64"/>
      <c r="C51" s="62"/>
      <c r="D51" s="62"/>
      <c r="E51" s="62"/>
      <c r="F51" s="62"/>
      <c r="G51" s="62"/>
      <c r="H51" s="62"/>
      <c r="I51" s="62"/>
      <c r="J51" s="63"/>
    </row>
    <row r="52" spans="1:13" ht="15.75" x14ac:dyDescent="0.25">
      <c r="A52" s="60"/>
      <c r="B52" s="65"/>
      <c r="C52" s="62"/>
      <c r="D52" s="62"/>
      <c r="E52" s="62"/>
      <c r="F52" s="62"/>
      <c r="G52" s="62"/>
      <c r="H52" s="62"/>
      <c r="I52" s="62"/>
      <c r="J52" s="63"/>
    </row>
    <row r="53" spans="1:13" ht="15.75" x14ac:dyDescent="0.25">
      <c r="A53" s="60"/>
      <c r="B53" s="65"/>
      <c r="C53" s="62"/>
      <c r="D53" s="62"/>
      <c r="E53" s="62"/>
      <c r="F53" s="62"/>
      <c r="G53" s="62"/>
      <c r="H53" s="62"/>
      <c r="I53" s="62"/>
      <c r="J53" s="66"/>
      <c r="K53" s="67"/>
      <c r="L53" s="68"/>
      <c r="M53" s="69"/>
    </row>
    <row r="54" spans="1:13" ht="15.75" x14ac:dyDescent="0.25">
      <c r="A54" s="60"/>
      <c r="B54" s="65"/>
      <c r="J54" s="70"/>
      <c r="K54" s="67"/>
      <c r="L54" s="68"/>
      <c r="M54" s="69"/>
    </row>
    <row r="55" spans="1:13" ht="15.75" x14ac:dyDescent="0.25">
      <c r="A55" s="60"/>
      <c r="B55" s="65"/>
      <c r="M55" s="71"/>
    </row>
    <row r="56" spans="1:13" x14ac:dyDescent="0.25">
      <c r="K56" s="72"/>
      <c r="L56" s="73"/>
      <c r="M56" s="69"/>
    </row>
    <row r="57" spans="1:13" x14ac:dyDescent="0.25">
      <c r="M57" s="74"/>
    </row>
  </sheetData>
  <mergeCells count="4">
    <mergeCell ref="B3:N5"/>
    <mergeCell ref="O28:P28"/>
    <mergeCell ref="C29:D29"/>
    <mergeCell ref="O43:P43"/>
  </mergeCells>
  <pageMargins left="0.25" right="0.25" top="0.75" bottom="0.75" header="0.3" footer="0.3"/>
  <pageSetup paperSize="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5D86B268DC18941817A99BA3EFC6952" ma:contentTypeVersion="15" ma:contentTypeDescription="Een nieuw document maken." ma:contentTypeScope="" ma:versionID="592e66cff3238b91622830baaed047cd">
  <xsd:schema xmlns:xsd="http://www.w3.org/2001/XMLSchema" xmlns:xs="http://www.w3.org/2001/XMLSchema" xmlns:p="http://schemas.microsoft.com/office/2006/metadata/properties" xmlns:ns2="2d99f15f-cf07-484e-a6b2-d764e48b776b" xmlns:ns3="bba25a7a-e915-4276-833c-6575bc1da025" targetNamespace="http://schemas.microsoft.com/office/2006/metadata/properties" ma:root="true" ma:fieldsID="4594465e46227de31d731aa96388bbed" ns2:_="" ns3:_="">
    <xsd:import namespace="2d99f15f-cf07-484e-a6b2-d764e48b776b"/>
    <xsd:import namespace="bba25a7a-e915-4276-833c-6575bc1da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99f15f-cf07-484e-a6b2-d764e48b77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b41996d0-0873-4a62-8f69-98631c15241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a25a7a-e915-4276-833c-6575bc1da02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a758d7d-2cfb-4b99-90af-5721d15a28f8}" ma:internalName="TaxCatchAll" ma:showField="CatchAllData" ma:web="bba25a7a-e915-4276-833c-6575bc1da02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d99f15f-cf07-484e-a6b2-d764e48b776b">
      <Terms xmlns="http://schemas.microsoft.com/office/infopath/2007/PartnerControls"/>
    </lcf76f155ced4ddcb4097134ff3c332f>
    <TaxCatchAll xmlns="bba25a7a-e915-4276-833c-6575bc1da025" xsi:nil="true"/>
  </documentManagement>
</p:properties>
</file>

<file path=customXml/itemProps1.xml><?xml version="1.0" encoding="utf-8"?>
<ds:datastoreItem xmlns:ds="http://schemas.openxmlformats.org/officeDocument/2006/customXml" ds:itemID="{8C23FD85-4332-4E4F-83AF-8492408CE13E}"/>
</file>

<file path=customXml/itemProps2.xml><?xml version="1.0" encoding="utf-8"?>
<ds:datastoreItem xmlns:ds="http://schemas.openxmlformats.org/officeDocument/2006/customXml" ds:itemID="{72053806-6702-4B17-9E8A-F5FD15006715}"/>
</file>

<file path=customXml/itemProps3.xml><?xml version="1.0" encoding="utf-8"?>
<ds:datastoreItem xmlns:ds="http://schemas.openxmlformats.org/officeDocument/2006/customXml" ds:itemID="{9540CC1E-7EFA-44A5-92E3-0FB72EC9EB9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1</vt:i4>
      </vt:variant>
    </vt:vector>
  </HeadingPairs>
  <TitlesOfParts>
    <vt:vector size="5" baseType="lpstr">
      <vt:lpstr>Randvoorwaarden</vt:lpstr>
      <vt:lpstr>Exploitatie</vt:lpstr>
      <vt:lpstr>Toelichting personeelskosten</vt:lpstr>
      <vt:lpstr>Toelichting overige</vt:lpstr>
      <vt:lpstr>Exploitatie!Afdrukbereik</vt:lpstr>
    </vt:vector>
  </TitlesOfParts>
  <Company>Nova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 Erik</dc:creator>
  <cp:lastModifiedBy>Scherjon, A (Anneke)</cp:lastModifiedBy>
  <cp:lastPrinted>2023-10-30T14:48:43Z</cp:lastPrinted>
  <dcterms:created xsi:type="dcterms:W3CDTF">2011-03-15T08:41:10Z</dcterms:created>
  <dcterms:modified xsi:type="dcterms:W3CDTF">2025-11-27T07:27:27Z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0x01010055D86B268DC18941817A99BA3EFC6952</vt:lpwstr>
  </property>
</Properties>
</file>