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436B5824-24D7-45E3-86F6-4419F95376D6}" xr6:coauthVersionLast="47" xr6:coauthVersionMax="47" xr10:uidLastSave="{00000000-0000-0000-0000-000000000000}"/>
  <workbookProtection workbookAlgorithmName="SHA-512" workbookHashValue="4pcPUN9Oafl6hE8HEwMLc/2sHB7UhJO8YQO+6q7zdBNqYYw7lPJvIZ+4KWYuORNpd+bryqHFCn93kQyAVwP9Wg==" workbookSaltValue="JZ5dx1BEuLL8VPxYsWEA0Q==" workbookSpinCount="100000" lockStructure="1"/>
  <bookViews>
    <workbookView xWindow="-120" yWindow="-120" windowWidth="29040" windowHeight="15720" activeTab="1" xr2:uid="{44F0B2F2-D8E6-4E57-94A5-030DF9704C87}"/>
  </bookViews>
  <sheets>
    <sheet name="Instructies" sheetId="3" r:id="rId1"/>
    <sheet name="Inschrijfformulier" sheetId="9" r:id="rId2"/>
    <sheet name="Routenet printscreen(s)" sheetId="10" r:id="rId3"/>
  </sheets>
  <definedNames>
    <definedName name="_xlnm.Print_Area" localSheetId="1">Inschrijfformulier!$A$1:$J$82</definedName>
    <definedName name="_xlnm.Print_Area" localSheetId="0">Instructies!$A$1:$C$18</definedName>
    <definedName name="AREA">#REF!</definedName>
    <definedName name="AVU">#REF!</definedName>
    <definedName name="CBM">#REF!</definedName>
    <definedName name="Dagen" localSheetId="1">{0,1,2,3,4,5,6} + {0;1;2;3;4;5}*7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#REF!</definedName>
    <definedName name="Inzetcode_ZB">#REF!</definedName>
    <definedName name="Kostenrubriekcode">#REF!</definedName>
    <definedName name="Productcode">#REF!</definedName>
    <definedName name="ROVA">#REF!</definedName>
    <definedName name="sdfsdf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9" l="1"/>
  <c r="E72" i="9"/>
  <c r="E73" i="9"/>
  <c r="E74" i="9"/>
  <c r="E75" i="9"/>
  <c r="F21" i="9" l="1"/>
  <c r="F19" i="9" l="1"/>
  <c r="G19" i="9" s="1"/>
  <c r="H19" i="9" s="1"/>
  <c r="F20" i="9"/>
  <c r="G20" i="9"/>
  <c r="H20" i="9" s="1"/>
  <c r="G21" i="9"/>
  <c r="H21" i="9" s="1"/>
  <c r="F22" i="9"/>
  <c r="G22" i="9"/>
  <c r="H22" i="9"/>
  <c r="F23" i="9"/>
  <c r="G23" i="9" s="1"/>
  <c r="H23" i="9" s="1"/>
  <c r="G18" i="9"/>
  <c r="H18" i="9" s="1"/>
  <c r="D30" i="9"/>
  <c r="D31" i="9"/>
  <c r="D32" i="9"/>
  <c r="D33" i="9"/>
  <c r="E33" i="9" s="1"/>
  <c r="F33" i="9" s="1"/>
  <c r="D34" i="9"/>
  <c r="D29" i="9"/>
  <c r="E32" i="9" l="1"/>
  <c r="F32" i="9" s="1"/>
  <c r="E31" i="9"/>
  <c r="F31" i="9" s="1"/>
  <c r="E34" i="9"/>
  <c r="F34" i="9" s="1"/>
  <c r="E30" i="9"/>
  <c r="F30" i="9" s="1"/>
  <c r="E61" i="9"/>
  <c r="E62" i="9"/>
  <c r="E63" i="9"/>
  <c r="E64" i="9"/>
  <c r="E60" i="9"/>
  <c r="F18" i="9"/>
  <c r="E29" i="9" l="1"/>
  <c r="F29" i="9" s="1"/>
  <c r="E41" i="9"/>
  <c r="F41" i="9" s="1"/>
  <c r="E42" i="9"/>
  <c r="F42" i="9" s="1"/>
  <c r="E45" i="9"/>
  <c r="F45" i="9" s="1"/>
  <c r="E40" i="9"/>
  <c r="H34" i="9" l="1"/>
  <c r="G24" i="9"/>
  <c r="H24" i="9"/>
  <c r="H32" i="9"/>
  <c r="H33" i="9"/>
  <c r="H31" i="9"/>
  <c r="E44" i="9"/>
  <c r="F44" i="9" s="1"/>
  <c r="H30" i="9"/>
  <c r="E43" i="9"/>
  <c r="F43" i="9" s="1"/>
  <c r="H29" i="9" l="1"/>
  <c r="I36" i="9" s="1"/>
  <c r="F40" i="9" l="1"/>
  <c r="E24" i="9" l="1"/>
  <c r="H41" i="9" l="1"/>
  <c r="H44" i="9"/>
  <c r="H45" i="9"/>
  <c r="H43" i="9"/>
  <c r="H42" i="9"/>
  <c r="F61" i="9"/>
  <c r="F75" i="9"/>
  <c r="G75" i="9" s="1"/>
  <c r="F73" i="9"/>
  <c r="G73" i="9" s="1"/>
  <c r="F71" i="9"/>
  <c r="G71" i="9" s="1"/>
  <c r="F72" i="9"/>
  <c r="G72" i="9" s="1"/>
  <c r="F74" i="9"/>
  <c r="G74" i="9" s="1"/>
  <c r="F63" i="9"/>
  <c r="F60" i="9"/>
  <c r="G60" i="9" s="1"/>
  <c r="F64" i="9"/>
  <c r="G64" i="9" s="1"/>
  <c r="F62" i="9"/>
  <c r="G62" i="9" s="1"/>
  <c r="G63" i="9"/>
  <c r="I77" i="9" l="1"/>
  <c r="E52" i="9"/>
  <c r="H40" i="9"/>
  <c r="I47" i="9" s="1"/>
  <c r="F52" i="9" l="1"/>
  <c r="I55" i="9" s="1"/>
  <c r="G61" i="9" l="1"/>
  <c r="I66" i="9" s="1"/>
  <c r="I81" i="9" s="1"/>
</calcChain>
</file>

<file path=xl/sharedStrings.xml><?xml version="1.0" encoding="utf-8"?>
<sst xmlns="http://schemas.openxmlformats.org/spreadsheetml/2006/main" count="148" uniqueCount="128">
  <si>
    <t xml:space="preserve">Instructies </t>
  </si>
  <si>
    <t>Verwerkingstarief</t>
  </si>
  <si>
    <r>
      <rPr>
        <b/>
        <sz val="8"/>
        <color theme="2" tint="-0.499984740745262"/>
        <rFont val="Wingdings"/>
        <charset val="2"/>
      </rPr>
      <t>ð</t>
    </r>
    <r>
      <rPr>
        <b/>
        <sz val="8"/>
        <color theme="2" tint="-0.499984740745262"/>
        <rFont val="Poppins"/>
      </rPr>
      <t>Zie vóór invullen het tabblad  Instructies</t>
    </r>
  </si>
  <si>
    <t>Inschrijver</t>
  </si>
  <si>
    <t>Naam onderneming</t>
  </si>
  <si>
    <t>Naam rechtsgeldige vertegenwoordiger</t>
  </si>
  <si>
    <t>Functie</t>
  </si>
  <si>
    <t>Handtekening</t>
  </si>
  <si>
    <t>Plaats, datum</t>
  </si>
  <si>
    <t>Naam</t>
  </si>
  <si>
    <t>Eigenaar</t>
  </si>
  <si>
    <t>Adres</t>
  </si>
  <si>
    <t>Totaal</t>
  </si>
  <si>
    <t>Tarief
[Euro/ton]</t>
  </si>
  <si>
    <t>Volume
[ton/jaar]</t>
  </si>
  <si>
    <t>PR1</t>
  </si>
  <si>
    <r>
      <t>CO</t>
    </r>
    <r>
      <rPr>
        <vertAlign val="subscript"/>
        <sz val="9"/>
        <rFont val="Poppins"/>
      </rPr>
      <t>2</t>
    </r>
    <r>
      <rPr>
        <sz val="9"/>
        <rFont val="Poppins"/>
      </rPr>
      <t>-kosten 2027</t>
    </r>
  </si>
  <si>
    <r>
      <t>CO</t>
    </r>
    <r>
      <rPr>
        <vertAlign val="subscript"/>
        <sz val="9"/>
        <rFont val="Poppins"/>
      </rPr>
      <t>2</t>
    </r>
    <r>
      <rPr>
        <sz val="9"/>
        <rFont val="Poppins"/>
      </rPr>
      <t>-kosten 2028</t>
    </r>
  </si>
  <si>
    <r>
      <t>CO</t>
    </r>
    <r>
      <rPr>
        <vertAlign val="subscript"/>
        <sz val="9"/>
        <rFont val="Poppins"/>
      </rPr>
      <t>2</t>
    </r>
    <r>
      <rPr>
        <sz val="9"/>
        <rFont val="Poppins"/>
      </rPr>
      <t>-kosten 2029</t>
    </r>
  </si>
  <si>
    <r>
      <t>CO</t>
    </r>
    <r>
      <rPr>
        <vertAlign val="subscript"/>
        <sz val="9"/>
        <rFont val="Poppins"/>
      </rPr>
      <t>2</t>
    </r>
    <r>
      <rPr>
        <sz val="9"/>
        <rFont val="Poppins"/>
      </rPr>
      <t>-kosten 2030</t>
    </r>
  </si>
  <si>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 U dient de witte cellen van het inschrijfformulier volledig in te vullen, het gehele formulier te printen, 
    rechtsgeldig te ondertekenen, en vervolgens zowel in PDF als Excel-format in te dienen. </t>
    </r>
  </si>
  <si>
    <t>TA1</t>
  </si>
  <si>
    <t>TA2</t>
  </si>
  <si>
    <t>Keuzevelden</t>
  </si>
  <si>
    <t>ja</t>
  </si>
  <si>
    <t>nee</t>
  </si>
  <si>
    <t>via nascheiding</t>
  </si>
  <si>
    <t>via nascheiding &amp; uit bodemas</t>
  </si>
  <si>
    <t>Overdrachtslocatie GHA</t>
  </si>
  <si>
    <t>Transportafstanden</t>
  </si>
  <si>
    <t>uit bodemas</t>
  </si>
  <si>
    <t xml:space="preserve">   </t>
  </si>
  <si>
    <r>
      <rPr>
        <sz val="10.35"/>
        <color theme="1"/>
        <rFont val="Wingdings 2"/>
        <family val="1"/>
        <charset val="2"/>
      </rPr>
      <t></t>
    </r>
    <r>
      <rPr>
        <sz val="10.35"/>
        <color theme="1"/>
        <rFont val="Poppins"/>
      </rPr>
      <t xml:space="preserve"> </t>
    </r>
    <r>
      <rPr>
        <sz val="9"/>
        <color theme="1"/>
        <rFont val="Poppins"/>
      </rPr>
      <t xml:space="preserve">Een printscreen van elke bepaling van een afstand in Routenet moet door inschrijver worden bijgevoegd 
   aan het tabblad </t>
    </r>
    <r>
      <rPr>
        <i/>
        <sz val="9"/>
        <color theme="1"/>
        <rFont val="Poppins"/>
      </rPr>
      <t>Routenet printscreen(s).</t>
    </r>
  </si>
  <si>
    <t>Invoerveld</t>
  </si>
  <si>
    <t>Invoer</t>
  </si>
  <si>
    <t>KD1</t>
  </si>
  <si>
    <r>
      <t>CO</t>
    </r>
    <r>
      <rPr>
        <vertAlign val="subscript"/>
        <sz val="9"/>
        <rFont val="Poppins"/>
      </rPr>
      <t>2</t>
    </r>
    <r>
      <rPr>
        <sz val="9"/>
        <rFont val="Poppins"/>
      </rPr>
      <t>-kosten 2026</t>
    </r>
  </si>
  <si>
    <t>Kosten afvalstoffenbelasting</t>
  </si>
  <si>
    <t>kosten afvalstoffenbelasting 2026</t>
  </si>
  <si>
    <t>kosten afvalstoffenbelasting 2027</t>
  </si>
  <si>
    <t>kosten afvalstoffenbelasting 2028</t>
  </si>
  <si>
    <t>kosten afvalstoffenbelasting 2029</t>
  </si>
  <si>
    <t>kosten afvalstoffenbelasting 2030</t>
  </si>
  <si>
    <t>PR2</t>
  </si>
  <si>
    <t>PR3</t>
  </si>
  <si>
    <t>TA3</t>
  </si>
  <si>
    <t>TA4</t>
  </si>
  <si>
    <t>TA5</t>
  </si>
  <si>
    <t>TA6</t>
  </si>
  <si>
    <r>
      <t xml:space="preserve">Tarief </t>
    </r>
    <r>
      <rPr>
        <vertAlign val="superscript"/>
        <sz val="9"/>
        <rFont val="Poppins"/>
      </rPr>
      <t>1</t>
    </r>
    <r>
      <rPr>
        <sz val="9"/>
        <rFont val="Poppins"/>
      </rPr>
      <t xml:space="preserve">
[Euro/ton residu]</t>
    </r>
  </si>
  <si>
    <r>
      <t xml:space="preserve">Tarief </t>
    </r>
    <r>
      <rPr>
        <vertAlign val="superscript"/>
        <sz val="9"/>
        <rFont val="Poppins"/>
      </rPr>
      <t>2</t>
    </r>
    <r>
      <rPr>
        <sz val="9"/>
        <rFont val="Poppins"/>
      </rPr>
      <t xml:space="preserve">
[Euro/grondstof]</t>
    </r>
  </si>
  <si>
    <r>
      <t xml:space="preserve">Tarief </t>
    </r>
    <r>
      <rPr>
        <vertAlign val="superscript"/>
        <sz val="9"/>
        <rFont val="Poppins"/>
      </rPr>
      <t>4</t>
    </r>
    <r>
      <rPr>
        <sz val="9"/>
        <rFont val="Poppins"/>
      </rPr>
      <t xml:space="preserve">
[Euro/grondstof]</t>
    </r>
  </si>
  <si>
    <r>
      <t xml:space="preserve">Tarief </t>
    </r>
    <r>
      <rPr>
        <vertAlign val="superscript"/>
        <sz val="9"/>
        <rFont val="Poppins"/>
      </rPr>
      <t>3</t>
    </r>
    <r>
      <rPr>
        <sz val="9"/>
        <rFont val="Poppins"/>
      </rPr>
      <t xml:space="preserve">
[Euro/ton residu]</t>
    </r>
  </si>
  <si>
    <r>
      <t>Totale beoordelingsbedrag inschrijving</t>
    </r>
    <r>
      <rPr>
        <sz val="9"/>
        <color rgb="FF0070C0"/>
        <rFont val="Poppins"/>
      </rPr>
      <t xml:space="preserve"> (2026-2030)</t>
    </r>
  </si>
  <si>
    <t>Beoordelingsbedrag
 2026-2030</t>
  </si>
  <si>
    <t>PR4</t>
  </si>
  <si>
    <t>Afkeurtarief</t>
  </si>
  <si>
    <r>
      <t xml:space="preserve">Verwerkingsinstallatie        </t>
    </r>
    <r>
      <rPr>
        <i/>
        <sz val="9"/>
        <color rgb="FF0070C0"/>
        <rFont val="Poppins"/>
      </rPr>
      <t xml:space="preserve"> </t>
    </r>
  </si>
  <si>
    <t>Eigenschappen verwerkingsinstallatie</t>
  </si>
  <si>
    <r>
      <t xml:space="preserve">Overdrachtslocatie 
</t>
    </r>
    <r>
      <rPr>
        <i/>
        <sz val="8"/>
        <rFont val="Poppins"/>
      </rPr>
      <t>(indien afwijkend van adres verwerkingsinstallatie)</t>
    </r>
  </si>
  <si>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  Indien de overdrachtslocatie van de grondstof afwijkt van het adres van de verwerkingsinstallatie, 
    dient aanvullend aangegeven te worden:
     - de naam van de overdrachtslocatie;
     - de eigenaar van de overdrachtslocatie;
     - het adres van de overdrachtslocatie;
</t>
    </r>
  </si>
  <si>
    <t xml:space="preserve">
</t>
  </si>
  <si>
    <t xml:space="preserve">
PR1
PR2</t>
  </si>
  <si>
    <t>Transporttarieven</t>
  </si>
  <si>
    <t>Verwerkingstarieven</t>
  </si>
  <si>
    <t xml:space="preserve">
(positief getal, 2 decimalen), een tarief van nul euro is (dus) niet toegestaan;
(positief getal, 2 decimalen), een tarief van nul euro is (dus) niet toegestaan.</t>
  </si>
  <si>
    <r>
      <rPr>
        <b/>
        <sz val="9"/>
        <color rgb="FF0070C0"/>
        <rFont val="Wingdings"/>
        <charset val="2"/>
      </rPr>
      <t>ð</t>
    </r>
    <r>
      <rPr>
        <b/>
        <sz val="9"/>
        <color rgb="FF0070C0"/>
        <rFont val="Poppins"/>
      </rPr>
      <t>Beoordelingsbedrag afvalstoffenbelasting</t>
    </r>
    <r>
      <rPr>
        <vertAlign val="subscript"/>
        <sz val="9"/>
        <color rgb="FF0070C0"/>
        <rFont val="Poppins"/>
      </rPr>
      <t xml:space="preserve"> </t>
    </r>
    <r>
      <rPr>
        <sz val="9"/>
        <color rgb="FF0070C0"/>
        <rFont val="Poppins"/>
      </rPr>
      <t>(2026-2030)</t>
    </r>
  </si>
  <si>
    <r>
      <rPr>
        <b/>
        <sz val="9"/>
        <color rgb="FF0070C0"/>
        <rFont val="Wingdings"/>
        <charset val="2"/>
      </rPr>
      <t>ð</t>
    </r>
    <r>
      <rPr>
        <b/>
        <sz val="9"/>
        <color rgb="FF0070C0"/>
        <rFont val="Poppins"/>
      </rPr>
      <t>Beoordelingsbedrag verwerking</t>
    </r>
    <r>
      <rPr>
        <sz val="9"/>
        <color rgb="FF0070C0"/>
        <rFont val="Poppins"/>
      </rPr>
      <t xml:space="preserve"> (2026-2030)</t>
    </r>
  </si>
  <si>
    <t/>
  </si>
  <si>
    <t xml:space="preserve"> MBS Baarn - overdrachtslocatie</t>
  </si>
  <si>
    <t xml:space="preserve"> MBS Nieuwegein - overdrachtslocatie</t>
  </si>
  <si>
    <t xml:space="preserve"> MBS IJsselstein - overdrachtslocatie</t>
  </si>
  <si>
    <t>PR5</t>
  </si>
  <si>
    <t>PR6</t>
  </si>
  <si>
    <t>PR7</t>
  </si>
  <si>
    <t>PR8</t>
  </si>
  <si>
    <t>HVO-100</t>
  </si>
  <si>
    <t xml:space="preserve">
(positief getal, 2 decimalen), een tarief van nul euro is (dus) niet toegestaan.
</t>
  </si>
  <si>
    <t>Tarief
[Euro/rit]</t>
  </si>
  <si>
    <t xml:space="preserve"> </t>
  </si>
  <si>
    <t>MBS Soest - overdrachtslocatie</t>
  </si>
  <si>
    <t>MBS Zeist - overdrachtslocatie</t>
  </si>
  <si>
    <t>Transportkosten</t>
  </si>
  <si>
    <r>
      <rPr>
        <b/>
        <sz val="9"/>
        <color rgb="FF0070C0"/>
        <rFont val="Wingdings"/>
        <charset val="2"/>
      </rPr>
      <t>ð</t>
    </r>
    <r>
      <rPr>
        <b/>
        <sz val="9"/>
        <color rgb="FF0070C0"/>
        <rFont val="Poppins"/>
      </rPr>
      <t>Beoordelingsbedrag transport</t>
    </r>
    <r>
      <rPr>
        <sz val="9"/>
        <color rgb="FF0070C0"/>
        <rFont val="Poppins"/>
      </rPr>
      <t xml:space="preserve"> (2026-2030)</t>
    </r>
  </si>
  <si>
    <r>
      <rPr>
        <b/>
        <sz val="9"/>
        <color rgb="FF0070C0"/>
        <rFont val="Wingdings"/>
        <charset val="2"/>
      </rPr>
      <t>ð</t>
    </r>
    <r>
      <rPr>
        <b/>
        <sz val="9"/>
        <color rgb="FF0070C0"/>
        <rFont val="Poppins"/>
      </rPr>
      <t>Beoordelingsbedrag CO</t>
    </r>
    <r>
      <rPr>
        <b/>
        <vertAlign val="subscript"/>
        <sz val="9"/>
        <color rgb="FF0070C0"/>
        <rFont val="Poppins"/>
      </rPr>
      <t xml:space="preserve">2 </t>
    </r>
    <r>
      <rPr>
        <b/>
        <sz val="9"/>
        <color rgb="FF0070C0"/>
        <rFont val="Poppins"/>
      </rPr>
      <t>residu</t>
    </r>
    <r>
      <rPr>
        <vertAlign val="subscript"/>
        <sz val="9"/>
        <color rgb="FF0070C0"/>
        <rFont val="Poppins"/>
      </rPr>
      <t xml:space="preserve"> </t>
    </r>
    <r>
      <rPr>
        <sz val="9"/>
        <color rgb="FF0070C0"/>
        <rFont val="Poppins"/>
      </rPr>
      <t>(2026-2030)</t>
    </r>
  </si>
  <si>
    <t>Duurzaamheid</t>
  </si>
  <si>
    <r>
      <rPr>
        <b/>
        <sz val="9"/>
        <color rgb="FF0070C0"/>
        <rFont val="Wingdings"/>
        <charset val="2"/>
      </rPr>
      <t>ð</t>
    </r>
    <r>
      <rPr>
        <b/>
        <i/>
        <sz val="9"/>
        <color rgb="FF0070C0"/>
        <rFont val="Poppins"/>
      </rPr>
      <t xml:space="preserve"> </t>
    </r>
    <r>
      <rPr>
        <b/>
        <sz val="9"/>
        <color rgb="FF0070C0"/>
        <rFont val="Poppins"/>
      </rPr>
      <t>beoordelingsbedrag duurzaamheid</t>
    </r>
    <r>
      <rPr>
        <sz val="9"/>
        <color rgb="FF0070C0"/>
        <rFont val="Poppins"/>
      </rPr>
      <t xml:space="preserve"> (2026-2030)</t>
    </r>
  </si>
  <si>
    <t xml:space="preserve">Werkelijke kosten o.b.v. transporttarief </t>
  </si>
  <si>
    <t xml:space="preserve">Verwerkingskosten    </t>
  </si>
  <si>
    <r>
      <rPr>
        <vertAlign val="superscript"/>
        <sz val="8"/>
        <color theme="1" tint="0.34998626667073579"/>
        <rFont val="Poppins"/>
      </rPr>
      <t>1</t>
    </r>
    <r>
      <rPr>
        <sz val="8"/>
        <color theme="1" tint="0.34998626667073579"/>
        <rFont val="Poppins"/>
      </rPr>
      <t xml:space="preserve"> Zie Factsheet CO2-heffing NL       </t>
    </r>
  </si>
  <si>
    <t>Werkelijke vergoeding opdrachtgever voor afvalstoffenbelasting sorteerresidu</t>
  </si>
  <si>
    <r>
      <rPr>
        <vertAlign val="superscript"/>
        <sz val="8"/>
        <color theme="1" tint="0.34998626667073579"/>
        <rFont val="Poppins"/>
      </rPr>
      <t xml:space="preserve">3 </t>
    </r>
    <r>
      <rPr>
        <sz val="8"/>
        <color theme="1" tint="0.34998626667073579"/>
        <rFont val="Poppins"/>
      </rPr>
      <t xml:space="preserve">Op basis van afvalstoffenbelasting 2025    </t>
    </r>
  </si>
  <si>
    <t>+</t>
  </si>
  <si>
    <t>Duurzame transportvorm</t>
  </si>
  <si>
    <t>Ritten 
[aantal/jaar]</t>
  </si>
  <si>
    <t>Transportafstand 
[km, enkele reis]</t>
  </si>
  <si>
    <r>
      <t>CO</t>
    </r>
    <r>
      <rPr>
        <vertAlign val="subscript"/>
        <sz val="9"/>
        <rFont val="Poppins"/>
      </rPr>
      <t>2</t>
    </r>
    <r>
      <rPr>
        <sz val="9"/>
        <rFont val="Poppins"/>
      </rPr>
      <t xml:space="preserve">-kengetal
</t>
    </r>
    <r>
      <rPr>
        <sz val="8"/>
        <rFont val="Poppins"/>
      </rPr>
      <t>[kg CO</t>
    </r>
    <r>
      <rPr>
        <vertAlign val="subscript"/>
        <sz val="8"/>
        <rFont val="Poppins"/>
      </rPr>
      <t>2</t>
    </r>
    <r>
      <rPr>
        <sz val="8"/>
        <rFont val="Poppins"/>
      </rPr>
      <t>-eq/tonkm]</t>
    </r>
  </si>
  <si>
    <t>Ritten
[aantal/jaar]</t>
  </si>
  <si>
    <r>
      <t>Fictieve CO</t>
    </r>
    <r>
      <rPr>
        <vertAlign val="subscript"/>
        <sz val="9"/>
        <color rgb="FF0070C0"/>
        <rFont val="Poppins"/>
      </rPr>
      <t>2</t>
    </r>
    <r>
      <rPr>
        <sz val="9"/>
        <color rgb="FF0070C0"/>
        <rFont val="Poppins"/>
      </rPr>
      <t>-kosten transport</t>
    </r>
  </si>
  <si>
    <r>
      <t>CO</t>
    </r>
    <r>
      <rPr>
        <b/>
        <vertAlign val="subscript"/>
        <sz val="9"/>
        <color rgb="FF0070C0"/>
        <rFont val="Poppins"/>
      </rPr>
      <t xml:space="preserve">2 </t>
    </r>
    <r>
      <rPr>
        <b/>
        <sz val="9"/>
        <color rgb="FF0070C0"/>
        <rFont val="Poppins"/>
      </rPr>
      <t>-kosten sorteerresidu</t>
    </r>
  </si>
  <si>
    <r>
      <t>Werkelijke vergoeding opdrachtgever voor CO</t>
    </r>
    <r>
      <rPr>
        <vertAlign val="subscript"/>
        <sz val="9"/>
        <color rgb="FF0070C0"/>
        <rFont val="Poppins"/>
      </rPr>
      <t>2</t>
    </r>
    <r>
      <rPr>
        <sz val="9"/>
        <color rgb="FF0070C0"/>
        <rFont val="Poppins"/>
      </rPr>
      <t>-kosten sorteerresidu</t>
    </r>
  </si>
  <si>
    <t xml:space="preserve">
</t>
  </si>
  <si>
    <t xml:space="preserve">
</t>
  </si>
  <si>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  Inschrijver dient m.b.t. de verwerkingsinstallatie waarmee wordt ingeschreven aan te geven:
     - de naam van de locatie;
     - de eigenaar van de locatie;
     - het adres van de locatie;                                                           
</t>
    </r>
  </si>
  <si>
    <t>Inschrijver kiest welke duurzame transportvorm hij inzet.</t>
  </si>
  <si>
    <t xml:space="preserve">Werkelijke kosten o.b.v. verwerkingstarief </t>
  </si>
  <si>
    <r>
      <rPr>
        <vertAlign val="superscript"/>
        <sz val="8"/>
        <color theme="1" tint="0.34998626667073579"/>
        <rFont val="Poppins"/>
      </rPr>
      <t>2</t>
    </r>
    <r>
      <rPr>
        <sz val="8"/>
        <color theme="1" tint="0.34998626667073579"/>
        <rFont val="Poppins"/>
      </rPr>
      <t xml:space="preserve"> Tarief per ton residu 
* 15% sorteerresidu</t>
    </r>
  </si>
  <si>
    <r>
      <rPr>
        <sz val="9"/>
        <rFont val="Wingdings 2"/>
        <family val="1"/>
        <charset val="2"/>
      </rPr>
      <t></t>
    </r>
    <r>
      <rPr>
        <sz val="9"/>
        <rFont val="Poppins"/>
      </rPr>
      <t xml:space="preserve">  Inschrijver vult in het inschrijfformulier de tarieven voor transport in:
   - Tarief voor transport grondstof vanaf MBS naar overdrachtslocatie               (tarief/rit)
   - De tarieven zijn in Euro, exclusief BTW en inclusief alle kosten ten behoeve van de dienstverlening 
      waaronder het ter beschikking stellen van voldoende (wissel-) afzetcontainers;</t>
    </r>
    <r>
      <rPr>
        <sz val="9"/>
        <color theme="9" tint="-0.249977111117893"/>
        <rFont val="Poppins"/>
      </rPr>
      <t xml:space="preserve">
</t>
    </r>
    <r>
      <rPr>
        <sz val="9"/>
        <rFont val="Poppins"/>
      </rPr>
      <t xml:space="preserve">
</t>
    </r>
    <r>
      <rPr>
        <i/>
        <u/>
        <sz val="9"/>
        <rFont val="Poppins"/>
      </rPr>
      <t xml:space="preserve">
</t>
    </r>
    <r>
      <rPr>
        <sz val="9"/>
        <rFont val="Poppins"/>
      </rPr>
      <t xml:space="preserve">         
</t>
    </r>
  </si>
  <si>
    <t xml:space="preserve">Transportafstanden moeten als een positief getal en met 1 decimaal ingevoerd worden.  
</t>
  </si>
  <si>
    <r>
      <t xml:space="preserve">Uitstoot 
</t>
    </r>
    <r>
      <rPr>
        <sz val="8"/>
        <rFont val="Poppins"/>
      </rPr>
      <t>[kg CO</t>
    </r>
    <r>
      <rPr>
        <vertAlign val="subscript"/>
        <sz val="8"/>
        <rFont val="Poppins"/>
      </rPr>
      <t>2</t>
    </r>
    <r>
      <rPr>
        <sz val="8"/>
        <rFont val="Poppins"/>
      </rPr>
      <t>-eq / jr]</t>
    </r>
  </si>
  <si>
    <t>Fictief beoordelingsbedrag
[Euro/jr]</t>
  </si>
  <si>
    <t>Beoordelingsbedrag
[Euro/jr]</t>
  </si>
  <si>
    <t>Fictieve opdrachtsom 
[Euro/jr]</t>
  </si>
  <si>
    <t xml:space="preserve">Transportafstand
[km/jaar]
</t>
  </si>
  <si>
    <t xml:space="preserve">
[tonkm/jaar]
</t>
  </si>
  <si>
    <t>HVO-100 als duurzame brandstof óf volledig elektrisch aangedreven transportmiddelen o.b.v. groene stroom.</t>
  </si>
  <si>
    <t xml:space="preserve">
PR3 t/m PR8
</t>
  </si>
  <si>
    <r>
      <rPr>
        <sz val="9"/>
        <color theme="1"/>
        <rFont val="Wingdings"/>
        <charset val="2"/>
      </rPr>
      <t xml:space="preserve"> </t>
    </r>
    <r>
      <rPr>
        <sz val="9"/>
        <color theme="1"/>
        <rFont val="Poppins"/>
      </rPr>
      <t xml:space="preserve">Inschrijver specificeert de transportafstanden vanaf de locaties van ontdoening (MBS) van AD tot aan 
     de overdrachtslocatie van inschrijver:         MBS  - overdrachtslocatie 
</t>
    </r>
  </si>
  <si>
    <t xml:space="preserve">
TA1 t/m TA6
</t>
  </si>
  <si>
    <t>(enkele reis in km, positief getal met 1 decimaal);</t>
  </si>
  <si>
    <r>
      <rPr>
        <vertAlign val="superscript"/>
        <sz val="8"/>
        <color theme="1" tint="0.34998626667073579"/>
        <rFont val="Poppins"/>
      </rPr>
      <t>4</t>
    </r>
    <r>
      <rPr>
        <sz val="8"/>
        <color theme="1" tint="0.34998626667073579"/>
        <rFont val="Poppins"/>
      </rPr>
      <t xml:space="preserve"> Tarief per ton residu 
* 15% sorteerresidu * 75%</t>
    </r>
  </si>
  <si>
    <t>MBS Baarn - overdrachtslocatie</t>
  </si>
  <si>
    <t>MBS Bunnik - overdrachtslocatie</t>
  </si>
  <si>
    <r>
      <rPr>
        <sz val="9"/>
        <color theme="1"/>
        <rFont val="Wingdings 2"/>
        <family val="1"/>
        <charset val="2"/>
      </rPr>
      <t></t>
    </r>
    <r>
      <rPr>
        <sz val="9"/>
        <color theme="1"/>
        <rFont val="Poppins"/>
      </rPr>
      <t xml:space="preserve">  Transportafstanden moeten worden bepaald op basis van de routeplanner Routenet (www.routenet.nl), 
      met de volgende instellingen:
        -optimalisatie: </t>
    </r>
    <r>
      <rPr>
        <i/>
        <sz val="9"/>
        <color theme="1"/>
        <rFont val="Poppins"/>
      </rPr>
      <t>optimaal;</t>
    </r>
    <r>
      <rPr>
        <sz val="9"/>
        <color theme="1"/>
        <rFont val="Poppins"/>
      </rPr>
      <t xml:space="preserve">
        - voertuig:       </t>
    </r>
    <r>
      <rPr>
        <i/>
        <sz val="9"/>
        <color theme="1"/>
        <rFont val="Poppins"/>
      </rPr>
      <t>vrachtwagen 40 ton</t>
    </r>
    <r>
      <rPr>
        <sz val="9"/>
        <color theme="1"/>
        <rFont val="Poppins"/>
      </rPr>
      <t xml:space="preserve">; 
        - vermijden:    </t>
    </r>
    <r>
      <rPr>
        <i/>
        <sz val="9"/>
        <color theme="1"/>
        <rFont val="Poppins"/>
      </rPr>
      <t xml:space="preserve">veerpont.
</t>
    </r>
    <r>
      <rPr>
        <sz val="9"/>
        <color theme="1"/>
        <rFont val="Poppins"/>
      </rPr>
      <t xml:space="preserve">      * De transportafstand wordt bepaald van de vertreklocatie ("vanuit") naar de bestemming ("naar") en niet andersom. 
      * Referentie adressen MBS: zoals vermeld in de leidraad.                                                                
</t>
    </r>
  </si>
  <si>
    <r>
      <rPr>
        <sz val="9"/>
        <rFont val="Wingdings 2"/>
        <family val="1"/>
        <charset val="2"/>
      </rPr>
      <t></t>
    </r>
    <r>
      <rPr>
        <sz val="9"/>
        <rFont val="Poppins"/>
      </rPr>
      <t xml:space="preserve">  Inschrijver vult in het inschrijfformulier een tarief in voor de verwerking:
   - Tarief voor verwerking                                                                                                (tarief/ton)
   - Tarief voor verwerking afgekeurde grondstof                                                         (tarief/ton)
   - De tarieven zijn in Euro, exclusief BTW en inclusief alle kosten ten behoeve van de dienstverlening.
   - De tarieven zijn exclusief afvalstoffenbelasting en CO</t>
    </r>
    <r>
      <rPr>
        <vertAlign val="subscript"/>
        <sz val="9"/>
        <rFont val="Poppins"/>
      </rPr>
      <t>2</t>
    </r>
    <r>
      <rPr>
        <sz val="9"/>
        <rFont val="Poppins"/>
      </rPr>
      <t xml:space="preserve">-vergoeding.
   - Het tarief voor verwerking afgekeurde grondstof is inclusief alle kosten voor verwerking.
</t>
    </r>
    <r>
      <rPr>
        <i/>
        <u/>
        <sz val="9"/>
        <rFont val="Poppins"/>
      </rPr>
      <t xml:space="preserve">
</t>
    </r>
    <r>
      <rPr>
        <sz val="9"/>
        <rFont val="Poppins"/>
      </rPr>
      <t xml:space="preserve">         
</t>
    </r>
  </si>
  <si>
    <t>MBS Nieuwegein - overdrachtslocatie</t>
  </si>
  <si>
    <t>MBS IJsselstein - overdrachtslocatie</t>
  </si>
  <si>
    <t>Inschrijfformulier EA BSA 6 gemeenten regio 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</si>
</sst>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&quot;€&quot;\ #,##0"/>
    <numFmt numFmtId="167" formatCode="0.0"/>
    <numFmt numFmtId="168" formatCode="_ &quot;€&quot;\ * #,##0_ ;_ &quot;€&quot;\ * \-#,##0_ ;_ &quot;€&quot;\ * &quot;-&quot;??_ ;_ @_ "/>
    <numFmt numFmtId="169" formatCode="0.000"/>
    <numFmt numFmtId="170" formatCode="_ * #,##0_ ;_ * \-#,##0_ ;_ * &quot;-&quot;??_ ;_ @_ 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i/>
      <sz val="22"/>
      <color rgb="FF0070C0"/>
      <name val="Poppins"/>
    </font>
    <font>
      <sz val="10"/>
      <name val="Poppins"/>
    </font>
    <font>
      <sz val="9"/>
      <name val="Poppins"/>
    </font>
    <font>
      <b/>
      <sz val="9"/>
      <name val="Poppins"/>
    </font>
    <font>
      <i/>
      <sz val="9"/>
      <name val="Poppins"/>
    </font>
    <font>
      <b/>
      <sz val="9"/>
      <color theme="1"/>
      <name val="Poppins"/>
    </font>
    <font>
      <sz val="10"/>
      <color theme="1"/>
      <name val="Poppins"/>
    </font>
    <font>
      <sz val="9"/>
      <color theme="1"/>
      <name val="Poppins"/>
    </font>
    <font>
      <sz val="9"/>
      <color theme="1"/>
      <name val="Wingdings 2"/>
      <family val="1"/>
      <charset val="2"/>
    </font>
    <font>
      <sz val="9"/>
      <color theme="1"/>
      <name val="Poppins"/>
      <family val="1"/>
      <charset val="2"/>
    </font>
    <font>
      <sz val="9"/>
      <name val="Wingdings 2"/>
      <family val="1"/>
      <charset val="2"/>
    </font>
    <font>
      <sz val="9"/>
      <name val="Poppins"/>
      <family val="1"/>
      <charset val="2"/>
    </font>
    <font>
      <i/>
      <sz val="9"/>
      <color theme="1"/>
      <name val="Poppins"/>
    </font>
    <font>
      <sz val="8"/>
      <name val="Poppins"/>
    </font>
    <font>
      <sz val="10.35"/>
      <color theme="1"/>
      <name val="Poppins"/>
    </font>
    <font>
      <i/>
      <u/>
      <sz val="9"/>
      <name val="Poppins"/>
    </font>
    <font>
      <b/>
      <sz val="8"/>
      <color theme="2" tint="-0.499984740745262"/>
      <name val="Poppins"/>
    </font>
    <font>
      <b/>
      <sz val="8"/>
      <color theme="2" tint="-0.499984740745262"/>
      <name val="Wingdings"/>
      <charset val="2"/>
    </font>
    <font>
      <vertAlign val="subscript"/>
      <sz val="9"/>
      <name val="Poppins"/>
    </font>
    <font>
      <b/>
      <sz val="9"/>
      <color rgb="FF0070C0"/>
      <name val="Poppins"/>
    </font>
    <font>
      <sz val="10"/>
      <color rgb="FF0070C0"/>
      <name val="Calibri"/>
      <family val="2"/>
      <scheme val="minor"/>
    </font>
    <font>
      <sz val="9"/>
      <color rgb="FF0070C0"/>
      <name val="Poppins"/>
    </font>
    <font>
      <b/>
      <sz val="9"/>
      <color rgb="FF0070C0"/>
      <name val="Wingdings"/>
      <charset val="2"/>
    </font>
    <font>
      <sz val="8"/>
      <name val="Calibri"/>
      <family val="2"/>
      <scheme val="minor"/>
    </font>
    <font>
      <sz val="10.35"/>
      <color theme="1"/>
      <name val="Wingdings 2"/>
      <family val="1"/>
      <charset val="2"/>
    </font>
    <font>
      <i/>
      <sz val="9"/>
      <color rgb="FF0070C0"/>
      <name val="Poppins"/>
    </font>
    <font>
      <b/>
      <i/>
      <sz val="9"/>
      <color rgb="FF0070C0"/>
      <name val="Poppins"/>
    </font>
    <font>
      <b/>
      <vertAlign val="subscript"/>
      <sz val="9"/>
      <color rgb="FF0070C0"/>
      <name val="Poppins"/>
    </font>
    <font>
      <vertAlign val="subscript"/>
      <sz val="9"/>
      <color rgb="FF0070C0"/>
      <name val="Poppins"/>
    </font>
    <font>
      <b/>
      <sz val="9"/>
      <color rgb="FF0070C0"/>
      <name val="Poppins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Wingdings"/>
      <charset val="2"/>
    </font>
    <font>
      <i/>
      <sz val="8"/>
      <name val="Poppins"/>
    </font>
    <font>
      <sz val="10"/>
      <color theme="6" tint="-0.249977111117893"/>
      <name val="Calibri"/>
      <family val="2"/>
      <scheme val="minor"/>
    </font>
    <font>
      <sz val="9"/>
      <color theme="6" tint="-0.249977111117893"/>
      <name val="Poppins"/>
    </font>
    <font>
      <sz val="11"/>
      <color theme="6" tint="-0.249977111117893"/>
      <name val="Calibri"/>
      <family val="2"/>
      <scheme val="minor"/>
    </font>
    <font>
      <sz val="9"/>
      <color theme="5" tint="-0.249977111117893"/>
      <name val="Poppins"/>
    </font>
    <font>
      <b/>
      <sz val="10"/>
      <color theme="6" tint="-0.249977111117893"/>
      <name val="Poppins"/>
    </font>
    <font>
      <sz val="9"/>
      <color theme="5" tint="-0.249977111117893"/>
      <name val="Calibri"/>
      <family val="2"/>
      <scheme val="minor"/>
    </font>
    <font>
      <b/>
      <sz val="9"/>
      <color theme="5" tint="-0.249977111117893"/>
      <name val="Poppins"/>
    </font>
    <font>
      <b/>
      <sz val="9"/>
      <color theme="6" tint="0.39997558519241921"/>
      <name val="Poppins"/>
    </font>
    <font>
      <vertAlign val="superscript"/>
      <sz val="9"/>
      <name val="Poppins"/>
    </font>
    <font>
      <sz val="8"/>
      <color theme="1" tint="0.34998626667073579"/>
      <name val="Poppins"/>
    </font>
    <font>
      <vertAlign val="superscript"/>
      <sz val="8"/>
      <color theme="1" tint="0.34998626667073579"/>
      <name val="Poppins"/>
    </font>
    <font>
      <sz val="8"/>
      <color theme="1"/>
      <name val="Poppins"/>
    </font>
    <font>
      <vertAlign val="subscript"/>
      <sz val="8"/>
      <name val="Poppins"/>
    </font>
    <font>
      <sz val="9"/>
      <color theme="9" tint="-0.249977111117893"/>
      <name val="Poppins"/>
    </font>
    <font>
      <u/>
      <sz val="10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64">
    <xf numFmtId="0" fontId="0" fillId="0" borderId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165" fontId="4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4" fillId="24" borderId="7" applyNumberFormat="0" applyFont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0" fontId="21" fillId="21" borderId="9" applyNumberFormat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2">
    <xf numFmtId="0" fontId="0" fillId="0" borderId="0" xfId="0"/>
    <xf numFmtId="164" fontId="27" fillId="2" borderId="10" xfId="0" applyNumberFormat="1" applyFont="1" applyFill="1" applyBorder="1" applyAlignment="1" applyProtection="1">
      <alignment horizontal="center" vertical="center"/>
      <protection locked="0"/>
    </xf>
    <xf numFmtId="49" fontId="27" fillId="2" borderId="10" xfId="0" applyNumberFormat="1" applyFont="1" applyFill="1" applyBorder="1" applyAlignment="1" applyProtection="1">
      <alignment horizontal="left" vertical="center"/>
      <protection locked="0"/>
    </xf>
    <xf numFmtId="167" fontId="27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5" borderId="0" xfId="0" applyFont="1" applyFill="1" applyProtection="1"/>
    <xf numFmtId="0" fontId="25" fillId="25" borderId="0" xfId="0" applyFont="1" applyFill="1" applyProtection="1"/>
    <xf numFmtId="0" fontId="2" fillId="0" borderId="0" xfId="0" applyFont="1" applyProtection="1"/>
    <xf numFmtId="0" fontId="41" fillId="25" borderId="0" xfId="0" applyFont="1" applyFill="1" applyAlignment="1" applyProtection="1">
      <alignment vertical="top"/>
    </xf>
    <xf numFmtId="0" fontId="26" fillId="25" borderId="0" xfId="0" applyFont="1" applyFill="1" applyProtection="1"/>
    <xf numFmtId="0" fontId="2" fillId="25" borderId="0" xfId="0" applyFont="1" applyFill="1" applyAlignment="1" applyProtection="1">
      <alignment vertical="center"/>
    </xf>
    <xf numFmtId="0" fontId="27" fillId="26" borderId="11" xfId="0" applyFont="1" applyFill="1" applyBorder="1" applyAlignment="1" applyProtection="1">
      <alignment horizontal="left" vertical="center"/>
    </xf>
    <xf numFmtId="49" fontId="27" fillId="25" borderId="0" xfId="0" applyNumberFormat="1" applyFont="1" applyFill="1" applyAlignment="1" applyProtection="1">
      <alignment vertical="center"/>
    </xf>
    <xf numFmtId="0" fontId="27" fillId="26" borderId="10" xfId="0" applyFont="1" applyFill="1" applyBorder="1" applyAlignment="1" applyProtection="1">
      <alignment horizontal="left" vertical="center"/>
    </xf>
    <xf numFmtId="0" fontId="3" fillId="25" borderId="0" xfId="0" applyFont="1" applyFill="1" applyAlignment="1" applyProtection="1">
      <alignment vertical="center"/>
    </xf>
    <xf numFmtId="0" fontId="27" fillId="25" borderId="0" xfId="0" applyFont="1" applyFill="1" applyAlignment="1" applyProtection="1">
      <alignment horizontal="left" vertical="center"/>
    </xf>
    <xf numFmtId="49" fontId="27" fillId="25" borderId="0" xfId="0" applyNumberFormat="1" applyFont="1" applyFill="1" applyAlignment="1" applyProtection="1">
      <alignment horizontal="left" vertical="center"/>
    </xf>
    <xf numFmtId="49" fontId="26" fillId="25" borderId="0" xfId="0" applyNumberFormat="1" applyFont="1" applyFill="1" applyAlignment="1" applyProtection="1">
      <alignment vertical="center"/>
    </xf>
    <xf numFmtId="0" fontId="27" fillId="25" borderId="0" xfId="0" applyFont="1" applyFill="1" applyAlignment="1" applyProtection="1">
      <alignment vertical="center" wrapText="1"/>
    </xf>
    <xf numFmtId="0" fontId="2" fillId="25" borderId="0" xfId="0" applyFont="1" applyFill="1" applyBorder="1" applyProtection="1"/>
    <xf numFmtId="0" fontId="2" fillId="25" borderId="0" xfId="0" applyFont="1" applyFill="1" applyAlignment="1" applyProtection="1">
      <alignment horizontal="right"/>
    </xf>
    <xf numFmtId="0" fontId="27" fillId="25" borderId="0" xfId="0" applyFont="1" applyFill="1" applyAlignment="1" applyProtection="1">
      <alignment horizontal="center" vertical="center" wrapText="1"/>
    </xf>
    <xf numFmtId="0" fontId="3" fillId="25" borderId="0" xfId="0" applyFont="1" applyFill="1" applyProtection="1"/>
    <xf numFmtId="0" fontId="3" fillId="0" borderId="0" xfId="0" applyFont="1" applyProtection="1"/>
    <xf numFmtId="0" fontId="3" fillId="25" borderId="0" xfId="0" quotePrefix="1" applyFont="1" applyFill="1" applyAlignment="1" applyProtection="1"/>
    <xf numFmtId="0" fontId="27" fillId="25" borderId="0" xfId="0" applyFont="1" applyFill="1" applyAlignment="1" applyProtection="1">
      <alignment horizontal="right" vertical="center" wrapText="1"/>
    </xf>
    <xf numFmtId="2" fontId="27" fillId="25" borderId="0" xfId="0" applyNumberFormat="1" applyFont="1" applyFill="1" applyAlignment="1" applyProtection="1">
      <alignment horizontal="right" vertical="center"/>
    </xf>
    <xf numFmtId="0" fontId="44" fillId="27" borderId="11" xfId="0" applyFont="1" applyFill="1" applyBorder="1" applyAlignment="1" applyProtection="1">
      <alignment vertical="center"/>
    </xf>
    <xf numFmtId="0" fontId="28" fillId="27" borderId="12" xfId="0" applyFont="1" applyFill="1" applyBorder="1" applyAlignment="1" applyProtection="1">
      <alignment vertical="center"/>
    </xf>
    <xf numFmtId="0" fontId="28" fillId="27" borderId="13" xfId="0" applyFont="1" applyFill="1" applyBorder="1" applyAlignment="1" applyProtection="1">
      <alignment vertical="center"/>
    </xf>
    <xf numFmtId="0" fontId="28" fillId="25" borderId="0" xfId="0" applyFont="1" applyFill="1" applyAlignment="1" applyProtection="1">
      <alignment vertical="center"/>
    </xf>
    <xf numFmtId="0" fontId="27" fillId="26" borderId="10" xfId="0" applyFont="1" applyFill="1" applyBorder="1" applyAlignment="1" applyProtection="1">
      <alignment horizontal="center" vertical="center" wrapText="1"/>
    </xf>
    <xf numFmtId="0" fontId="27" fillId="26" borderId="13" xfId="0" applyFont="1" applyFill="1" applyBorder="1" applyAlignment="1" applyProtection="1">
      <alignment horizontal="center" vertical="center" wrapText="1"/>
    </xf>
    <xf numFmtId="0" fontId="27" fillId="25" borderId="0" xfId="0" applyFont="1" applyFill="1" applyAlignment="1" applyProtection="1">
      <alignment horizontal="center" vertical="top" wrapText="1"/>
    </xf>
    <xf numFmtId="164" fontId="27" fillId="25" borderId="10" xfId="0" applyNumberFormat="1" applyFont="1" applyFill="1" applyBorder="1" applyAlignment="1" applyProtection="1">
      <alignment horizontal="center" vertical="center"/>
    </xf>
    <xf numFmtId="3" fontId="27" fillId="25" borderId="10" xfId="0" applyNumberFormat="1" applyFont="1" applyFill="1" applyBorder="1" applyAlignment="1" applyProtection="1">
      <alignment horizontal="center" vertical="center"/>
    </xf>
    <xf numFmtId="166" fontId="27" fillId="25" borderId="10" xfId="0" applyNumberFormat="1" applyFont="1" applyFill="1" applyBorder="1" applyAlignment="1" applyProtection="1">
      <alignment horizontal="right" vertical="center"/>
    </xf>
    <xf numFmtId="166" fontId="27" fillId="25" borderId="0" xfId="0" applyNumberFormat="1" applyFont="1" applyFill="1" applyAlignment="1" applyProtection="1">
      <alignment horizontal="right" vertical="center"/>
    </xf>
    <xf numFmtId="166" fontId="29" fillId="25" borderId="0" xfId="0" applyNumberFormat="1" applyFont="1" applyFill="1" applyAlignment="1" applyProtection="1">
      <alignment horizontal="right"/>
    </xf>
    <xf numFmtId="0" fontId="27" fillId="25" borderId="10" xfId="0" applyFont="1" applyFill="1" applyBorder="1" applyAlignment="1" applyProtection="1">
      <alignment horizontal="center" vertical="center"/>
    </xf>
    <xf numFmtId="0" fontId="45" fillId="25" borderId="0" xfId="0" applyFont="1" applyFill="1" applyAlignment="1" applyProtection="1">
      <alignment vertical="top"/>
    </xf>
    <xf numFmtId="0" fontId="2" fillId="25" borderId="0" xfId="0" applyFont="1" applyFill="1" applyAlignment="1" applyProtection="1">
      <alignment vertical="top"/>
    </xf>
    <xf numFmtId="166" fontId="50" fillId="25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vertical="top"/>
    </xf>
    <xf numFmtId="0" fontId="44" fillId="25" borderId="0" xfId="0" applyFont="1" applyFill="1" applyAlignment="1" applyProtection="1">
      <alignment horizontal="left" vertical="center"/>
    </xf>
    <xf numFmtId="0" fontId="2" fillId="25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7" fillId="25" borderId="0" xfId="0" applyFont="1" applyFill="1" applyAlignment="1" applyProtection="1">
      <alignment horizontal="center" vertical="center"/>
    </xf>
    <xf numFmtId="0" fontId="38" fillId="25" borderId="0" xfId="0" applyFont="1" applyFill="1" applyAlignment="1" applyProtection="1">
      <alignment vertical="center" wrapText="1"/>
    </xf>
    <xf numFmtId="164" fontId="27" fillId="25" borderId="0" xfId="0" applyNumberFormat="1" applyFont="1" applyFill="1" applyAlignment="1" applyProtection="1">
      <alignment horizontal="center" vertical="center"/>
    </xf>
    <xf numFmtId="3" fontId="27" fillId="25" borderId="0" xfId="0" applyNumberFormat="1" applyFont="1" applyFill="1" applyAlignment="1" applyProtection="1">
      <alignment horizontal="center" vertical="center"/>
    </xf>
    <xf numFmtId="0" fontId="44" fillId="25" borderId="0" xfId="0" applyFont="1" applyFill="1" applyAlignment="1" applyProtection="1">
      <alignment horizontal="right" vertical="center"/>
    </xf>
    <xf numFmtId="166" fontId="44" fillId="25" borderId="0" xfId="0" applyNumberFormat="1" applyFont="1" applyFill="1" applyAlignment="1" applyProtection="1">
      <alignment horizontal="center" vertical="center" wrapText="1"/>
    </xf>
    <xf numFmtId="0" fontId="27" fillId="25" borderId="0" xfId="0" applyFont="1" applyFill="1" applyAlignment="1" applyProtection="1">
      <alignment horizontal="left" vertical="center" wrapText="1"/>
    </xf>
    <xf numFmtId="166" fontId="46" fillId="25" borderId="14" xfId="0" applyNumberFormat="1" applyFont="1" applyFill="1" applyBorder="1" applyAlignment="1" applyProtection="1">
      <alignment horizontal="right" vertical="center" wrapText="1"/>
    </xf>
    <xf numFmtId="0" fontId="45" fillId="25" borderId="0" xfId="0" applyFont="1" applyFill="1" applyAlignment="1" applyProtection="1">
      <alignment horizontal="center" vertical="center"/>
    </xf>
    <xf numFmtId="0" fontId="45" fillId="25" borderId="0" xfId="0" applyFont="1" applyFill="1" applyProtection="1"/>
    <xf numFmtId="0" fontId="44" fillId="27" borderId="12" xfId="0" applyFont="1" applyFill="1" applyBorder="1" applyAlignment="1" applyProtection="1">
      <alignment vertical="center"/>
    </xf>
    <xf numFmtId="0" fontId="2" fillId="27" borderId="12" xfId="0" applyFont="1" applyFill="1" applyBorder="1" applyAlignment="1" applyProtection="1">
      <alignment vertical="center"/>
    </xf>
    <xf numFmtId="166" fontId="51" fillId="27" borderId="13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30" fillId="25" borderId="0" xfId="0" applyFont="1" applyFill="1" applyAlignment="1" applyProtection="1">
      <alignment horizontal="right" vertical="center"/>
    </xf>
    <xf numFmtId="0" fontId="45" fillId="25" borderId="0" xfId="0" applyFont="1" applyFill="1" applyAlignment="1" applyProtection="1">
      <alignment vertical="center"/>
    </xf>
    <xf numFmtId="2" fontId="27" fillId="25" borderId="0" xfId="0" applyNumberFormat="1" applyFont="1" applyFill="1" applyAlignment="1" applyProtection="1">
      <alignment horizontal="center" vertical="center"/>
    </xf>
    <xf numFmtId="3" fontId="27" fillId="25" borderId="0" xfId="0" applyNumberFormat="1" applyFont="1" applyFill="1" applyBorder="1" applyAlignment="1" applyProtection="1">
      <alignment horizontal="center" vertical="center"/>
    </xf>
    <xf numFmtId="0" fontId="54" fillId="25" borderId="0" xfId="0" applyFont="1" applyFill="1" applyAlignment="1" applyProtection="1">
      <alignment horizontal="right"/>
    </xf>
    <xf numFmtId="0" fontId="55" fillId="25" borderId="0" xfId="0" applyFont="1" applyFill="1" applyProtection="1"/>
    <xf numFmtId="166" fontId="27" fillId="25" borderId="0" xfId="0" applyNumberFormat="1" applyFont="1" applyFill="1" applyBorder="1" applyAlignment="1" applyProtection="1">
      <alignment horizontal="right" vertical="center"/>
    </xf>
    <xf numFmtId="169" fontId="55" fillId="25" borderId="0" xfId="0" applyNumberFormat="1" applyFont="1" applyFill="1" applyProtection="1"/>
    <xf numFmtId="0" fontId="56" fillId="25" borderId="0" xfId="0" applyFont="1" applyFill="1" applyProtection="1"/>
    <xf numFmtId="2" fontId="55" fillId="25" borderId="0" xfId="0" quotePrefix="1" applyNumberFormat="1" applyFont="1" applyFill="1" applyProtection="1"/>
    <xf numFmtId="43" fontId="55" fillId="25" borderId="0" xfId="662" applyNumberFormat="1" applyFont="1" applyFill="1" applyAlignment="1" applyProtection="1"/>
    <xf numFmtId="44" fontId="55" fillId="25" borderId="0" xfId="0" quotePrefix="1" applyNumberFormat="1" applyFont="1" applyFill="1" applyProtection="1"/>
    <xf numFmtId="9" fontId="55" fillId="25" borderId="0" xfId="660" applyFont="1" applyFill="1" applyProtection="1"/>
    <xf numFmtId="43" fontId="55" fillId="25" borderId="0" xfId="662" applyFont="1" applyFill="1" applyProtection="1"/>
    <xf numFmtId="0" fontId="55" fillId="25" borderId="0" xfId="0" applyFont="1" applyFill="1" applyAlignment="1" applyProtection="1">
      <alignment vertical="top"/>
    </xf>
    <xf numFmtId="0" fontId="55" fillId="25" borderId="0" xfId="0" applyFont="1" applyFill="1" applyAlignment="1" applyProtection="1">
      <alignment horizontal="center" vertical="center"/>
    </xf>
    <xf numFmtId="166" fontId="55" fillId="25" borderId="0" xfId="0" applyNumberFormat="1" applyFont="1" applyFill="1" applyAlignment="1" applyProtection="1">
      <alignment horizontal="center" vertical="center"/>
    </xf>
    <xf numFmtId="166" fontId="55" fillId="25" borderId="0" xfId="0" applyNumberFormat="1" applyFont="1" applyFill="1" applyAlignment="1" applyProtection="1">
      <alignment vertical="center"/>
    </xf>
    <xf numFmtId="0" fontId="55" fillId="25" borderId="0" xfId="0" applyFont="1" applyFill="1" applyAlignment="1" applyProtection="1">
      <alignment vertical="center"/>
    </xf>
    <xf numFmtId="0" fontId="55" fillId="28" borderId="0" xfId="0" applyFont="1" applyFill="1" applyProtection="1"/>
    <xf numFmtId="0" fontId="2" fillId="25" borderId="0" xfId="0" applyFont="1" applyFill="1" applyBorder="1" applyAlignment="1" applyProtection="1">
      <alignment vertical="center"/>
    </xf>
    <xf numFmtId="0" fontId="55" fillId="25" borderId="0" xfId="0" applyFont="1" applyFill="1" applyBorder="1" applyProtection="1"/>
    <xf numFmtId="0" fontId="29" fillId="25" borderId="0" xfId="0" applyFont="1" applyFill="1" applyAlignment="1" applyProtection="1">
      <alignment vertical="center"/>
    </xf>
    <xf numFmtId="0" fontId="27" fillId="25" borderId="0" xfId="0" applyFont="1" applyFill="1" applyBorder="1" applyAlignment="1" applyProtection="1">
      <alignment horizontal="left" vertical="center" wrapText="1"/>
    </xf>
    <xf numFmtId="0" fontId="55" fillId="28" borderId="0" xfId="0" applyFont="1" applyFill="1" applyAlignment="1" applyProtection="1">
      <alignment vertical="center"/>
    </xf>
    <xf numFmtId="0" fontId="56" fillId="29" borderId="0" xfId="0" applyFont="1" applyFill="1" applyProtection="1"/>
    <xf numFmtId="0" fontId="55" fillId="29" borderId="0" xfId="0" applyFont="1" applyFill="1" applyProtection="1"/>
    <xf numFmtId="0" fontId="64" fillId="30" borderId="0" xfId="0" applyFont="1" applyFill="1" applyAlignment="1" applyProtection="1">
      <alignment horizontal="center"/>
    </xf>
    <xf numFmtId="0" fontId="62" fillId="30" borderId="0" xfId="0" applyFont="1" applyFill="1" applyAlignment="1" applyProtection="1">
      <alignment horizontal="center"/>
    </xf>
    <xf numFmtId="0" fontId="62" fillId="30" borderId="0" xfId="0" applyFont="1" applyFill="1" applyAlignment="1" applyProtection="1">
      <alignment horizontal="center" vertical="center"/>
    </xf>
    <xf numFmtId="0" fontId="65" fillId="30" borderId="0" xfId="0" applyFont="1" applyFill="1" applyAlignment="1" applyProtection="1">
      <alignment horizontal="center"/>
    </xf>
    <xf numFmtId="49" fontId="62" fillId="30" borderId="0" xfId="0" applyNumberFormat="1" applyFont="1" applyFill="1" applyAlignment="1" applyProtection="1">
      <alignment horizontal="center" vertical="center" wrapText="1"/>
    </xf>
    <xf numFmtId="0" fontId="62" fillId="30" borderId="0" xfId="0" applyFont="1" applyFill="1" applyAlignment="1" applyProtection="1">
      <alignment horizontal="center" vertical="top"/>
    </xf>
    <xf numFmtId="0" fontId="64" fillId="30" borderId="0" xfId="0" applyFont="1" applyFill="1" applyBorder="1" applyAlignment="1" applyProtection="1">
      <alignment horizontal="center"/>
    </xf>
    <xf numFmtId="49" fontId="27" fillId="25" borderId="0" xfId="0" applyNumberFormat="1" applyFont="1" applyFill="1" applyBorder="1" applyAlignment="1" applyProtection="1">
      <alignment horizontal="left" vertical="center"/>
    </xf>
    <xf numFmtId="49" fontId="27" fillId="25" borderId="0" xfId="0" applyNumberFormat="1" applyFont="1" applyFill="1" applyBorder="1" applyAlignment="1" applyProtection="1">
      <alignment vertical="center"/>
    </xf>
    <xf numFmtId="0" fontId="27" fillId="2" borderId="10" xfId="0" applyFont="1" applyFill="1" applyBorder="1" applyAlignment="1" applyProtection="1">
      <alignment horizontal="left" vertical="center"/>
      <protection locked="0"/>
    </xf>
    <xf numFmtId="0" fontId="27" fillId="2" borderId="15" xfId="0" applyFont="1" applyFill="1" applyBorder="1" applyAlignment="1" applyProtection="1">
      <alignment horizontal="left" vertical="center"/>
      <protection locked="0"/>
    </xf>
    <xf numFmtId="0" fontId="27" fillId="2" borderId="10" xfId="0" applyFont="1" applyFill="1" applyBorder="1" applyAlignment="1" applyProtection="1">
      <alignment horizontal="left" vertical="center" wrapText="1"/>
      <protection locked="0"/>
    </xf>
    <xf numFmtId="168" fontId="66" fillId="27" borderId="12" xfId="663" applyNumberFormat="1" applyFont="1" applyFill="1" applyBorder="1" applyAlignment="1" applyProtection="1">
      <alignment vertical="center"/>
    </xf>
    <xf numFmtId="0" fontId="44" fillId="27" borderId="11" xfId="0" applyFont="1" applyFill="1" applyBorder="1" applyAlignment="1" applyProtection="1">
      <alignment horizontal="left" vertical="center"/>
    </xf>
    <xf numFmtId="166" fontId="46" fillId="25" borderId="0" xfId="0" applyNumberFormat="1" applyFont="1" applyFill="1" applyBorder="1" applyAlignment="1" applyProtection="1">
      <alignment horizontal="right" vertical="center" wrapText="1"/>
    </xf>
    <xf numFmtId="0" fontId="44" fillId="25" borderId="0" xfId="0" applyFont="1" applyFill="1" applyAlignment="1" applyProtection="1">
      <alignment horizontal="right"/>
    </xf>
    <xf numFmtId="0" fontId="38" fillId="25" borderId="0" xfId="0" applyFont="1" applyFill="1" applyAlignment="1" applyProtection="1">
      <alignment horizontal="left" vertical="center" wrapText="1"/>
    </xf>
    <xf numFmtId="164" fontId="27" fillId="25" borderId="13" xfId="0" applyNumberFormat="1" applyFont="1" applyFill="1" applyBorder="1" applyAlignment="1" applyProtection="1">
      <alignment horizontal="center" vertical="center"/>
    </xf>
    <xf numFmtId="164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25" borderId="0" xfId="0" quotePrefix="1" applyFont="1" applyFill="1" applyProtection="1"/>
    <xf numFmtId="0" fontId="27" fillId="26" borderId="13" xfId="0" applyFont="1" applyFill="1" applyBorder="1" applyAlignment="1" applyProtection="1">
      <alignment horizontal="center" vertical="center"/>
    </xf>
    <xf numFmtId="166" fontId="27" fillId="25" borderId="0" xfId="0" quotePrefix="1" applyNumberFormat="1" applyFont="1" applyFill="1" applyAlignment="1" applyProtection="1">
      <alignment horizontal="right" vertical="center"/>
    </xf>
    <xf numFmtId="0" fontId="27" fillId="25" borderId="0" xfId="0" applyFont="1" applyFill="1" applyBorder="1" applyAlignment="1" applyProtection="1">
      <alignment horizontal="center" vertical="center"/>
    </xf>
    <xf numFmtId="0" fontId="44" fillId="25" borderId="0" xfId="0" applyFont="1" applyFill="1" applyBorder="1" applyAlignment="1" applyProtection="1">
      <alignment vertical="center"/>
    </xf>
    <xf numFmtId="0" fontId="46" fillId="26" borderId="11" xfId="0" applyFont="1" applyFill="1" applyBorder="1" applyAlignment="1" applyProtection="1">
      <alignment horizontal="justify" vertical="center"/>
    </xf>
    <xf numFmtId="0" fontId="27" fillId="25" borderId="0" xfId="0" applyFont="1" applyFill="1" applyBorder="1" applyAlignment="1" applyProtection="1">
      <alignment vertical="center" wrapText="1"/>
    </xf>
    <xf numFmtId="0" fontId="27" fillId="25" borderId="16" xfId="0" applyFont="1" applyFill="1" applyBorder="1" applyAlignment="1" applyProtection="1">
      <alignment horizontal="center" vertical="center"/>
    </xf>
    <xf numFmtId="0" fontId="68" fillId="26" borderId="13" xfId="0" applyFont="1" applyFill="1" applyBorder="1" applyAlignment="1" applyProtection="1">
      <alignment horizontal="center" vertical="center" wrapText="1"/>
    </xf>
    <xf numFmtId="0" fontId="68" fillId="26" borderId="10" xfId="0" applyFont="1" applyFill="1" applyBorder="1" applyAlignment="1" applyProtection="1">
      <alignment horizontal="center" vertical="center" wrapText="1"/>
    </xf>
    <xf numFmtId="0" fontId="27" fillId="25" borderId="18" xfId="0" applyFont="1" applyFill="1" applyBorder="1" applyAlignment="1" applyProtection="1">
      <alignment horizontal="center" vertical="center"/>
    </xf>
    <xf numFmtId="0" fontId="27" fillId="26" borderId="22" xfId="0" applyFont="1" applyFill="1" applyBorder="1" applyAlignment="1" applyProtection="1">
      <alignment horizontal="center" vertical="center"/>
    </xf>
    <xf numFmtId="0" fontId="27" fillId="26" borderId="17" xfId="0" applyFont="1" applyFill="1" applyBorder="1" applyAlignment="1" applyProtection="1">
      <alignment horizontal="justify" vertical="top"/>
    </xf>
    <xf numFmtId="0" fontId="27" fillId="26" borderId="21" xfId="0" applyFont="1" applyFill="1" applyBorder="1" applyAlignment="1" applyProtection="1">
      <alignment horizontal="center" vertical="center"/>
    </xf>
    <xf numFmtId="166" fontId="50" fillId="25" borderId="0" xfId="0" applyNumberFormat="1" applyFont="1" applyFill="1" applyBorder="1" applyAlignment="1" applyProtection="1">
      <alignment horizontal="right" vertical="center" wrapText="1"/>
    </xf>
    <xf numFmtId="0" fontId="46" fillId="26" borderId="19" xfId="0" applyFont="1" applyFill="1" applyBorder="1" applyAlignment="1" applyProtection="1">
      <alignment horizontal="left" vertical="center"/>
    </xf>
    <xf numFmtId="0" fontId="55" fillId="25" borderId="0" xfId="0" quotePrefix="1" applyFont="1" applyFill="1" applyAlignment="1" applyProtection="1">
      <alignment horizontal="left" vertical="center"/>
    </xf>
    <xf numFmtId="0" fontId="27" fillId="26" borderId="13" xfId="0" applyFont="1" applyFill="1" applyBorder="1" applyAlignment="1" applyProtection="1">
      <alignment vertical="center"/>
    </xf>
    <xf numFmtId="0" fontId="27" fillId="26" borderId="10" xfId="0" applyFont="1" applyFill="1" applyBorder="1" applyAlignment="1" applyProtection="1">
      <alignment vertical="center" wrapText="1"/>
    </xf>
    <xf numFmtId="0" fontId="27" fillId="26" borderId="15" xfId="0" applyFont="1" applyFill="1" applyBorder="1" applyAlignment="1" applyProtection="1">
      <alignment vertical="center" wrapText="1"/>
    </xf>
    <xf numFmtId="0" fontId="44" fillId="27" borderId="10" xfId="0" applyFont="1" applyFill="1" applyBorder="1" applyAlignment="1" applyProtection="1">
      <alignment vertical="center"/>
    </xf>
    <xf numFmtId="0" fontId="28" fillId="25" borderId="0" xfId="0" applyFont="1" applyFill="1" applyBorder="1" applyAlignment="1" applyProtection="1">
      <alignment vertical="center"/>
    </xf>
    <xf numFmtId="0" fontId="44" fillId="27" borderId="13" xfId="0" applyFont="1" applyFill="1" applyBorder="1" applyAlignment="1" applyProtection="1">
      <alignment vertical="center"/>
    </xf>
    <xf numFmtId="0" fontId="27" fillId="26" borderId="11" xfId="0" applyFont="1" applyFill="1" applyBorder="1" applyAlignment="1" applyProtection="1">
      <alignment horizontal="center" vertical="center" wrapText="1"/>
    </xf>
    <xf numFmtId="0" fontId="68" fillId="26" borderId="11" xfId="0" applyFont="1" applyFill="1" applyBorder="1" applyAlignment="1" applyProtection="1">
      <alignment horizontal="center" vertical="center" wrapText="1"/>
    </xf>
    <xf numFmtId="3" fontId="27" fillId="25" borderId="15" xfId="0" applyNumberFormat="1" applyFont="1" applyFill="1" applyBorder="1" applyAlignment="1" applyProtection="1">
      <alignment horizontal="center" vertical="center"/>
    </xf>
    <xf numFmtId="0" fontId="27" fillId="26" borderId="16" xfId="0" applyFont="1" applyFill="1" applyBorder="1" applyAlignment="1" applyProtection="1">
      <alignment horizontal="center" vertical="center" wrapText="1"/>
    </xf>
    <xf numFmtId="0" fontId="27" fillId="26" borderId="15" xfId="0" applyFont="1" applyFill="1" applyBorder="1" applyAlignment="1" applyProtection="1">
      <alignment horizontal="center" vertical="center" wrapText="1"/>
    </xf>
    <xf numFmtId="0" fontId="27" fillId="26" borderId="19" xfId="0" applyFont="1" applyFill="1" applyBorder="1" applyAlignment="1" applyProtection="1">
      <alignment horizontal="center" vertical="center" wrapText="1"/>
    </xf>
    <xf numFmtId="0" fontId="27" fillId="26" borderId="17" xfId="0" applyFont="1" applyFill="1" applyBorder="1" applyAlignment="1" applyProtection="1">
      <alignment horizontal="center" vertical="center" wrapText="1"/>
    </xf>
    <xf numFmtId="166" fontId="27" fillId="25" borderId="15" xfId="0" applyNumberFormat="1" applyFont="1" applyFill="1" applyBorder="1" applyAlignment="1" applyProtection="1">
      <alignment horizontal="right" vertical="center"/>
    </xf>
    <xf numFmtId="0" fontId="2" fillId="25" borderId="0" xfId="0" quotePrefix="1" applyFont="1" applyFill="1" applyAlignment="1" applyProtection="1">
      <alignment horizontal="left" vertical="center"/>
    </xf>
    <xf numFmtId="0" fontId="27" fillId="25" borderId="18" xfId="0" applyFont="1" applyFill="1" applyBorder="1" applyAlignment="1" applyProtection="1">
      <alignment vertical="center" wrapText="1"/>
    </xf>
    <xf numFmtId="0" fontId="27" fillId="25" borderId="15" xfId="0" applyFont="1" applyFill="1" applyBorder="1" applyAlignment="1" applyProtection="1">
      <alignment vertical="center" wrapText="1"/>
    </xf>
    <xf numFmtId="0" fontId="44" fillId="27" borderId="19" xfId="0" applyFont="1" applyFill="1" applyBorder="1" applyAlignment="1" applyProtection="1">
      <alignment vertical="center"/>
    </xf>
    <xf numFmtId="0" fontId="27" fillId="26" borderId="10" xfId="0" applyFont="1" applyFill="1" applyBorder="1" applyAlignment="1" applyProtection="1">
      <alignment horizontal="center" vertical="top" wrapText="1"/>
    </xf>
    <xf numFmtId="0" fontId="27" fillId="26" borderId="13" xfId="0" applyFont="1" applyFill="1" applyBorder="1" applyAlignment="1" applyProtection="1">
      <alignment horizontal="center" vertical="top" wrapText="1"/>
    </xf>
    <xf numFmtId="0" fontId="27" fillId="26" borderId="15" xfId="0" applyFont="1" applyFill="1" applyBorder="1" applyAlignment="1" applyProtection="1">
      <alignment horizontal="center" vertical="top" wrapText="1"/>
    </xf>
    <xf numFmtId="0" fontId="3" fillId="27" borderId="12" xfId="0" applyFont="1" applyFill="1" applyBorder="1" applyProtection="1"/>
    <xf numFmtId="0" fontId="3" fillId="27" borderId="13" xfId="0" applyFont="1" applyFill="1" applyBorder="1" applyProtection="1"/>
    <xf numFmtId="0" fontId="27" fillId="26" borderId="21" xfId="0" applyFont="1" applyFill="1" applyBorder="1" applyAlignment="1" applyProtection="1">
      <alignment horizontal="center" vertical="top" wrapText="1"/>
    </xf>
    <xf numFmtId="0" fontId="28" fillId="27" borderId="20" xfId="0" applyFont="1" applyFill="1" applyBorder="1" applyAlignment="1" applyProtection="1">
      <alignment vertical="center"/>
    </xf>
    <xf numFmtId="0" fontId="27" fillId="25" borderId="10" xfId="0" applyFont="1" applyFill="1" applyBorder="1" applyAlignment="1" applyProtection="1">
      <alignment vertical="center" wrapText="1"/>
    </xf>
    <xf numFmtId="0" fontId="70" fillId="25" borderId="0" xfId="0" applyFont="1" applyFill="1" applyBorder="1" applyAlignment="1" applyProtection="1">
      <alignment vertical="center"/>
    </xf>
    <xf numFmtId="0" fontId="46" fillId="26" borderId="11" xfId="0" applyFont="1" applyFill="1" applyBorder="1" applyAlignment="1" applyProtection="1">
      <alignment horizontal="left" vertical="center"/>
    </xf>
    <xf numFmtId="0" fontId="27" fillId="25" borderId="10" xfId="0" applyNumberFormat="1" applyFont="1" applyFill="1" applyBorder="1" applyAlignment="1" applyProtection="1">
      <alignment horizontal="center" vertical="center"/>
    </xf>
    <xf numFmtId="164" fontId="27" fillId="25" borderId="0" xfId="0" applyNumberFormat="1" applyFont="1" applyFill="1" applyBorder="1" applyAlignment="1" applyProtection="1">
      <alignment horizontal="center" vertical="center"/>
    </xf>
    <xf numFmtId="0" fontId="28" fillId="2" borderId="10" xfId="0" applyFont="1" applyFill="1" applyBorder="1" applyAlignment="1" applyProtection="1">
      <alignment horizontal="center" vertical="center"/>
      <protection locked="0"/>
    </xf>
    <xf numFmtId="0" fontId="44" fillId="27" borderId="13" xfId="0" applyFont="1" applyFill="1" applyBorder="1" applyAlignment="1" applyProtection="1">
      <alignment vertical="center" wrapText="1"/>
    </xf>
    <xf numFmtId="170" fontId="27" fillId="25" borderId="10" xfId="662" applyNumberFormat="1" applyFont="1" applyFill="1" applyBorder="1" applyAlignment="1" applyProtection="1">
      <alignment vertical="center"/>
    </xf>
    <xf numFmtId="0" fontId="44" fillId="25" borderId="23" xfId="0" applyFont="1" applyFill="1" applyBorder="1" applyAlignment="1" applyProtection="1">
      <alignment vertical="center"/>
    </xf>
    <xf numFmtId="0" fontId="28" fillId="26" borderId="15" xfId="0" applyFont="1" applyFill="1" applyBorder="1" applyAlignment="1" applyProtection="1">
      <alignment vertical="center"/>
    </xf>
    <xf numFmtId="0" fontId="73" fillId="25" borderId="0" xfId="0" applyFont="1" applyFill="1" applyProtection="1"/>
    <xf numFmtId="0" fontId="74" fillId="25" borderId="0" xfId="0" applyFont="1" applyFill="1" applyProtection="1"/>
    <xf numFmtId="0" fontId="75" fillId="25" borderId="0" xfId="0" applyFont="1" applyFill="1" applyProtection="1"/>
    <xf numFmtId="3" fontId="28" fillId="25" borderId="0" xfId="0" applyNumberFormat="1" applyFont="1" applyFill="1" applyBorder="1" applyAlignment="1" applyProtection="1">
      <alignment horizontal="center" vertical="center"/>
    </xf>
    <xf numFmtId="170" fontId="28" fillId="25" borderId="0" xfId="0" applyNumberFormat="1" applyFont="1" applyFill="1" applyAlignment="1" applyProtection="1">
      <alignment vertical="center" wrapText="1"/>
    </xf>
    <xf numFmtId="0" fontId="62" fillId="30" borderId="0" xfId="0" applyFont="1" applyFill="1" applyProtection="1"/>
    <xf numFmtId="0" fontId="59" fillId="26" borderId="0" xfId="0" applyFont="1" applyFill="1" applyProtection="1"/>
    <xf numFmtId="0" fontId="32" fillId="25" borderId="0" xfId="0" applyFont="1" applyFill="1" applyAlignment="1" applyProtection="1">
      <alignment vertical="center"/>
    </xf>
    <xf numFmtId="0" fontId="62" fillId="30" borderId="0" xfId="0" applyFont="1" applyFill="1" applyAlignment="1" applyProtection="1">
      <alignment vertical="top"/>
    </xf>
    <xf numFmtId="0" fontId="34" fillId="25" borderId="0" xfId="0" applyFont="1" applyFill="1" applyAlignment="1" applyProtection="1">
      <alignment vertical="top" wrapText="1"/>
    </xf>
    <xf numFmtId="0" fontId="59" fillId="26" borderId="0" xfId="0" applyFont="1" applyFill="1" applyAlignment="1" applyProtection="1">
      <alignment vertical="top"/>
    </xf>
    <xf numFmtId="0" fontId="51" fillId="25" borderId="14" xfId="0" applyFont="1" applyFill="1" applyBorder="1" applyAlignment="1" applyProtection="1">
      <alignment vertical="top" wrapText="1"/>
    </xf>
    <xf numFmtId="0" fontId="63" fillId="26" borderId="14" xfId="0" applyFont="1" applyFill="1" applyBorder="1" applyAlignment="1" applyProtection="1">
      <alignment horizontal="left" vertical="top"/>
    </xf>
    <xf numFmtId="0" fontId="62" fillId="30" borderId="0" xfId="0" applyFont="1" applyFill="1" applyAlignment="1" applyProtection="1">
      <alignment vertical="top" wrapText="1"/>
    </xf>
    <xf numFmtId="0" fontId="60" fillId="26" borderId="0" xfId="0" applyFont="1" applyFill="1" applyAlignment="1" applyProtection="1">
      <alignment vertical="top" wrapText="1"/>
    </xf>
    <xf numFmtId="0" fontId="59" fillId="26" borderId="14" xfId="0" applyFont="1" applyFill="1" applyBorder="1" applyAlignment="1" applyProtection="1">
      <alignment vertical="top"/>
    </xf>
    <xf numFmtId="0" fontId="60" fillId="26" borderId="0" xfId="0" applyFont="1" applyFill="1" applyAlignment="1" applyProtection="1">
      <alignment vertical="center" wrapText="1"/>
    </xf>
    <xf numFmtId="0" fontId="31" fillId="25" borderId="0" xfId="0" applyFont="1" applyFill="1" applyAlignment="1" applyProtection="1">
      <alignment vertical="top"/>
    </xf>
    <xf numFmtId="0" fontId="61" fillId="26" borderId="0" xfId="0" applyFont="1" applyFill="1" applyProtection="1"/>
    <xf numFmtId="0" fontId="0" fillId="25" borderId="0" xfId="0" applyFill="1" applyProtection="1"/>
    <xf numFmtId="0" fontId="32" fillId="25" borderId="0" xfId="0" applyFont="1" applyFill="1" applyAlignment="1" applyProtection="1">
      <alignment vertical="top" wrapText="1"/>
    </xf>
    <xf numFmtId="0" fontId="60" fillId="26" borderId="0" xfId="0" applyFont="1" applyFill="1" applyAlignment="1" applyProtection="1">
      <alignment vertical="top"/>
    </xf>
    <xf numFmtId="0" fontId="36" fillId="25" borderId="0" xfId="0" applyFont="1" applyFill="1" applyAlignment="1" applyProtection="1">
      <alignment vertical="top" wrapText="1"/>
    </xf>
    <xf numFmtId="0" fontId="60" fillId="26" borderId="0" xfId="0" quotePrefix="1" applyFont="1" applyFill="1" applyAlignment="1" applyProtection="1">
      <alignment vertical="top" wrapText="1"/>
    </xf>
    <xf numFmtId="0" fontId="32" fillId="25" borderId="0" xfId="0" applyFont="1" applyFill="1" applyProtection="1"/>
    <xf numFmtId="0" fontId="44" fillId="27" borderId="19" xfId="0" applyFont="1" applyFill="1" applyBorder="1" applyAlignment="1" applyProtection="1">
      <alignment horizontal="left" vertical="center"/>
    </xf>
    <xf numFmtId="0" fontId="44" fillId="27" borderId="20" xfId="0" applyFont="1" applyFill="1" applyBorder="1" applyAlignment="1" applyProtection="1">
      <alignment horizontal="left" vertical="center"/>
    </xf>
    <xf numFmtId="0" fontId="44" fillId="27" borderId="12" xfId="0" applyFont="1" applyFill="1" applyBorder="1" applyAlignment="1" applyProtection="1">
      <alignment horizontal="left" vertical="center"/>
    </xf>
    <xf numFmtId="0" fontId="44" fillId="27" borderId="13" xfId="0" applyFont="1" applyFill="1" applyBorder="1" applyAlignment="1" applyProtection="1">
      <alignment horizontal="left" vertical="center"/>
    </xf>
    <xf numFmtId="0" fontId="44" fillId="27" borderId="22" xfId="0" applyFont="1" applyFill="1" applyBorder="1" applyAlignment="1" applyProtection="1">
      <alignment horizontal="left" vertical="center"/>
    </xf>
    <xf numFmtId="0" fontId="27" fillId="2" borderId="11" xfId="0" applyFont="1" applyFill="1" applyBorder="1" applyAlignment="1" applyProtection="1">
      <alignment horizontal="left" vertical="center"/>
      <protection locked="0"/>
    </xf>
    <xf numFmtId="0" fontId="27" fillId="2" borderId="13" xfId="0" applyFont="1" applyFill="1" applyBorder="1" applyAlignment="1" applyProtection="1">
      <alignment horizontal="left" vertical="center"/>
      <protection locked="0"/>
    </xf>
    <xf numFmtId="0" fontId="27" fillId="2" borderId="11" xfId="0" applyFont="1" applyFill="1" applyBorder="1" applyAlignment="1" applyProtection="1">
      <alignment horizontal="left" vertical="center" wrapText="1"/>
      <protection locked="0"/>
    </xf>
    <xf numFmtId="0" fontId="27" fillId="2" borderId="13" xfId="0" applyFont="1" applyFill="1" applyBorder="1" applyAlignment="1" applyProtection="1">
      <alignment horizontal="left" vertical="center" wrapText="1"/>
      <protection locked="0"/>
    </xf>
  </cellXfs>
  <cellStyles count="664">
    <cellStyle name="20% - Accent1 10" xfId="20" xr:uid="{00000000-0005-0000-0000-000000000000}"/>
    <cellStyle name="20% - Accent1 11" xfId="21" xr:uid="{00000000-0005-0000-0000-000001000000}"/>
    <cellStyle name="20% - Accent1 12" xfId="22" xr:uid="{00000000-0005-0000-0000-000002000000}"/>
    <cellStyle name="20% - Accent1 13" xfId="23" xr:uid="{00000000-0005-0000-0000-000003000000}"/>
    <cellStyle name="20% - Accent1 14" xfId="24" xr:uid="{00000000-0005-0000-0000-000004000000}"/>
    <cellStyle name="20% - Accent1 15" xfId="25" xr:uid="{00000000-0005-0000-0000-000005000000}"/>
    <cellStyle name="20% - Accent1 16" xfId="26" xr:uid="{00000000-0005-0000-0000-000006000000}"/>
    <cellStyle name="20% - Accent1 2" xfId="27" xr:uid="{00000000-0005-0000-0000-000007000000}"/>
    <cellStyle name="20% - Accent1 3" xfId="28" xr:uid="{00000000-0005-0000-0000-000008000000}"/>
    <cellStyle name="20% - Accent1 4" xfId="29" xr:uid="{00000000-0005-0000-0000-000009000000}"/>
    <cellStyle name="20% - Accent1 5" xfId="30" xr:uid="{00000000-0005-0000-0000-00000A000000}"/>
    <cellStyle name="20% - Accent1 6" xfId="31" xr:uid="{00000000-0005-0000-0000-00000B000000}"/>
    <cellStyle name="20% - Accent1 7" xfId="32" xr:uid="{00000000-0005-0000-0000-00000C000000}"/>
    <cellStyle name="20% - Accent1 8" xfId="33" xr:uid="{00000000-0005-0000-0000-00000D000000}"/>
    <cellStyle name="20% - Accent1 9" xfId="34" xr:uid="{00000000-0005-0000-0000-00000E000000}"/>
    <cellStyle name="20% - Accent2 10" xfId="35" xr:uid="{00000000-0005-0000-0000-00000F000000}"/>
    <cellStyle name="20% - Accent2 11" xfId="36" xr:uid="{00000000-0005-0000-0000-000010000000}"/>
    <cellStyle name="20% - Accent2 12" xfId="37" xr:uid="{00000000-0005-0000-0000-000011000000}"/>
    <cellStyle name="20% - Accent2 13" xfId="38" xr:uid="{00000000-0005-0000-0000-000012000000}"/>
    <cellStyle name="20% - Accent2 14" xfId="39" xr:uid="{00000000-0005-0000-0000-000013000000}"/>
    <cellStyle name="20% - Accent2 15" xfId="40" xr:uid="{00000000-0005-0000-0000-000014000000}"/>
    <cellStyle name="20% - Accent2 16" xfId="41" xr:uid="{00000000-0005-0000-0000-000015000000}"/>
    <cellStyle name="20% - Accent2 2" xfId="42" xr:uid="{00000000-0005-0000-0000-000016000000}"/>
    <cellStyle name="20% - Accent2 3" xfId="43" xr:uid="{00000000-0005-0000-0000-000017000000}"/>
    <cellStyle name="20% - Accent2 4" xfId="44" xr:uid="{00000000-0005-0000-0000-000018000000}"/>
    <cellStyle name="20% - Accent2 5" xfId="45" xr:uid="{00000000-0005-0000-0000-000019000000}"/>
    <cellStyle name="20% - Accent2 6" xfId="46" xr:uid="{00000000-0005-0000-0000-00001A000000}"/>
    <cellStyle name="20% - Accent2 7" xfId="47" xr:uid="{00000000-0005-0000-0000-00001B000000}"/>
    <cellStyle name="20% - Accent2 8" xfId="48" xr:uid="{00000000-0005-0000-0000-00001C000000}"/>
    <cellStyle name="20% - Accent2 9" xfId="49" xr:uid="{00000000-0005-0000-0000-00001D000000}"/>
    <cellStyle name="20% - Accent3 10" xfId="50" xr:uid="{00000000-0005-0000-0000-00001E000000}"/>
    <cellStyle name="20% - Accent3 11" xfId="51" xr:uid="{00000000-0005-0000-0000-00001F000000}"/>
    <cellStyle name="20% - Accent3 12" xfId="52" xr:uid="{00000000-0005-0000-0000-000020000000}"/>
    <cellStyle name="20% - Accent3 13" xfId="53" xr:uid="{00000000-0005-0000-0000-000021000000}"/>
    <cellStyle name="20% - Accent3 14" xfId="54" xr:uid="{00000000-0005-0000-0000-000022000000}"/>
    <cellStyle name="20% - Accent3 15" xfId="55" xr:uid="{00000000-0005-0000-0000-000023000000}"/>
    <cellStyle name="20% - Accent3 16" xfId="56" xr:uid="{00000000-0005-0000-0000-000024000000}"/>
    <cellStyle name="20% - Accent3 2" xfId="57" xr:uid="{00000000-0005-0000-0000-000025000000}"/>
    <cellStyle name="20% - Accent3 3" xfId="58" xr:uid="{00000000-0005-0000-0000-000026000000}"/>
    <cellStyle name="20% - Accent3 4" xfId="59" xr:uid="{00000000-0005-0000-0000-000027000000}"/>
    <cellStyle name="20% - Accent3 5" xfId="60" xr:uid="{00000000-0005-0000-0000-000028000000}"/>
    <cellStyle name="20% - Accent3 6" xfId="61" xr:uid="{00000000-0005-0000-0000-000029000000}"/>
    <cellStyle name="20% - Accent3 7" xfId="62" xr:uid="{00000000-0005-0000-0000-00002A000000}"/>
    <cellStyle name="20% - Accent3 8" xfId="63" xr:uid="{00000000-0005-0000-0000-00002B000000}"/>
    <cellStyle name="20% - Accent3 9" xfId="64" xr:uid="{00000000-0005-0000-0000-00002C000000}"/>
    <cellStyle name="20% - Accent4 10" xfId="65" xr:uid="{00000000-0005-0000-0000-00002D000000}"/>
    <cellStyle name="20% - Accent4 11" xfId="66" xr:uid="{00000000-0005-0000-0000-00002E000000}"/>
    <cellStyle name="20% - Accent4 12" xfId="67" xr:uid="{00000000-0005-0000-0000-00002F000000}"/>
    <cellStyle name="20% - Accent4 13" xfId="68" xr:uid="{00000000-0005-0000-0000-000030000000}"/>
    <cellStyle name="20% - Accent4 14" xfId="69" xr:uid="{00000000-0005-0000-0000-000031000000}"/>
    <cellStyle name="20% - Accent4 15" xfId="70" xr:uid="{00000000-0005-0000-0000-000032000000}"/>
    <cellStyle name="20% - Accent4 16" xfId="71" xr:uid="{00000000-0005-0000-0000-000033000000}"/>
    <cellStyle name="20% - Accent4 2" xfId="72" xr:uid="{00000000-0005-0000-0000-000034000000}"/>
    <cellStyle name="20% - Accent4 3" xfId="73" xr:uid="{00000000-0005-0000-0000-000035000000}"/>
    <cellStyle name="20% - Accent4 4" xfId="74" xr:uid="{00000000-0005-0000-0000-000036000000}"/>
    <cellStyle name="20% - Accent4 5" xfId="75" xr:uid="{00000000-0005-0000-0000-000037000000}"/>
    <cellStyle name="20% - Accent4 6" xfId="76" xr:uid="{00000000-0005-0000-0000-000038000000}"/>
    <cellStyle name="20% - Accent4 7" xfId="77" xr:uid="{00000000-0005-0000-0000-000039000000}"/>
    <cellStyle name="20% - Accent4 8" xfId="78" xr:uid="{00000000-0005-0000-0000-00003A000000}"/>
    <cellStyle name="20% - Accent4 9" xfId="79" xr:uid="{00000000-0005-0000-0000-00003B000000}"/>
    <cellStyle name="20% - Accent5 10" xfId="80" xr:uid="{00000000-0005-0000-0000-00003C000000}"/>
    <cellStyle name="20% - Accent5 11" xfId="81" xr:uid="{00000000-0005-0000-0000-00003D000000}"/>
    <cellStyle name="20% - Accent5 12" xfId="82" xr:uid="{00000000-0005-0000-0000-00003E000000}"/>
    <cellStyle name="20% - Accent5 13" xfId="83" xr:uid="{00000000-0005-0000-0000-00003F000000}"/>
    <cellStyle name="20% - Accent5 14" xfId="84" xr:uid="{00000000-0005-0000-0000-000040000000}"/>
    <cellStyle name="20% - Accent5 15" xfId="85" xr:uid="{00000000-0005-0000-0000-000041000000}"/>
    <cellStyle name="20% - Accent5 16" xfId="86" xr:uid="{00000000-0005-0000-0000-000042000000}"/>
    <cellStyle name="20% - Accent5 2" xfId="87" xr:uid="{00000000-0005-0000-0000-000043000000}"/>
    <cellStyle name="20% - Accent5 3" xfId="88" xr:uid="{00000000-0005-0000-0000-000044000000}"/>
    <cellStyle name="20% - Accent5 4" xfId="89" xr:uid="{00000000-0005-0000-0000-000045000000}"/>
    <cellStyle name="20% - Accent5 5" xfId="90" xr:uid="{00000000-0005-0000-0000-000046000000}"/>
    <cellStyle name="20% - Accent5 6" xfId="91" xr:uid="{00000000-0005-0000-0000-000047000000}"/>
    <cellStyle name="20% - Accent5 7" xfId="92" xr:uid="{00000000-0005-0000-0000-000048000000}"/>
    <cellStyle name="20% - Accent5 8" xfId="93" xr:uid="{00000000-0005-0000-0000-000049000000}"/>
    <cellStyle name="20% - Accent5 9" xfId="94" xr:uid="{00000000-0005-0000-0000-00004A000000}"/>
    <cellStyle name="20% - Accent6 10" xfId="95" xr:uid="{00000000-0005-0000-0000-00004B000000}"/>
    <cellStyle name="20% - Accent6 11" xfId="96" xr:uid="{00000000-0005-0000-0000-00004C000000}"/>
    <cellStyle name="20% - Accent6 12" xfId="97" xr:uid="{00000000-0005-0000-0000-00004D000000}"/>
    <cellStyle name="20% - Accent6 13" xfId="98" xr:uid="{00000000-0005-0000-0000-00004E000000}"/>
    <cellStyle name="20% - Accent6 14" xfId="99" xr:uid="{00000000-0005-0000-0000-00004F000000}"/>
    <cellStyle name="20% - Accent6 15" xfId="100" xr:uid="{00000000-0005-0000-0000-000050000000}"/>
    <cellStyle name="20% - Accent6 16" xfId="101" xr:uid="{00000000-0005-0000-0000-000051000000}"/>
    <cellStyle name="20% - Accent6 2" xfId="102" xr:uid="{00000000-0005-0000-0000-000052000000}"/>
    <cellStyle name="20% - Accent6 3" xfId="103" xr:uid="{00000000-0005-0000-0000-000053000000}"/>
    <cellStyle name="20% - Accent6 4" xfId="104" xr:uid="{00000000-0005-0000-0000-000054000000}"/>
    <cellStyle name="20% - Accent6 5" xfId="105" xr:uid="{00000000-0005-0000-0000-000055000000}"/>
    <cellStyle name="20% - Accent6 6" xfId="106" xr:uid="{00000000-0005-0000-0000-000056000000}"/>
    <cellStyle name="20% - Accent6 7" xfId="107" xr:uid="{00000000-0005-0000-0000-000057000000}"/>
    <cellStyle name="20% - Accent6 8" xfId="108" xr:uid="{00000000-0005-0000-0000-000058000000}"/>
    <cellStyle name="20% - Accent6 9" xfId="109" xr:uid="{00000000-0005-0000-0000-000059000000}"/>
    <cellStyle name="40% - Accent1 10" xfId="110" xr:uid="{00000000-0005-0000-0000-00005A000000}"/>
    <cellStyle name="40% - Accent1 11" xfId="111" xr:uid="{00000000-0005-0000-0000-00005B000000}"/>
    <cellStyle name="40% - Accent1 12" xfId="112" xr:uid="{00000000-0005-0000-0000-00005C000000}"/>
    <cellStyle name="40% - Accent1 13" xfId="113" xr:uid="{00000000-0005-0000-0000-00005D000000}"/>
    <cellStyle name="40% - Accent1 14" xfId="114" xr:uid="{00000000-0005-0000-0000-00005E000000}"/>
    <cellStyle name="40% - Accent1 15" xfId="115" xr:uid="{00000000-0005-0000-0000-00005F000000}"/>
    <cellStyle name="40% - Accent1 16" xfId="116" xr:uid="{00000000-0005-0000-0000-000060000000}"/>
    <cellStyle name="40% - Accent1 2" xfId="117" xr:uid="{00000000-0005-0000-0000-000061000000}"/>
    <cellStyle name="40% - Accent1 3" xfId="118" xr:uid="{00000000-0005-0000-0000-000062000000}"/>
    <cellStyle name="40% - Accent1 4" xfId="119" xr:uid="{00000000-0005-0000-0000-000063000000}"/>
    <cellStyle name="40% - Accent1 5" xfId="120" xr:uid="{00000000-0005-0000-0000-000064000000}"/>
    <cellStyle name="40% - Accent1 6" xfId="121" xr:uid="{00000000-0005-0000-0000-000065000000}"/>
    <cellStyle name="40% - Accent1 7" xfId="122" xr:uid="{00000000-0005-0000-0000-000066000000}"/>
    <cellStyle name="40% - Accent1 8" xfId="123" xr:uid="{00000000-0005-0000-0000-000067000000}"/>
    <cellStyle name="40% - Accent1 9" xfId="124" xr:uid="{00000000-0005-0000-0000-000068000000}"/>
    <cellStyle name="40% - Accent2 10" xfId="125" xr:uid="{00000000-0005-0000-0000-000069000000}"/>
    <cellStyle name="40% - Accent2 11" xfId="126" xr:uid="{00000000-0005-0000-0000-00006A000000}"/>
    <cellStyle name="40% - Accent2 12" xfId="127" xr:uid="{00000000-0005-0000-0000-00006B000000}"/>
    <cellStyle name="40% - Accent2 13" xfId="128" xr:uid="{00000000-0005-0000-0000-00006C000000}"/>
    <cellStyle name="40% - Accent2 14" xfId="129" xr:uid="{00000000-0005-0000-0000-00006D000000}"/>
    <cellStyle name="40% - Accent2 15" xfId="130" xr:uid="{00000000-0005-0000-0000-00006E000000}"/>
    <cellStyle name="40% - Accent2 16" xfId="131" xr:uid="{00000000-0005-0000-0000-00006F000000}"/>
    <cellStyle name="40% - Accent2 2" xfId="132" xr:uid="{00000000-0005-0000-0000-000070000000}"/>
    <cellStyle name="40% - Accent2 3" xfId="133" xr:uid="{00000000-0005-0000-0000-000071000000}"/>
    <cellStyle name="40% - Accent2 4" xfId="134" xr:uid="{00000000-0005-0000-0000-000072000000}"/>
    <cellStyle name="40% - Accent2 5" xfId="135" xr:uid="{00000000-0005-0000-0000-000073000000}"/>
    <cellStyle name="40% - Accent2 6" xfId="136" xr:uid="{00000000-0005-0000-0000-000074000000}"/>
    <cellStyle name="40% - Accent2 7" xfId="137" xr:uid="{00000000-0005-0000-0000-000075000000}"/>
    <cellStyle name="40% - Accent2 8" xfId="138" xr:uid="{00000000-0005-0000-0000-000076000000}"/>
    <cellStyle name="40% - Accent2 9" xfId="139" xr:uid="{00000000-0005-0000-0000-000077000000}"/>
    <cellStyle name="40% - Accent3 10" xfId="140" xr:uid="{00000000-0005-0000-0000-000078000000}"/>
    <cellStyle name="40% - Accent3 11" xfId="141" xr:uid="{00000000-0005-0000-0000-000079000000}"/>
    <cellStyle name="40% - Accent3 12" xfId="142" xr:uid="{00000000-0005-0000-0000-00007A000000}"/>
    <cellStyle name="40% - Accent3 13" xfId="143" xr:uid="{00000000-0005-0000-0000-00007B000000}"/>
    <cellStyle name="40% - Accent3 14" xfId="144" xr:uid="{00000000-0005-0000-0000-00007C000000}"/>
    <cellStyle name="40% - Accent3 15" xfId="145" xr:uid="{00000000-0005-0000-0000-00007D000000}"/>
    <cellStyle name="40% - Accent3 16" xfId="146" xr:uid="{00000000-0005-0000-0000-00007E000000}"/>
    <cellStyle name="40% - Accent3 2" xfId="147" xr:uid="{00000000-0005-0000-0000-00007F000000}"/>
    <cellStyle name="40% - Accent3 3" xfId="148" xr:uid="{00000000-0005-0000-0000-000080000000}"/>
    <cellStyle name="40% - Accent3 4" xfId="149" xr:uid="{00000000-0005-0000-0000-000081000000}"/>
    <cellStyle name="40% - Accent3 5" xfId="150" xr:uid="{00000000-0005-0000-0000-000082000000}"/>
    <cellStyle name="40% - Accent3 6" xfId="151" xr:uid="{00000000-0005-0000-0000-000083000000}"/>
    <cellStyle name="40% - Accent3 7" xfId="152" xr:uid="{00000000-0005-0000-0000-000084000000}"/>
    <cellStyle name="40% - Accent3 8" xfId="153" xr:uid="{00000000-0005-0000-0000-000085000000}"/>
    <cellStyle name="40% - Accent3 9" xfId="154" xr:uid="{00000000-0005-0000-0000-000086000000}"/>
    <cellStyle name="40% - Accent4 10" xfId="155" xr:uid="{00000000-0005-0000-0000-000087000000}"/>
    <cellStyle name="40% - Accent4 11" xfId="156" xr:uid="{00000000-0005-0000-0000-000088000000}"/>
    <cellStyle name="40% - Accent4 12" xfId="157" xr:uid="{00000000-0005-0000-0000-000089000000}"/>
    <cellStyle name="40% - Accent4 13" xfId="158" xr:uid="{00000000-0005-0000-0000-00008A000000}"/>
    <cellStyle name="40% - Accent4 14" xfId="159" xr:uid="{00000000-0005-0000-0000-00008B000000}"/>
    <cellStyle name="40% - Accent4 15" xfId="160" xr:uid="{00000000-0005-0000-0000-00008C000000}"/>
    <cellStyle name="40% - Accent4 16" xfId="161" xr:uid="{00000000-0005-0000-0000-00008D000000}"/>
    <cellStyle name="40% - Accent4 2" xfId="162" xr:uid="{00000000-0005-0000-0000-00008E000000}"/>
    <cellStyle name="40% - Accent4 3" xfId="163" xr:uid="{00000000-0005-0000-0000-00008F000000}"/>
    <cellStyle name="40% - Accent4 4" xfId="164" xr:uid="{00000000-0005-0000-0000-000090000000}"/>
    <cellStyle name="40% - Accent4 5" xfId="165" xr:uid="{00000000-0005-0000-0000-000091000000}"/>
    <cellStyle name="40% - Accent4 6" xfId="166" xr:uid="{00000000-0005-0000-0000-000092000000}"/>
    <cellStyle name="40% - Accent4 7" xfId="167" xr:uid="{00000000-0005-0000-0000-000093000000}"/>
    <cellStyle name="40% - Accent4 8" xfId="168" xr:uid="{00000000-0005-0000-0000-000094000000}"/>
    <cellStyle name="40% - Accent4 9" xfId="169" xr:uid="{00000000-0005-0000-0000-000095000000}"/>
    <cellStyle name="40% - Accent5 10" xfId="170" xr:uid="{00000000-0005-0000-0000-000096000000}"/>
    <cellStyle name="40% - Accent5 11" xfId="171" xr:uid="{00000000-0005-0000-0000-000097000000}"/>
    <cellStyle name="40% - Accent5 12" xfId="172" xr:uid="{00000000-0005-0000-0000-000098000000}"/>
    <cellStyle name="40% - Accent5 13" xfId="173" xr:uid="{00000000-0005-0000-0000-000099000000}"/>
    <cellStyle name="40% - Accent5 14" xfId="174" xr:uid="{00000000-0005-0000-0000-00009A000000}"/>
    <cellStyle name="40% - Accent5 15" xfId="175" xr:uid="{00000000-0005-0000-0000-00009B000000}"/>
    <cellStyle name="40% - Accent5 16" xfId="176" xr:uid="{00000000-0005-0000-0000-00009C000000}"/>
    <cellStyle name="40% - Accent5 2" xfId="177" xr:uid="{00000000-0005-0000-0000-00009D000000}"/>
    <cellStyle name="40% - Accent5 3" xfId="178" xr:uid="{00000000-0005-0000-0000-00009E000000}"/>
    <cellStyle name="40% - Accent5 4" xfId="179" xr:uid="{00000000-0005-0000-0000-00009F000000}"/>
    <cellStyle name="40% - Accent5 5" xfId="180" xr:uid="{00000000-0005-0000-0000-0000A0000000}"/>
    <cellStyle name="40% - Accent5 6" xfId="181" xr:uid="{00000000-0005-0000-0000-0000A1000000}"/>
    <cellStyle name="40% - Accent5 7" xfId="182" xr:uid="{00000000-0005-0000-0000-0000A2000000}"/>
    <cellStyle name="40% - Accent5 8" xfId="183" xr:uid="{00000000-0005-0000-0000-0000A3000000}"/>
    <cellStyle name="40% - Accent5 9" xfId="184" xr:uid="{00000000-0005-0000-0000-0000A4000000}"/>
    <cellStyle name="40% - Accent6 10" xfId="185" xr:uid="{00000000-0005-0000-0000-0000A5000000}"/>
    <cellStyle name="40% - Accent6 11" xfId="186" xr:uid="{00000000-0005-0000-0000-0000A6000000}"/>
    <cellStyle name="40% - Accent6 12" xfId="187" xr:uid="{00000000-0005-0000-0000-0000A7000000}"/>
    <cellStyle name="40% - Accent6 13" xfId="188" xr:uid="{00000000-0005-0000-0000-0000A8000000}"/>
    <cellStyle name="40% - Accent6 14" xfId="189" xr:uid="{00000000-0005-0000-0000-0000A9000000}"/>
    <cellStyle name="40% - Accent6 15" xfId="190" xr:uid="{00000000-0005-0000-0000-0000AA000000}"/>
    <cellStyle name="40% - Accent6 16" xfId="191" xr:uid="{00000000-0005-0000-0000-0000AB000000}"/>
    <cellStyle name="40% - Accent6 2" xfId="192" xr:uid="{00000000-0005-0000-0000-0000AC000000}"/>
    <cellStyle name="40% - Accent6 3" xfId="193" xr:uid="{00000000-0005-0000-0000-0000AD000000}"/>
    <cellStyle name="40% - Accent6 4" xfId="194" xr:uid="{00000000-0005-0000-0000-0000AE000000}"/>
    <cellStyle name="40% - Accent6 5" xfId="195" xr:uid="{00000000-0005-0000-0000-0000AF000000}"/>
    <cellStyle name="40% - Accent6 6" xfId="196" xr:uid="{00000000-0005-0000-0000-0000B0000000}"/>
    <cellStyle name="40% - Accent6 7" xfId="197" xr:uid="{00000000-0005-0000-0000-0000B1000000}"/>
    <cellStyle name="40% - Accent6 8" xfId="198" xr:uid="{00000000-0005-0000-0000-0000B2000000}"/>
    <cellStyle name="40% - Accent6 9" xfId="199" xr:uid="{00000000-0005-0000-0000-0000B3000000}"/>
    <cellStyle name="60% - Accent1 10" xfId="200" xr:uid="{00000000-0005-0000-0000-0000B4000000}"/>
    <cellStyle name="60% - Accent1 11" xfId="201" xr:uid="{00000000-0005-0000-0000-0000B5000000}"/>
    <cellStyle name="60% - Accent1 12" xfId="202" xr:uid="{00000000-0005-0000-0000-0000B6000000}"/>
    <cellStyle name="60% - Accent1 13" xfId="203" xr:uid="{00000000-0005-0000-0000-0000B7000000}"/>
    <cellStyle name="60% - Accent1 14" xfId="204" xr:uid="{00000000-0005-0000-0000-0000B8000000}"/>
    <cellStyle name="60% - Accent1 15" xfId="205" xr:uid="{00000000-0005-0000-0000-0000B9000000}"/>
    <cellStyle name="60% - Accent1 16" xfId="206" xr:uid="{00000000-0005-0000-0000-0000BA000000}"/>
    <cellStyle name="60% - Accent1 2" xfId="207" xr:uid="{00000000-0005-0000-0000-0000BB000000}"/>
    <cellStyle name="60% - Accent1 3" xfId="208" xr:uid="{00000000-0005-0000-0000-0000BC000000}"/>
    <cellStyle name="60% - Accent1 4" xfId="209" xr:uid="{00000000-0005-0000-0000-0000BD000000}"/>
    <cellStyle name="60% - Accent1 5" xfId="210" xr:uid="{00000000-0005-0000-0000-0000BE000000}"/>
    <cellStyle name="60% - Accent1 6" xfId="211" xr:uid="{00000000-0005-0000-0000-0000BF000000}"/>
    <cellStyle name="60% - Accent1 7" xfId="212" xr:uid="{00000000-0005-0000-0000-0000C0000000}"/>
    <cellStyle name="60% - Accent1 8" xfId="213" xr:uid="{00000000-0005-0000-0000-0000C1000000}"/>
    <cellStyle name="60% - Accent1 9" xfId="214" xr:uid="{00000000-0005-0000-0000-0000C2000000}"/>
    <cellStyle name="60% - Accent2 10" xfId="215" xr:uid="{00000000-0005-0000-0000-0000C3000000}"/>
    <cellStyle name="60% - Accent2 11" xfId="216" xr:uid="{00000000-0005-0000-0000-0000C4000000}"/>
    <cellStyle name="60% - Accent2 12" xfId="217" xr:uid="{00000000-0005-0000-0000-0000C5000000}"/>
    <cellStyle name="60% - Accent2 13" xfId="218" xr:uid="{00000000-0005-0000-0000-0000C6000000}"/>
    <cellStyle name="60% - Accent2 14" xfId="219" xr:uid="{00000000-0005-0000-0000-0000C7000000}"/>
    <cellStyle name="60% - Accent2 15" xfId="220" xr:uid="{00000000-0005-0000-0000-0000C8000000}"/>
    <cellStyle name="60% - Accent2 16" xfId="221" xr:uid="{00000000-0005-0000-0000-0000C9000000}"/>
    <cellStyle name="60% - Accent2 2" xfId="222" xr:uid="{00000000-0005-0000-0000-0000CA000000}"/>
    <cellStyle name="60% - Accent2 3" xfId="223" xr:uid="{00000000-0005-0000-0000-0000CB000000}"/>
    <cellStyle name="60% - Accent2 4" xfId="224" xr:uid="{00000000-0005-0000-0000-0000CC000000}"/>
    <cellStyle name="60% - Accent2 5" xfId="225" xr:uid="{00000000-0005-0000-0000-0000CD000000}"/>
    <cellStyle name="60% - Accent2 6" xfId="226" xr:uid="{00000000-0005-0000-0000-0000CE000000}"/>
    <cellStyle name="60% - Accent2 7" xfId="227" xr:uid="{00000000-0005-0000-0000-0000CF000000}"/>
    <cellStyle name="60% - Accent2 8" xfId="228" xr:uid="{00000000-0005-0000-0000-0000D0000000}"/>
    <cellStyle name="60% - Accent2 9" xfId="229" xr:uid="{00000000-0005-0000-0000-0000D1000000}"/>
    <cellStyle name="60% - Accent3 10" xfId="230" xr:uid="{00000000-0005-0000-0000-0000D2000000}"/>
    <cellStyle name="60% - Accent3 11" xfId="231" xr:uid="{00000000-0005-0000-0000-0000D3000000}"/>
    <cellStyle name="60% - Accent3 12" xfId="232" xr:uid="{00000000-0005-0000-0000-0000D4000000}"/>
    <cellStyle name="60% - Accent3 13" xfId="233" xr:uid="{00000000-0005-0000-0000-0000D5000000}"/>
    <cellStyle name="60% - Accent3 14" xfId="234" xr:uid="{00000000-0005-0000-0000-0000D6000000}"/>
    <cellStyle name="60% - Accent3 15" xfId="235" xr:uid="{00000000-0005-0000-0000-0000D7000000}"/>
    <cellStyle name="60% - Accent3 16" xfId="236" xr:uid="{00000000-0005-0000-0000-0000D8000000}"/>
    <cellStyle name="60% - Accent3 2" xfId="237" xr:uid="{00000000-0005-0000-0000-0000D9000000}"/>
    <cellStyle name="60% - Accent3 3" xfId="238" xr:uid="{00000000-0005-0000-0000-0000DA000000}"/>
    <cellStyle name="60% - Accent3 4" xfId="239" xr:uid="{00000000-0005-0000-0000-0000DB000000}"/>
    <cellStyle name="60% - Accent3 5" xfId="240" xr:uid="{00000000-0005-0000-0000-0000DC000000}"/>
    <cellStyle name="60% - Accent3 6" xfId="241" xr:uid="{00000000-0005-0000-0000-0000DD000000}"/>
    <cellStyle name="60% - Accent3 7" xfId="242" xr:uid="{00000000-0005-0000-0000-0000DE000000}"/>
    <cellStyle name="60% - Accent3 8" xfId="243" xr:uid="{00000000-0005-0000-0000-0000DF000000}"/>
    <cellStyle name="60% - Accent3 9" xfId="244" xr:uid="{00000000-0005-0000-0000-0000E0000000}"/>
    <cellStyle name="60% - Accent4 10" xfId="245" xr:uid="{00000000-0005-0000-0000-0000E1000000}"/>
    <cellStyle name="60% - Accent4 11" xfId="246" xr:uid="{00000000-0005-0000-0000-0000E2000000}"/>
    <cellStyle name="60% - Accent4 12" xfId="247" xr:uid="{00000000-0005-0000-0000-0000E3000000}"/>
    <cellStyle name="60% - Accent4 13" xfId="248" xr:uid="{00000000-0005-0000-0000-0000E4000000}"/>
    <cellStyle name="60% - Accent4 14" xfId="249" xr:uid="{00000000-0005-0000-0000-0000E5000000}"/>
    <cellStyle name="60% - Accent4 15" xfId="250" xr:uid="{00000000-0005-0000-0000-0000E6000000}"/>
    <cellStyle name="60% - Accent4 16" xfId="251" xr:uid="{00000000-0005-0000-0000-0000E7000000}"/>
    <cellStyle name="60% - Accent4 2" xfId="252" xr:uid="{00000000-0005-0000-0000-0000E8000000}"/>
    <cellStyle name="60% - Accent4 3" xfId="253" xr:uid="{00000000-0005-0000-0000-0000E9000000}"/>
    <cellStyle name="60% - Accent4 4" xfId="254" xr:uid="{00000000-0005-0000-0000-0000EA000000}"/>
    <cellStyle name="60% - Accent4 5" xfId="255" xr:uid="{00000000-0005-0000-0000-0000EB000000}"/>
    <cellStyle name="60% - Accent4 6" xfId="256" xr:uid="{00000000-0005-0000-0000-0000EC000000}"/>
    <cellStyle name="60% - Accent4 7" xfId="257" xr:uid="{00000000-0005-0000-0000-0000ED000000}"/>
    <cellStyle name="60% - Accent4 8" xfId="258" xr:uid="{00000000-0005-0000-0000-0000EE000000}"/>
    <cellStyle name="60% - Accent4 9" xfId="259" xr:uid="{00000000-0005-0000-0000-0000EF000000}"/>
    <cellStyle name="60% - Accent5 10" xfId="260" xr:uid="{00000000-0005-0000-0000-0000F0000000}"/>
    <cellStyle name="60% - Accent5 11" xfId="261" xr:uid="{00000000-0005-0000-0000-0000F1000000}"/>
    <cellStyle name="60% - Accent5 12" xfId="262" xr:uid="{00000000-0005-0000-0000-0000F2000000}"/>
    <cellStyle name="60% - Accent5 13" xfId="263" xr:uid="{00000000-0005-0000-0000-0000F3000000}"/>
    <cellStyle name="60% - Accent5 14" xfId="264" xr:uid="{00000000-0005-0000-0000-0000F4000000}"/>
    <cellStyle name="60% - Accent5 15" xfId="265" xr:uid="{00000000-0005-0000-0000-0000F5000000}"/>
    <cellStyle name="60% - Accent5 16" xfId="266" xr:uid="{00000000-0005-0000-0000-0000F6000000}"/>
    <cellStyle name="60% - Accent5 2" xfId="267" xr:uid="{00000000-0005-0000-0000-0000F7000000}"/>
    <cellStyle name="60% - Accent5 3" xfId="268" xr:uid="{00000000-0005-0000-0000-0000F8000000}"/>
    <cellStyle name="60% - Accent5 4" xfId="269" xr:uid="{00000000-0005-0000-0000-0000F9000000}"/>
    <cellStyle name="60% - Accent5 5" xfId="270" xr:uid="{00000000-0005-0000-0000-0000FA000000}"/>
    <cellStyle name="60% - Accent5 6" xfId="271" xr:uid="{00000000-0005-0000-0000-0000FB000000}"/>
    <cellStyle name="60% - Accent5 7" xfId="272" xr:uid="{00000000-0005-0000-0000-0000FC000000}"/>
    <cellStyle name="60% - Accent5 8" xfId="273" xr:uid="{00000000-0005-0000-0000-0000FD000000}"/>
    <cellStyle name="60% - Accent5 9" xfId="274" xr:uid="{00000000-0005-0000-0000-0000FE000000}"/>
    <cellStyle name="60% - Accent6 10" xfId="275" xr:uid="{00000000-0005-0000-0000-0000FF000000}"/>
    <cellStyle name="60% - Accent6 11" xfId="276" xr:uid="{00000000-0005-0000-0000-000000010000}"/>
    <cellStyle name="60% - Accent6 12" xfId="277" xr:uid="{00000000-0005-0000-0000-000001010000}"/>
    <cellStyle name="60% - Accent6 13" xfId="278" xr:uid="{00000000-0005-0000-0000-000002010000}"/>
    <cellStyle name="60% - Accent6 14" xfId="279" xr:uid="{00000000-0005-0000-0000-000003010000}"/>
    <cellStyle name="60% - Accent6 15" xfId="280" xr:uid="{00000000-0005-0000-0000-000004010000}"/>
    <cellStyle name="60% - Accent6 16" xfId="281" xr:uid="{00000000-0005-0000-0000-000005010000}"/>
    <cellStyle name="60% - Accent6 2" xfId="282" xr:uid="{00000000-0005-0000-0000-000006010000}"/>
    <cellStyle name="60% - Accent6 3" xfId="283" xr:uid="{00000000-0005-0000-0000-000007010000}"/>
    <cellStyle name="60% - Accent6 4" xfId="284" xr:uid="{00000000-0005-0000-0000-000008010000}"/>
    <cellStyle name="60% - Accent6 5" xfId="285" xr:uid="{00000000-0005-0000-0000-000009010000}"/>
    <cellStyle name="60% - Accent6 6" xfId="286" xr:uid="{00000000-0005-0000-0000-00000A010000}"/>
    <cellStyle name="60% - Accent6 7" xfId="287" xr:uid="{00000000-0005-0000-0000-00000B010000}"/>
    <cellStyle name="60% - Accent6 8" xfId="288" xr:uid="{00000000-0005-0000-0000-00000C010000}"/>
    <cellStyle name="60% - Accent6 9" xfId="289" xr:uid="{00000000-0005-0000-0000-00000D010000}"/>
    <cellStyle name="Accent1 10" xfId="290" xr:uid="{00000000-0005-0000-0000-00000E010000}"/>
    <cellStyle name="Accent1 11" xfId="291" xr:uid="{00000000-0005-0000-0000-00000F010000}"/>
    <cellStyle name="Accent1 12" xfId="292" xr:uid="{00000000-0005-0000-0000-000010010000}"/>
    <cellStyle name="Accent1 13" xfId="293" xr:uid="{00000000-0005-0000-0000-000011010000}"/>
    <cellStyle name="Accent1 14" xfId="294" xr:uid="{00000000-0005-0000-0000-000012010000}"/>
    <cellStyle name="Accent1 15" xfId="295" xr:uid="{00000000-0005-0000-0000-000013010000}"/>
    <cellStyle name="Accent1 16" xfId="296" xr:uid="{00000000-0005-0000-0000-000014010000}"/>
    <cellStyle name="Accent1 2" xfId="297" xr:uid="{00000000-0005-0000-0000-000015010000}"/>
    <cellStyle name="Accent1 3" xfId="298" xr:uid="{00000000-0005-0000-0000-000016010000}"/>
    <cellStyle name="Accent1 4" xfId="299" xr:uid="{00000000-0005-0000-0000-000017010000}"/>
    <cellStyle name="Accent1 5" xfId="300" xr:uid="{00000000-0005-0000-0000-000018010000}"/>
    <cellStyle name="Accent1 6" xfId="301" xr:uid="{00000000-0005-0000-0000-000019010000}"/>
    <cellStyle name="Accent1 7" xfId="302" xr:uid="{00000000-0005-0000-0000-00001A010000}"/>
    <cellStyle name="Accent1 8" xfId="303" xr:uid="{00000000-0005-0000-0000-00001B010000}"/>
    <cellStyle name="Accent1 9" xfId="304" xr:uid="{00000000-0005-0000-0000-00001C010000}"/>
    <cellStyle name="Accent2 10" xfId="305" xr:uid="{00000000-0005-0000-0000-00001D010000}"/>
    <cellStyle name="Accent2 11" xfId="306" xr:uid="{00000000-0005-0000-0000-00001E010000}"/>
    <cellStyle name="Accent2 12" xfId="307" xr:uid="{00000000-0005-0000-0000-00001F010000}"/>
    <cellStyle name="Accent2 13" xfId="308" xr:uid="{00000000-0005-0000-0000-000020010000}"/>
    <cellStyle name="Accent2 14" xfId="309" xr:uid="{00000000-0005-0000-0000-000021010000}"/>
    <cellStyle name="Accent2 15" xfId="310" xr:uid="{00000000-0005-0000-0000-000022010000}"/>
    <cellStyle name="Accent2 16" xfId="311" xr:uid="{00000000-0005-0000-0000-000023010000}"/>
    <cellStyle name="Accent2 2" xfId="312" xr:uid="{00000000-0005-0000-0000-000024010000}"/>
    <cellStyle name="Accent2 3" xfId="313" xr:uid="{00000000-0005-0000-0000-000025010000}"/>
    <cellStyle name="Accent2 4" xfId="314" xr:uid="{00000000-0005-0000-0000-000026010000}"/>
    <cellStyle name="Accent2 5" xfId="315" xr:uid="{00000000-0005-0000-0000-000027010000}"/>
    <cellStyle name="Accent2 6" xfId="316" xr:uid="{00000000-0005-0000-0000-000028010000}"/>
    <cellStyle name="Accent2 7" xfId="317" xr:uid="{00000000-0005-0000-0000-000029010000}"/>
    <cellStyle name="Accent2 8" xfId="318" xr:uid="{00000000-0005-0000-0000-00002A010000}"/>
    <cellStyle name="Accent2 9" xfId="319" xr:uid="{00000000-0005-0000-0000-00002B010000}"/>
    <cellStyle name="Accent3 10" xfId="320" xr:uid="{00000000-0005-0000-0000-00002C010000}"/>
    <cellStyle name="Accent3 11" xfId="321" xr:uid="{00000000-0005-0000-0000-00002D010000}"/>
    <cellStyle name="Accent3 12" xfId="322" xr:uid="{00000000-0005-0000-0000-00002E010000}"/>
    <cellStyle name="Accent3 13" xfId="323" xr:uid="{00000000-0005-0000-0000-00002F010000}"/>
    <cellStyle name="Accent3 14" xfId="324" xr:uid="{00000000-0005-0000-0000-000030010000}"/>
    <cellStyle name="Accent3 15" xfId="325" xr:uid="{00000000-0005-0000-0000-000031010000}"/>
    <cellStyle name="Accent3 16" xfId="326" xr:uid="{00000000-0005-0000-0000-000032010000}"/>
    <cellStyle name="Accent3 2" xfId="327" xr:uid="{00000000-0005-0000-0000-000033010000}"/>
    <cellStyle name="Accent3 3" xfId="328" xr:uid="{00000000-0005-0000-0000-000034010000}"/>
    <cellStyle name="Accent3 4" xfId="329" xr:uid="{00000000-0005-0000-0000-000035010000}"/>
    <cellStyle name="Accent3 5" xfId="330" xr:uid="{00000000-0005-0000-0000-000036010000}"/>
    <cellStyle name="Accent3 6" xfId="331" xr:uid="{00000000-0005-0000-0000-000037010000}"/>
    <cellStyle name="Accent3 7" xfId="332" xr:uid="{00000000-0005-0000-0000-000038010000}"/>
    <cellStyle name="Accent3 8" xfId="333" xr:uid="{00000000-0005-0000-0000-000039010000}"/>
    <cellStyle name="Accent3 9" xfId="334" xr:uid="{00000000-0005-0000-0000-00003A010000}"/>
    <cellStyle name="Accent4 10" xfId="335" xr:uid="{00000000-0005-0000-0000-00003B010000}"/>
    <cellStyle name="Accent4 11" xfId="336" xr:uid="{00000000-0005-0000-0000-00003C010000}"/>
    <cellStyle name="Accent4 12" xfId="337" xr:uid="{00000000-0005-0000-0000-00003D010000}"/>
    <cellStyle name="Accent4 13" xfId="338" xr:uid="{00000000-0005-0000-0000-00003E010000}"/>
    <cellStyle name="Accent4 14" xfId="339" xr:uid="{00000000-0005-0000-0000-00003F010000}"/>
    <cellStyle name="Accent4 15" xfId="340" xr:uid="{00000000-0005-0000-0000-000040010000}"/>
    <cellStyle name="Accent4 16" xfId="341" xr:uid="{00000000-0005-0000-0000-000041010000}"/>
    <cellStyle name="Accent4 2" xfId="342" xr:uid="{00000000-0005-0000-0000-000042010000}"/>
    <cellStyle name="Accent4 3" xfId="343" xr:uid="{00000000-0005-0000-0000-000043010000}"/>
    <cellStyle name="Accent4 4" xfId="344" xr:uid="{00000000-0005-0000-0000-000044010000}"/>
    <cellStyle name="Accent4 5" xfId="345" xr:uid="{00000000-0005-0000-0000-000045010000}"/>
    <cellStyle name="Accent4 6" xfId="346" xr:uid="{00000000-0005-0000-0000-000046010000}"/>
    <cellStyle name="Accent4 7" xfId="347" xr:uid="{00000000-0005-0000-0000-000047010000}"/>
    <cellStyle name="Accent4 8" xfId="348" xr:uid="{00000000-0005-0000-0000-000048010000}"/>
    <cellStyle name="Accent4 9" xfId="349" xr:uid="{00000000-0005-0000-0000-000049010000}"/>
    <cellStyle name="Accent5 10" xfId="350" xr:uid="{00000000-0005-0000-0000-00004A010000}"/>
    <cellStyle name="Accent5 11" xfId="351" xr:uid="{00000000-0005-0000-0000-00004B010000}"/>
    <cellStyle name="Accent5 12" xfId="352" xr:uid="{00000000-0005-0000-0000-00004C010000}"/>
    <cellStyle name="Accent5 13" xfId="353" xr:uid="{00000000-0005-0000-0000-00004D010000}"/>
    <cellStyle name="Accent5 14" xfId="354" xr:uid="{00000000-0005-0000-0000-00004E010000}"/>
    <cellStyle name="Accent5 15" xfId="355" xr:uid="{00000000-0005-0000-0000-00004F010000}"/>
    <cellStyle name="Accent5 16" xfId="356" xr:uid="{00000000-0005-0000-0000-000050010000}"/>
    <cellStyle name="Accent5 2" xfId="357" xr:uid="{00000000-0005-0000-0000-000051010000}"/>
    <cellStyle name="Accent5 3" xfId="358" xr:uid="{00000000-0005-0000-0000-000052010000}"/>
    <cellStyle name="Accent5 4" xfId="359" xr:uid="{00000000-0005-0000-0000-000053010000}"/>
    <cellStyle name="Accent5 5" xfId="360" xr:uid="{00000000-0005-0000-0000-000054010000}"/>
    <cellStyle name="Accent5 6" xfId="361" xr:uid="{00000000-0005-0000-0000-000055010000}"/>
    <cellStyle name="Accent5 7" xfId="362" xr:uid="{00000000-0005-0000-0000-000056010000}"/>
    <cellStyle name="Accent5 8" xfId="363" xr:uid="{00000000-0005-0000-0000-000057010000}"/>
    <cellStyle name="Accent5 9" xfId="364" xr:uid="{00000000-0005-0000-0000-000058010000}"/>
    <cellStyle name="Accent6 10" xfId="365" xr:uid="{00000000-0005-0000-0000-000059010000}"/>
    <cellStyle name="Accent6 11" xfId="366" xr:uid="{00000000-0005-0000-0000-00005A010000}"/>
    <cellStyle name="Accent6 12" xfId="367" xr:uid="{00000000-0005-0000-0000-00005B010000}"/>
    <cellStyle name="Accent6 13" xfId="368" xr:uid="{00000000-0005-0000-0000-00005C010000}"/>
    <cellStyle name="Accent6 14" xfId="369" xr:uid="{00000000-0005-0000-0000-00005D010000}"/>
    <cellStyle name="Accent6 15" xfId="370" xr:uid="{00000000-0005-0000-0000-00005E010000}"/>
    <cellStyle name="Accent6 16" xfId="371" xr:uid="{00000000-0005-0000-0000-00005F010000}"/>
    <cellStyle name="Accent6 2" xfId="372" xr:uid="{00000000-0005-0000-0000-000060010000}"/>
    <cellStyle name="Accent6 3" xfId="373" xr:uid="{00000000-0005-0000-0000-000061010000}"/>
    <cellStyle name="Accent6 4" xfId="374" xr:uid="{00000000-0005-0000-0000-000062010000}"/>
    <cellStyle name="Accent6 5" xfId="375" xr:uid="{00000000-0005-0000-0000-000063010000}"/>
    <cellStyle name="Accent6 6" xfId="376" xr:uid="{00000000-0005-0000-0000-000064010000}"/>
    <cellStyle name="Accent6 7" xfId="377" xr:uid="{00000000-0005-0000-0000-000065010000}"/>
    <cellStyle name="Accent6 8" xfId="378" xr:uid="{00000000-0005-0000-0000-000066010000}"/>
    <cellStyle name="Accent6 9" xfId="379" xr:uid="{00000000-0005-0000-0000-000067010000}"/>
    <cellStyle name="Berekening 10" xfId="380" xr:uid="{00000000-0005-0000-0000-000068010000}"/>
    <cellStyle name="Berekening 11" xfId="381" xr:uid="{00000000-0005-0000-0000-000069010000}"/>
    <cellStyle name="Berekening 12" xfId="382" xr:uid="{00000000-0005-0000-0000-00006A010000}"/>
    <cellStyle name="Berekening 13" xfId="383" xr:uid="{00000000-0005-0000-0000-00006B010000}"/>
    <cellStyle name="Berekening 14" xfId="384" xr:uid="{00000000-0005-0000-0000-00006C010000}"/>
    <cellStyle name="Berekening 15" xfId="385" xr:uid="{00000000-0005-0000-0000-00006D010000}"/>
    <cellStyle name="Berekening 16" xfId="386" xr:uid="{00000000-0005-0000-0000-00006E010000}"/>
    <cellStyle name="Berekening 2" xfId="387" xr:uid="{00000000-0005-0000-0000-00006F010000}"/>
    <cellStyle name="Berekening 3" xfId="388" xr:uid="{00000000-0005-0000-0000-000070010000}"/>
    <cellStyle name="Berekening 4" xfId="389" xr:uid="{00000000-0005-0000-0000-000071010000}"/>
    <cellStyle name="Berekening 5" xfId="390" xr:uid="{00000000-0005-0000-0000-000072010000}"/>
    <cellStyle name="Berekening 6" xfId="391" xr:uid="{00000000-0005-0000-0000-000073010000}"/>
    <cellStyle name="Berekening 7" xfId="392" xr:uid="{00000000-0005-0000-0000-000074010000}"/>
    <cellStyle name="Berekening 8" xfId="393" xr:uid="{00000000-0005-0000-0000-000075010000}"/>
    <cellStyle name="Berekening 9" xfId="394" xr:uid="{00000000-0005-0000-0000-000076010000}"/>
    <cellStyle name="Controlecel 10" xfId="395" xr:uid="{00000000-0005-0000-0000-000077010000}"/>
    <cellStyle name="Controlecel 11" xfId="396" xr:uid="{00000000-0005-0000-0000-000078010000}"/>
    <cellStyle name="Controlecel 12" xfId="397" xr:uid="{00000000-0005-0000-0000-000079010000}"/>
    <cellStyle name="Controlecel 13" xfId="398" xr:uid="{00000000-0005-0000-0000-00007A010000}"/>
    <cellStyle name="Controlecel 14" xfId="399" xr:uid="{00000000-0005-0000-0000-00007B010000}"/>
    <cellStyle name="Controlecel 15" xfId="400" xr:uid="{00000000-0005-0000-0000-00007C010000}"/>
    <cellStyle name="Controlecel 16" xfId="401" xr:uid="{00000000-0005-0000-0000-00007D010000}"/>
    <cellStyle name="Controlecel 2" xfId="402" xr:uid="{00000000-0005-0000-0000-00007E010000}"/>
    <cellStyle name="Controlecel 3" xfId="403" xr:uid="{00000000-0005-0000-0000-00007F010000}"/>
    <cellStyle name="Controlecel 4" xfId="404" xr:uid="{00000000-0005-0000-0000-000080010000}"/>
    <cellStyle name="Controlecel 5" xfId="405" xr:uid="{00000000-0005-0000-0000-000081010000}"/>
    <cellStyle name="Controlecel 6" xfId="406" xr:uid="{00000000-0005-0000-0000-000082010000}"/>
    <cellStyle name="Controlecel 7" xfId="407" xr:uid="{00000000-0005-0000-0000-000083010000}"/>
    <cellStyle name="Controlecel 8" xfId="408" xr:uid="{00000000-0005-0000-0000-000084010000}"/>
    <cellStyle name="Controlecel 9" xfId="409" xr:uid="{00000000-0005-0000-0000-000085010000}"/>
    <cellStyle name="Euro" xfId="410" xr:uid="{00000000-0005-0000-0000-000086010000}"/>
    <cellStyle name="Euro 3" xfId="1" xr:uid="{00000000-0005-0000-0000-000087010000}"/>
    <cellStyle name="Gekoppelde cel 10" xfId="411" xr:uid="{00000000-0005-0000-0000-000088010000}"/>
    <cellStyle name="Gekoppelde cel 11" xfId="412" xr:uid="{00000000-0005-0000-0000-000089010000}"/>
    <cellStyle name="Gekoppelde cel 12" xfId="413" xr:uid="{00000000-0005-0000-0000-00008A010000}"/>
    <cellStyle name="Gekoppelde cel 13" xfId="414" xr:uid="{00000000-0005-0000-0000-00008B010000}"/>
    <cellStyle name="Gekoppelde cel 14" xfId="415" xr:uid="{00000000-0005-0000-0000-00008C010000}"/>
    <cellStyle name="Gekoppelde cel 15" xfId="416" xr:uid="{00000000-0005-0000-0000-00008D010000}"/>
    <cellStyle name="Gekoppelde cel 16" xfId="417" xr:uid="{00000000-0005-0000-0000-00008E010000}"/>
    <cellStyle name="Gekoppelde cel 2" xfId="418" xr:uid="{00000000-0005-0000-0000-00008F010000}"/>
    <cellStyle name="Gekoppelde cel 3" xfId="419" xr:uid="{00000000-0005-0000-0000-000090010000}"/>
    <cellStyle name="Gekoppelde cel 4" xfId="420" xr:uid="{00000000-0005-0000-0000-000091010000}"/>
    <cellStyle name="Gekoppelde cel 5" xfId="421" xr:uid="{00000000-0005-0000-0000-000092010000}"/>
    <cellStyle name="Gekoppelde cel 6" xfId="422" xr:uid="{00000000-0005-0000-0000-000093010000}"/>
    <cellStyle name="Gekoppelde cel 7" xfId="423" xr:uid="{00000000-0005-0000-0000-000094010000}"/>
    <cellStyle name="Gekoppelde cel 8" xfId="424" xr:uid="{00000000-0005-0000-0000-000095010000}"/>
    <cellStyle name="Gekoppelde cel 9" xfId="425" xr:uid="{00000000-0005-0000-0000-000096010000}"/>
    <cellStyle name="Goed 10" xfId="426" xr:uid="{00000000-0005-0000-0000-000097010000}"/>
    <cellStyle name="Goed 11" xfId="427" xr:uid="{00000000-0005-0000-0000-000098010000}"/>
    <cellStyle name="Goed 12" xfId="428" xr:uid="{00000000-0005-0000-0000-000099010000}"/>
    <cellStyle name="Goed 13" xfId="429" xr:uid="{00000000-0005-0000-0000-00009A010000}"/>
    <cellStyle name="Goed 14" xfId="430" xr:uid="{00000000-0005-0000-0000-00009B010000}"/>
    <cellStyle name="Goed 15" xfId="431" xr:uid="{00000000-0005-0000-0000-00009C010000}"/>
    <cellStyle name="Goed 16" xfId="432" xr:uid="{00000000-0005-0000-0000-00009D010000}"/>
    <cellStyle name="Goed 2" xfId="433" xr:uid="{00000000-0005-0000-0000-00009E010000}"/>
    <cellStyle name="Goed 3" xfId="434" xr:uid="{00000000-0005-0000-0000-00009F010000}"/>
    <cellStyle name="Goed 4" xfId="435" xr:uid="{00000000-0005-0000-0000-0000A0010000}"/>
    <cellStyle name="Goed 5" xfId="436" xr:uid="{00000000-0005-0000-0000-0000A1010000}"/>
    <cellStyle name="Goed 6" xfId="437" xr:uid="{00000000-0005-0000-0000-0000A2010000}"/>
    <cellStyle name="Goed 7" xfId="438" xr:uid="{00000000-0005-0000-0000-0000A3010000}"/>
    <cellStyle name="Goed 8" xfId="439" xr:uid="{00000000-0005-0000-0000-0000A4010000}"/>
    <cellStyle name="Goed 9" xfId="440" xr:uid="{00000000-0005-0000-0000-0000A5010000}"/>
    <cellStyle name="Hyperlink 2" xfId="661" xr:uid="{00000000-0005-0000-0000-0000A6010000}"/>
    <cellStyle name="Invoer 10" xfId="441" xr:uid="{00000000-0005-0000-0000-0000A7010000}"/>
    <cellStyle name="Invoer 11" xfId="442" xr:uid="{00000000-0005-0000-0000-0000A8010000}"/>
    <cellStyle name="Invoer 12" xfId="443" xr:uid="{00000000-0005-0000-0000-0000A9010000}"/>
    <cellStyle name="Invoer 13" xfId="444" xr:uid="{00000000-0005-0000-0000-0000AA010000}"/>
    <cellStyle name="Invoer 14" xfId="445" xr:uid="{00000000-0005-0000-0000-0000AB010000}"/>
    <cellStyle name="Invoer 15" xfId="446" xr:uid="{00000000-0005-0000-0000-0000AC010000}"/>
    <cellStyle name="Invoer 16" xfId="447" xr:uid="{00000000-0005-0000-0000-0000AD010000}"/>
    <cellStyle name="Invoer 2" xfId="448" xr:uid="{00000000-0005-0000-0000-0000AE010000}"/>
    <cellStyle name="Invoer 3" xfId="449" xr:uid="{00000000-0005-0000-0000-0000AF010000}"/>
    <cellStyle name="Invoer 4" xfId="450" xr:uid="{00000000-0005-0000-0000-0000B0010000}"/>
    <cellStyle name="Invoer 5" xfId="451" xr:uid="{00000000-0005-0000-0000-0000B1010000}"/>
    <cellStyle name="Invoer 6" xfId="452" xr:uid="{00000000-0005-0000-0000-0000B2010000}"/>
    <cellStyle name="Invoer 7" xfId="453" xr:uid="{00000000-0005-0000-0000-0000B3010000}"/>
    <cellStyle name="Invoer 8" xfId="454" xr:uid="{00000000-0005-0000-0000-0000B4010000}"/>
    <cellStyle name="Invoer 9" xfId="455" xr:uid="{00000000-0005-0000-0000-0000B5010000}"/>
    <cellStyle name="Komma" xfId="662" builtinId="3"/>
    <cellStyle name="Komma 2" xfId="2" xr:uid="{00000000-0005-0000-0000-0000B6010000}"/>
    <cellStyle name="Komma 2 2" xfId="3" xr:uid="{00000000-0005-0000-0000-0000B7010000}"/>
    <cellStyle name="Komma 3" xfId="4" xr:uid="{00000000-0005-0000-0000-0000B8010000}"/>
    <cellStyle name="Kop 1 10" xfId="456" xr:uid="{00000000-0005-0000-0000-0000B9010000}"/>
    <cellStyle name="Kop 1 11" xfId="457" xr:uid="{00000000-0005-0000-0000-0000BA010000}"/>
    <cellStyle name="Kop 1 12" xfId="458" xr:uid="{00000000-0005-0000-0000-0000BB010000}"/>
    <cellStyle name="Kop 1 13" xfId="459" xr:uid="{00000000-0005-0000-0000-0000BC010000}"/>
    <cellStyle name="Kop 1 14" xfId="460" xr:uid="{00000000-0005-0000-0000-0000BD010000}"/>
    <cellStyle name="Kop 1 15" xfId="461" xr:uid="{00000000-0005-0000-0000-0000BE010000}"/>
    <cellStyle name="Kop 1 16" xfId="462" xr:uid="{00000000-0005-0000-0000-0000BF010000}"/>
    <cellStyle name="Kop 1 2" xfId="463" xr:uid="{00000000-0005-0000-0000-0000C0010000}"/>
    <cellStyle name="Kop 1 3" xfId="464" xr:uid="{00000000-0005-0000-0000-0000C1010000}"/>
    <cellStyle name="Kop 1 4" xfId="465" xr:uid="{00000000-0005-0000-0000-0000C2010000}"/>
    <cellStyle name="Kop 1 5" xfId="466" xr:uid="{00000000-0005-0000-0000-0000C3010000}"/>
    <cellStyle name="Kop 1 6" xfId="467" xr:uid="{00000000-0005-0000-0000-0000C4010000}"/>
    <cellStyle name="Kop 1 7" xfId="468" xr:uid="{00000000-0005-0000-0000-0000C5010000}"/>
    <cellStyle name="Kop 1 8" xfId="469" xr:uid="{00000000-0005-0000-0000-0000C6010000}"/>
    <cellStyle name="Kop 1 9" xfId="470" xr:uid="{00000000-0005-0000-0000-0000C7010000}"/>
    <cellStyle name="Kop 2 10" xfId="471" xr:uid="{00000000-0005-0000-0000-0000C8010000}"/>
    <cellStyle name="Kop 2 11" xfId="472" xr:uid="{00000000-0005-0000-0000-0000C9010000}"/>
    <cellStyle name="Kop 2 12" xfId="473" xr:uid="{00000000-0005-0000-0000-0000CA010000}"/>
    <cellStyle name="Kop 2 13" xfId="474" xr:uid="{00000000-0005-0000-0000-0000CB010000}"/>
    <cellStyle name="Kop 2 14" xfId="475" xr:uid="{00000000-0005-0000-0000-0000CC010000}"/>
    <cellStyle name="Kop 2 15" xfId="476" xr:uid="{00000000-0005-0000-0000-0000CD010000}"/>
    <cellStyle name="Kop 2 16" xfId="477" xr:uid="{00000000-0005-0000-0000-0000CE010000}"/>
    <cellStyle name="Kop 2 2" xfId="478" xr:uid="{00000000-0005-0000-0000-0000CF010000}"/>
    <cellStyle name="Kop 2 3" xfId="479" xr:uid="{00000000-0005-0000-0000-0000D0010000}"/>
    <cellStyle name="Kop 2 4" xfId="480" xr:uid="{00000000-0005-0000-0000-0000D1010000}"/>
    <cellStyle name="Kop 2 5" xfId="481" xr:uid="{00000000-0005-0000-0000-0000D2010000}"/>
    <cellStyle name="Kop 2 6" xfId="482" xr:uid="{00000000-0005-0000-0000-0000D3010000}"/>
    <cellStyle name="Kop 2 7" xfId="483" xr:uid="{00000000-0005-0000-0000-0000D4010000}"/>
    <cellStyle name="Kop 2 8" xfId="484" xr:uid="{00000000-0005-0000-0000-0000D5010000}"/>
    <cellStyle name="Kop 2 9" xfId="485" xr:uid="{00000000-0005-0000-0000-0000D6010000}"/>
    <cellStyle name="Kop 3 10" xfId="486" xr:uid="{00000000-0005-0000-0000-0000D7010000}"/>
    <cellStyle name="Kop 3 11" xfId="487" xr:uid="{00000000-0005-0000-0000-0000D8010000}"/>
    <cellStyle name="Kop 3 12" xfId="488" xr:uid="{00000000-0005-0000-0000-0000D9010000}"/>
    <cellStyle name="Kop 3 13" xfId="489" xr:uid="{00000000-0005-0000-0000-0000DA010000}"/>
    <cellStyle name="Kop 3 14" xfId="490" xr:uid="{00000000-0005-0000-0000-0000DB010000}"/>
    <cellStyle name="Kop 3 15" xfId="491" xr:uid="{00000000-0005-0000-0000-0000DC010000}"/>
    <cellStyle name="Kop 3 16" xfId="492" xr:uid="{00000000-0005-0000-0000-0000DD010000}"/>
    <cellStyle name="Kop 3 2" xfId="493" xr:uid="{00000000-0005-0000-0000-0000DE010000}"/>
    <cellStyle name="Kop 3 3" xfId="494" xr:uid="{00000000-0005-0000-0000-0000DF010000}"/>
    <cellStyle name="Kop 3 4" xfId="495" xr:uid="{00000000-0005-0000-0000-0000E0010000}"/>
    <cellStyle name="Kop 3 5" xfId="496" xr:uid="{00000000-0005-0000-0000-0000E1010000}"/>
    <cellStyle name="Kop 3 6" xfId="497" xr:uid="{00000000-0005-0000-0000-0000E2010000}"/>
    <cellStyle name="Kop 3 7" xfId="498" xr:uid="{00000000-0005-0000-0000-0000E3010000}"/>
    <cellStyle name="Kop 3 8" xfId="499" xr:uid="{00000000-0005-0000-0000-0000E4010000}"/>
    <cellStyle name="Kop 3 9" xfId="500" xr:uid="{00000000-0005-0000-0000-0000E5010000}"/>
    <cellStyle name="Kop 4 10" xfId="501" xr:uid="{00000000-0005-0000-0000-0000E6010000}"/>
    <cellStyle name="Kop 4 11" xfId="502" xr:uid="{00000000-0005-0000-0000-0000E7010000}"/>
    <cellStyle name="Kop 4 12" xfId="503" xr:uid="{00000000-0005-0000-0000-0000E8010000}"/>
    <cellStyle name="Kop 4 13" xfId="504" xr:uid="{00000000-0005-0000-0000-0000E9010000}"/>
    <cellStyle name="Kop 4 14" xfId="505" xr:uid="{00000000-0005-0000-0000-0000EA010000}"/>
    <cellStyle name="Kop 4 15" xfId="506" xr:uid="{00000000-0005-0000-0000-0000EB010000}"/>
    <cellStyle name="Kop 4 16" xfId="507" xr:uid="{00000000-0005-0000-0000-0000EC010000}"/>
    <cellStyle name="Kop 4 2" xfId="508" xr:uid="{00000000-0005-0000-0000-0000ED010000}"/>
    <cellStyle name="Kop 4 3" xfId="509" xr:uid="{00000000-0005-0000-0000-0000EE010000}"/>
    <cellStyle name="Kop 4 4" xfId="510" xr:uid="{00000000-0005-0000-0000-0000EF010000}"/>
    <cellStyle name="Kop 4 5" xfId="511" xr:uid="{00000000-0005-0000-0000-0000F0010000}"/>
    <cellStyle name="Kop 4 6" xfId="512" xr:uid="{00000000-0005-0000-0000-0000F1010000}"/>
    <cellStyle name="Kop 4 7" xfId="513" xr:uid="{00000000-0005-0000-0000-0000F2010000}"/>
    <cellStyle name="Kop 4 8" xfId="514" xr:uid="{00000000-0005-0000-0000-0000F3010000}"/>
    <cellStyle name="Kop 4 9" xfId="515" xr:uid="{00000000-0005-0000-0000-0000F4010000}"/>
    <cellStyle name="Neutraal 10" xfId="516" xr:uid="{00000000-0005-0000-0000-0000F5010000}"/>
    <cellStyle name="Neutraal 11" xfId="517" xr:uid="{00000000-0005-0000-0000-0000F6010000}"/>
    <cellStyle name="Neutraal 12" xfId="518" xr:uid="{00000000-0005-0000-0000-0000F7010000}"/>
    <cellStyle name="Neutraal 13" xfId="519" xr:uid="{00000000-0005-0000-0000-0000F8010000}"/>
    <cellStyle name="Neutraal 14" xfId="520" xr:uid="{00000000-0005-0000-0000-0000F9010000}"/>
    <cellStyle name="Neutraal 15" xfId="521" xr:uid="{00000000-0005-0000-0000-0000FA010000}"/>
    <cellStyle name="Neutraal 16" xfId="522" xr:uid="{00000000-0005-0000-0000-0000FB010000}"/>
    <cellStyle name="Neutraal 2" xfId="523" xr:uid="{00000000-0005-0000-0000-0000FC010000}"/>
    <cellStyle name="Neutraal 3" xfId="524" xr:uid="{00000000-0005-0000-0000-0000FD010000}"/>
    <cellStyle name="Neutraal 4" xfId="525" xr:uid="{00000000-0005-0000-0000-0000FE010000}"/>
    <cellStyle name="Neutraal 5" xfId="526" xr:uid="{00000000-0005-0000-0000-0000FF010000}"/>
    <cellStyle name="Neutraal 6" xfId="527" xr:uid="{00000000-0005-0000-0000-000000020000}"/>
    <cellStyle name="Neutraal 7" xfId="528" xr:uid="{00000000-0005-0000-0000-000001020000}"/>
    <cellStyle name="Neutraal 8" xfId="529" xr:uid="{00000000-0005-0000-0000-000002020000}"/>
    <cellStyle name="Neutraal 9" xfId="530" xr:uid="{00000000-0005-0000-0000-000003020000}"/>
    <cellStyle name="Notitie 10" xfId="531" xr:uid="{00000000-0005-0000-0000-000004020000}"/>
    <cellStyle name="Notitie 11" xfId="532" xr:uid="{00000000-0005-0000-0000-000005020000}"/>
    <cellStyle name="Notitie 12" xfId="533" xr:uid="{00000000-0005-0000-0000-000006020000}"/>
    <cellStyle name="Notitie 13" xfId="534" xr:uid="{00000000-0005-0000-0000-000007020000}"/>
    <cellStyle name="Notitie 14" xfId="535" xr:uid="{00000000-0005-0000-0000-000008020000}"/>
    <cellStyle name="Notitie 15" xfId="536" xr:uid="{00000000-0005-0000-0000-000009020000}"/>
    <cellStyle name="Notitie 16" xfId="537" xr:uid="{00000000-0005-0000-0000-00000A020000}"/>
    <cellStyle name="Notitie 2" xfId="538" xr:uid="{00000000-0005-0000-0000-00000B020000}"/>
    <cellStyle name="Notitie 2 2" xfId="539" xr:uid="{00000000-0005-0000-0000-00000C020000}"/>
    <cellStyle name="Notitie 3" xfId="540" xr:uid="{00000000-0005-0000-0000-00000D020000}"/>
    <cellStyle name="Notitie 4" xfId="541" xr:uid="{00000000-0005-0000-0000-00000E020000}"/>
    <cellStyle name="Notitie 5" xfId="542" xr:uid="{00000000-0005-0000-0000-00000F020000}"/>
    <cellStyle name="Notitie 6" xfId="543" xr:uid="{00000000-0005-0000-0000-000010020000}"/>
    <cellStyle name="Notitie 7" xfId="544" xr:uid="{00000000-0005-0000-0000-000011020000}"/>
    <cellStyle name="Notitie 8" xfId="545" xr:uid="{00000000-0005-0000-0000-000012020000}"/>
    <cellStyle name="Notitie 9" xfId="546" xr:uid="{00000000-0005-0000-0000-000013020000}"/>
    <cellStyle name="Ongeldig 10" xfId="547" xr:uid="{00000000-0005-0000-0000-000014020000}"/>
    <cellStyle name="Ongeldig 11" xfId="548" xr:uid="{00000000-0005-0000-0000-000015020000}"/>
    <cellStyle name="Ongeldig 12" xfId="549" xr:uid="{00000000-0005-0000-0000-000016020000}"/>
    <cellStyle name="Ongeldig 13" xfId="550" xr:uid="{00000000-0005-0000-0000-000017020000}"/>
    <cellStyle name="Ongeldig 14" xfId="551" xr:uid="{00000000-0005-0000-0000-000018020000}"/>
    <cellStyle name="Ongeldig 15" xfId="552" xr:uid="{00000000-0005-0000-0000-000019020000}"/>
    <cellStyle name="Ongeldig 16" xfId="553" xr:uid="{00000000-0005-0000-0000-00001A020000}"/>
    <cellStyle name="Ongeldig 2" xfId="554" xr:uid="{00000000-0005-0000-0000-00001B020000}"/>
    <cellStyle name="Ongeldig 3" xfId="555" xr:uid="{00000000-0005-0000-0000-00001C020000}"/>
    <cellStyle name="Ongeldig 4" xfId="556" xr:uid="{00000000-0005-0000-0000-00001D020000}"/>
    <cellStyle name="Ongeldig 5" xfId="557" xr:uid="{00000000-0005-0000-0000-00001E020000}"/>
    <cellStyle name="Ongeldig 6" xfId="558" xr:uid="{00000000-0005-0000-0000-00001F020000}"/>
    <cellStyle name="Ongeldig 7" xfId="559" xr:uid="{00000000-0005-0000-0000-000020020000}"/>
    <cellStyle name="Ongeldig 8" xfId="560" xr:uid="{00000000-0005-0000-0000-000021020000}"/>
    <cellStyle name="Ongeldig 9" xfId="561" xr:uid="{00000000-0005-0000-0000-000022020000}"/>
    <cellStyle name="Procent" xfId="660" builtinId="5"/>
    <cellStyle name="Procent 2" xfId="5" xr:uid="{00000000-0005-0000-0000-000024020000}"/>
    <cellStyle name="Standaard" xfId="0" builtinId="0"/>
    <cellStyle name="Standaard 10" xfId="6" xr:uid="{00000000-0005-0000-0000-000026020000}"/>
    <cellStyle name="Standaard 11" xfId="7" xr:uid="{00000000-0005-0000-0000-000027020000}"/>
    <cellStyle name="Standaard 12" xfId="8" xr:uid="{00000000-0005-0000-0000-000028020000}"/>
    <cellStyle name="Standaard 13" xfId="562" xr:uid="{00000000-0005-0000-0000-000029020000}"/>
    <cellStyle name="Standaard 14" xfId="563" xr:uid="{00000000-0005-0000-0000-00002A020000}"/>
    <cellStyle name="Standaard 15" xfId="564" xr:uid="{00000000-0005-0000-0000-00002B020000}"/>
    <cellStyle name="Standaard 16" xfId="565" xr:uid="{00000000-0005-0000-0000-00002C020000}"/>
    <cellStyle name="Standaard 17" xfId="566" xr:uid="{00000000-0005-0000-0000-00002D020000}"/>
    <cellStyle name="Standaard 18" xfId="567" xr:uid="{00000000-0005-0000-0000-00002E020000}"/>
    <cellStyle name="Standaard 19" xfId="9" xr:uid="{00000000-0005-0000-0000-00002F020000}"/>
    <cellStyle name="Standaard 19 2" xfId="568" xr:uid="{00000000-0005-0000-0000-000030020000}"/>
    <cellStyle name="Standaard 19 2 2" xfId="569" xr:uid="{00000000-0005-0000-0000-000031020000}"/>
    <cellStyle name="Standaard 19 2 3" xfId="570" xr:uid="{00000000-0005-0000-0000-000032020000}"/>
    <cellStyle name="Standaard 19 3" xfId="571" xr:uid="{00000000-0005-0000-0000-000033020000}"/>
    <cellStyle name="Standaard 2" xfId="10" xr:uid="{00000000-0005-0000-0000-000034020000}"/>
    <cellStyle name="Standaard 20" xfId="572" xr:uid="{00000000-0005-0000-0000-000035020000}"/>
    <cellStyle name="Standaard 21" xfId="573" xr:uid="{00000000-0005-0000-0000-000036020000}"/>
    <cellStyle name="Standaard 22" xfId="574" xr:uid="{00000000-0005-0000-0000-000037020000}"/>
    <cellStyle name="Standaard 23" xfId="575" xr:uid="{00000000-0005-0000-0000-000038020000}"/>
    <cellStyle name="Standaard 24" xfId="576" xr:uid="{00000000-0005-0000-0000-000039020000}"/>
    <cellStyle name="Standaard 25" xfId="577" xr:uid="{00000000-0005-0000-0000-00003A020000}"/>
    <cellStyle name="Standaard 27" xfId="11" xr:uid="{00000000-0005-0000-0000-00003B020000}"/>
    <cellStyle name="Standaard 3" xfId="12" xr:uid="{00000000-0005-0000-0000-00003C020000}"/>
    <cellStyle name="Standaard 3 2" xfId="13" xr:uid="{00000000-0005-0000-0000-00003D020000}"/>
    <cellStyle name="Standaard 3 3" xfId="578" xr:uid="{00000000-0005-0000-0000-00003E020000}"/>
    <cellStyle name="Standaard 4" xfId="14" xr:uid="{00000000-0005-0000-0000-00003F020000}"/>
    <cellStyle name="Standaard 40" xfId="15" xr:uid="{00000000-0005-0000-0000-000040020000}"/>
    <cellStyle name="Standaard 5" xfId="16" xr:uid="{00000000-0005-0000-0000-000041020000}"/>
    <cellStyle name="Standaard 58" xfId="17" xr:uid="{00000000-0005-0000-0000-000042020000}"/>
    <cellStyle name="Standaard 6" xfId="579" xr:uid="{00000000-0005-0000-0000-000043020000}"/>
    <cellStyle name="Standaard 7" xfId="580" xr:uid="{00000000-0005-0000-0000-000044020000}"/>
    <cellStyle name="Standaard 8" xfId="581" xr:uid="{00000000-0005-0000-0000-000045020000}"/>
    <cellStyle name="Standaard 9" xfId="582" xr:uid="{00000000-0005-0000-0000-000046020000}"/>
    <cellStyle name="Titel 10" xfId="583" xr:uid="{00000000-0005-0000-0000-000047020000}"/>
    <cellStyle name="Titel 11" xfId="584" xr:uid="{00000000-0005-0000-0000-000048020000}"/>
    <cellStyle name="Titel 12" xfId="585" xr:uid="{00000000-0005-0000-0000-000049020000}"/>
    <cellStyle name="Titel 13" xfId="586" xr:uid="{00000000-0005-0000-0000-00004A020000}"/>
    <cellStyle name="Titel 14" xfId="587" xr:uid="{00000000-0005-0000-0000-00004B020000}"/>
    <cellStyle name="Titel 15" xfId="588" xr:uid="{00000000-0005-0000-0000-00004C020000}"/>
    <cellStyle name="Titel 16" xfId="589" xr:uid="{00000000-0005-0000-0000-00004D020000}"/>
    <cellStyle name="Titel 2" xfId="590" xr:uid="{00000000-0005-0000-0000-00004E020000}"/>
    <cellStyle name="Titel 3" xfId="591" xr:uid="{00000000-0005-0000-0000-00004F020000}"/>
    <cellStyle name="Titel 4" xfId="592" xr:uid="{00000000-0005-0000-0000-000050020000}"/>
    <cellStyle name="Titel 5" xfId="593" xr:uid="{00000000-0005-0000-0000-000051020000}"/>
    <cellStyle name="Titel 6" xfId="594" xr:uid="{00000000-0005-0000-0000-000052020000}"/>
    <cellStyle name="Titel 7" xfId="595" xr:uid="{00000000-0005-0000-0000-000053020000}"/>
    <cellStyle name="Titel 8" xfId="596" xr:uid="{00000000-0005-0000-0000-000054020000}"/>
    <cellStyle name="Titel 9" xfId="597" xr:uid="{00000000-0005-0000-0000-000055020000}"/>
    <cellStyle name="Totaal 10" xfId="598" xr:uid="{00000000-0005-0000-0000-000056020000}"/>
    <cellStyle name="Totaal 11" xfId="599" xr:uid="{00000000-0005-0000-0000-000057020000}"/>
    <cellStyle name="Totaal 12" xfId="600" xr:uid="{00000000-0005-0000-0000-000058020000}"/>
    <cellStyle name="Totaal 13" xfId="601" xr:uid="{00000000-0005-0000-0000-000059020000}"/>
    <cellStyle name="Totaal 14" xfId="602" xr:uid="{00000000-0005-0000-0000-00005A020000}"/>
    <cellStyle name="Totaal 15" xfId="603" xr:uid="{00000000-0005-0000-0000-00005B020000}"/>
    <cellStyle name="Totaal 16" xfId="604" xr:uid="{00000000-0005-0000-0000-00005C020000}"/>
    <cellStyle name="Totaal 2" xfId="605" xr:uid="{00000000-0005-0000-0000-00005D020000}"/>
    <cellStyle name="Totaal 3" xfId="606" xr:uid="{00000000-0005-0000-0000-00005E020000}"/>
    <cellStyle name="Totaal 4" xfId="607" xr:uid="{00000000-0005-0000-0000-00005F020000}"/>
    <cellStyle name="Totaal 5" xfId="608" xr:uid="{00000000-0005-0000-0000-000060020000}"/>
    <cellStyle name="Totaal 6" xfId="609" xr:uid="{00000000-0005-0000-0000-000061020000}"/>
    <cellStyle name="Totaal 7" xfId="610" xr:uid="{00000000-0005-0000-0000-000062020000}"/>
    <cellStyle name="Totaal 8" xfId="611" xr:uid="{00000000-0005-0000-0000-000063020000}"/>
    <cellStyle name="Totaal 9" xfId="612" xr:uid="{00000000-0005-0000-0000-000064020000}"/>
    <cellStyle name="Uitvoer 10" xfId="613" xr:uid="{00000000-0005-0000-0000-000065020000}"/>
    <cellStyle name="Uitvoer 11" xfId="614" xr:uid="{00000000-0005-0000-0000-000066020000}"/>
    <cellStyle name="Uitvoer 12" xfId="615" xr:uid="{00000000-0005-0000-0000-000067020000}"/>
    <cellStyle name="Uitvoer 13" xfId="616" xr:uid="{00000000-0005-0000-0000-000068020000}"/>
    <cellStyle name="Uitvoer 14" xfId="617" xr:uid="{00000000-0005-0000-0000-000069020000}"/>
    <cellStyle name="Uitvoer 15" xfId="618" xr:uid="{00000000-0005-0000-0000-00006A020000}"/>
    <cellStyle name="Uitvoer 16" xfId="619" xr:uid="{00000000-0005-0000-0000-00006B020000}"/>
    <cellStyle name="Uitvoer 2" xfId="620" xr:uid="{00000000-0005-0000-0000-00006C020000}"/>
    <cellStyle name="Uitvoer 3" xfId="621" xr:uid="{00000000-0005-0000-0000-00006D020000}"/>
    <cellStyle name="Uitvoer 4" xfId="622" xr:uid="{00000000-0005-0000-0000-00006E020000}"/>
    <cellStyle name="Uitvoer 5" xfId="623" xr:uid="{00000000-0005-0000-0000-00006F020000}"/>
    <cellStyle name="Uitvoer 6" xfId="624" xr:uid="{00000000-0005-0000-0000-000070020000}"/>
    <cellStyle name="Uitvoer 7" xfId="625" xr:uid="{00000000-0005-0000-0000-000071020000}"/>
    <cellStyle name="Uitvoer 8" xfId="626" xr:uid="{00000000-0005-0000-0000-000072020000}"/>
    <cellStyle name="Uitvoer 9" xfId="627" xr:uid="{00000000-0005-0000-0000-000073020000}"/>
    <cellStyle name="Valuta" xfId="663" builtinId="4"/>
    <cellStyle name="Valuta 2" xfId="18" xr:uid="{00000000-0005-0000-0000-000074020000}"/>
    <cellStyle name="Valuta 2 2" xfId="19" xr:uid="{00000000-0005-0000-0000-000075020000}"/>
    <cellStyle name="Valuta 3 2 2" xfId="628" xr:uid="{00000000-0005-0000-0000-000076020000}"/>
    <cellStyle name="Valuta 5" xfId="629" xr:uid="{00000000-0005-0000-0000-000077020000}"/>
    <cellStyle name="Verklarende tekst 10" xfId="630" xr:uid="{00000000-0005-0000-0000-000078020000}"/>
    <cellStyle name="Verklarende tekst 11" xfId="631" xr:uid="{00000000-0005-0000-0000-000079020000}"/>
    <cellStyle name="Verklarende tekst 12" xfId="632" xr:uid="{00000000-0005-0000-0000-00007A020000}"/>
    <cellStyle name="Verklarende tekst 13" xfId="633" xr:uid="{00000000-0005-0000-0000-00007B020000}"/>
    <cellStyle name="Verklarende tekst 14" xfId="634" xr:uid="{00000000-0005-0000-0000-00007C020000}"/>
    <cellStyle name="Verklarende tekst 15" xfId="635" xr:uid="{00000000-0005-0000-0000-00007D020000}"/>
    <cellStyle name="Verklarende tekst 16" xfId="636" xr:uid="{00000000-0005-0000-0000-00007E020000}"/>
    <cellStyle name="Verklarende tekst 2" xfId="637" xr:uid="{00000000-0005-0000-0000-00007F020000}"/>
    <cellStyle name="Verklarende tekst 3" xfId="638" xr:uid="{00000000-0005-0000-0000-000080020000}"/>
    <cellStyle name="Verklarende tekst 4" xfId="639" xr:uid="{00000000-0005-0000-0000-000081020000}"/>
    <cellStyle name="Verklarende tekst 5" xfId="640" xr:uid="{00000000-0005-0000-0000-000082020000}"/>
    <cellStyle name="Verklarende tekst 6" xfId="641" xr:uid="{00000000-0005-0000-0000-000083020000}"/>
    <cellStyle name="Verklarende tekst 7" xfId="642" xr:uid="{00000000-0005-0000-0000-000084020000}"/>
    <cellStyle name="Verklarende tekst 8" xfId="643" xr:uid="{00000000-0005-0000-0000-000085020000}"/>
    <cellStyle name="Verklarende tekst 9" xfId="644" xr:uid="{00000000-0005-0000-0000-000086020000}"/>
    <cellStyle name="Waarschuwingstekst 10" xfId="645" xr:uid="{00000000-0005-0000-0000-000087020000}"/>
    <cellStyle name="Waarschuwingstekst 11" xfId="646" xr:uid="{00000000-0005-0000-0000-000088020000}"/>
    <cellStyle name="Waarschuwingstekst 12" xfId="647" xr:uid="{00000000-0005-0000-0000-000089020000}"/>
    <cellStyle name="Waarschuwingstekst 13" xfId="648" xr:uid="{00000000-0005-0000-0000-00008A020000}"/>
    <cellStyle name="Waarschuwingstekst 14" xfId="649" xr:uid="{00000000-0005-0000-0000-00008B020000}"/>
    <cellStyle name="Waarschuwingstekst 15" xfId="650" xr:uid="{00000000-0005-0000-0000-00008C020000}"/>
    <cellStyle name="Waarschuwingstekst 16" xfId="651" xr:uid="{00000000-0005-0000-0000-00008D020000}"/>
    <cellStyle name="Waarschuwingstekst 2" xfId="652" xr:uid="{00000000-0005-0000-0000-00008E020000}"/>
    <cellStyle name="Waarschuwingstekst 3" xfId="653" xr:uid="{00000000-0005-0000-0000-00008F020000}"/>
    <cellStyle name="Waarschuwingstekst 4" xfId="654" xr:uid="{00000000-0005-0000-0000-000090020000}"/>
    <cellStyle name="Waarschuwingstekst 5" xfId="655" xr:uid="{00000000-0005-0000-0000-000091020000}"/>
    <cellStyle name="Waarschuwingstekst 6" xfId="656" xr:uid="{00000000-0005-0000-0000-000092020000}"/>
    <cellStyle name="Waarschuwingstekst 7" xfId="657" xr:uid="{00000000-0005-0000-0000-000093020000}"/>
    <cellStyle name="Waarschuwingstekst 8" xfId="658" xr:uid="{00000000-0005-0000-0000-000094020000}"/>
    <cellStyle name="Waarschuwingstekst 9" xfId="659" xr:uid="{00000000-0005-0000-0000-000095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2242771</xdr:colOff>
      <xdr:row>0</xdr:row>
      <xdr:rowOff>228495</xdr:rowOff>
    </xdr:from>
    <xdr:to>
      <xdr:col>2</xdr:col>
      <xdr:colOff>2887237</xdr:colOff>
      <xdr:row>1</xdr:row>
      <xdr:rowOff>61761</xdr:rowOff>
    </xdr:to>
    <xdr:pic>
      <xdr:nvPicPr>
        <xdr:cNvPr id="2" name="Afbeelding 1" descr="Afbeelding met tekst, Lettertype, Graphics, schermopname&#10;&#10;Automatisch gegenereerde beschrijving">
          <a:extLst>
            <a:ext uri="{FF2B5EF4-FFF2-40B4-BE49-F238E27FC236}">
              <a16:creationId xmlns:a16="http://schemas.microsoft.com/office/drawing/2014/main" id="{8556B3D2-A271-438A-8C72-5AD4413B4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/>
        <a:stretch/>
      </xdr:blipFill>
      <xdr:spPr>
        <a:xfrm>
          <a:off x="9636683" y="228495"/>
          <a:ext cx="644466" cy="5827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219075</xdr:rowOff>
    </xdr:from>
    <xdr:to>
      <xdr:col>9</xdr:col>
      <xdr:colOff>648842</xdr:colOff>
      <xdr:row>2</xdr:row>
      <xdr:rowOff>20276</xdr:rowOff>
    </xdr:to>
    <xdr:pic>
      <xdr:nvPicPr>
        <xdr:cNvPr id="2" name="Afbeelding 1" descr="Afbeelding met tekst, Lettertype, Graphics, schermopname&#10;&#10;Automatisch gegenereerde beschrijving">
          <a:extLst>
            <a:ext uri="{FF2B5EF4-FFF2-40B4-BE49-F238E27FC236}">
              <a16:creationId xmlns:a16="http://schemas.microsoft.com/office/drawing/2014/main" id="{F4C429FD-BA47-457F-B619-3F44107D1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/>
        <a:stretch/>
      </xdr:blipFill>
      <xdr:spPr>
        <a:xfrm>
          <a:off x="13786757" y="219075"/>
          <a:ext cx="644466" cy="582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6" tint="-0.249977111117893"/>
    <pageSetUpPr fitToPage="1"/>
  </sheetPr>
  <dimension ref="A1:G21"/>
  <sheetViews>
    <sheetView topLeftCell="A15" zoomScaleNormal="100" workbookViewId="0">
      <selection activeCell="B18" sqref="B18"/>
    </sheetView>
  </sheetViews>
  <sheetFormatPr defaultColWidth="9.140625" defaultRowHeight="19.5"/>
  <cols>
    <col min="1" max="1" width="20" style="163" customWidth="1"/>
    <col min="2" max="2" width="107.140625" style="177" customWidth="1"/>
    <col min="3" max="3" width="105" style="176" customWidth="1"/>
    <col min="4" max="4" width="2.7109375" style="177" customWidth="1"/>
    <col min="5" max="6" width="9.140625" style="177"/>
    <col min="7" max="7" width="6.140625" style="177" customWidth="1"/>
    <col min="8" max="8" width="15.85546875" style="177" customWidth="1"/>
    <col min="9" max="9" width="9.5703125" style="177" customWidth="1"/>
    <col min="10" max="10" width="60.140625" style="177" customWidth="1"/>
    <col min="11" max="11" width="8.140625" style="177" customWidth="1"/>
    <col min="12" max="12" width="9.7109375" style="177" customWidth="1"/>
    <col min="13" max="13" width="7.28515625" style="177" customWidth="1"/>
    <col min="14" max="16384" width="9.140625" style="177"/>
  </cols>
  <sheetData>
    <row r="1" spans="1:7" s="4" customFormat="1" ht="59.25" customHeight="1">
      <c r="A1" s="163"/>
      <c r="B1" s="5" t="s">
        <v>0</v>
      </c>
      <c r="C1" s="164"/>
    </row>
    <row r="2" spans="1:7" s="4" customFormat="1" ht="14.1" customHeight="1">
      <c r="A2" s="163"/>
      <c r="B2" s="165"/>
      <c r="C2" s="164"/>
    </row>
    <row r="3" spans="1:7" s="40" customFormat="1" ht="50.1" customHeight="1">
      <c r="A3" s="166"/>
      <c r="B3" s="167" t="s">
        <v>20</v>
      </c>
      <c r="C3" s="168"/>
    </row>
    <row r="4" spans="1:7" s="40" customFormat="1" ht="18.95" customHeight="1">
      <c r="A4" s="166" t="s">
        <v>33</v>
      </c>
      <c r="B4" s="169" t="s">
        <v>57</v>
      </c>
      <c r="C4" s="170" t="s">
        <v>34</v>
      </c>
    </row>
    <row r="5" spans="1:7" s="40" customFormat="1" ht="95.25" customHeight="1">
      <c r="A5" s="171" t="s">
        <v>101</v>
      </c>
      <c r="B5" s="167" t="s">
        <v>103</v>
      </c>
      <c r="C5" s="172" t="s">
        <v>102</v>
      </c>
    </row>
    <row r="6" spans="1:7" s="40" customFormat="1" ht="18.95" customHeight="1">
      <c r="A6" s="166"/>
      <c r="B6" s="169" t="s">
        <v>28</v>
      </c>
      <c r="C6" s="173"/>
    </row>
    <row r="7" spans="1:7" s="40" customFormat="1" ht="120" customHeight="1">
      <c r="A7" s="171" t="s">
        <v>61</v>
      </c>
      <c r="B7" s="167" t="s">
        <v>60</v>
      </c>
      <c r="C7" s="172"/>
    </row>
    <row r="8" spans="1:7" s="40" customFormat="1" ht="21.95" customHeight="1">
      <c r="A8" s="166"/>
      <c r="B8" s="169" t="s">
        <v>29</v>
      </c>
      <c r="C8" s="173"/>
    </row>
    <row r="9" spans="1:7" s="40" customFormat="1" ht="47.25" customHeight="1">
      <c r="A9" s="171" t="s">
        <v>118</v>
      </c>
      <c r="B9" s="167" t="s">
        <v>117</v>
      </c>
      <c r="C9" s="174" t="s">
        <v>119</v>
      </c>
    </row>
    <row r="10" spans="1:7" s="40" customFormat="1" ht="132.4" customHeight="1">
      <c r="A10" s="166"/>
      <c r="B10" s="167" t="s">
        <v>123</v>
      </c>
      <c r="C10" s="172" t="s">
        <v>108</v>
      </c>
      <c r="F10" s="175"/>
      <c r="G10" s="175"/>
    </row>
    <row r="11" spans="1:7" ht="66" customHeight="1">
      <c r="B11" s="167" t="s">
        <v>32</v>
      </c>
    </row>
    <row r="12" spans="1:7" s="40" customFormat="1" ht="21.95" customHeight="1">
      <c r="A12" s="166"/>
      <c r="B12" s="169" t="s">
        <v>93</v>
      </c>
      <c r="C12" s="173"/>
    </row>
    <row r="13" spans="1:7" s="40" customFormat="1" ht="41.25" customHeight="1">
      <c r="A13" s="166" t="s">
        <v>35</v>
      </c>
      <c r="B13" s="178" t="s">
        <v>104</v>
      </c>
      <c r="C13" s="179" t="s">
        <v>115</v>
      </c>
    </row>
    <row r="14" spans="1:7" s="40" customFormat="1" ht="18.95" customHeight="1">
      <c r="A14" s="166"/>
      <c r="B14" s="169" t="s">
        <v>64</v>
      </c>
      <c r="C14" s="173"/>
    </row>
    <row r="15" spans="1:7" s="40" customFormat="1" ht="156.75" customHeight="1">
      <c r="A15" s="171" t="s">
        <v>62</v>
      </c>
      <c r="B15" s="180" t="s">
        <v>124</v>
      </c>
      <c r="C15" s="181" t="s">
        <v>65</v>
      </c>
    </row>
    <row r="16" spans="1:7" s="40" customFormat="1" ht="12" customHeight="1">
      <c r="A16" s="166"/>
      <c r="B16" s="167"/>
      <c r="C16" s="168"/>
    </row>
    <row r="17" spans="1:3" s="40" customFormat="1" ht="18.95" customHeight="1">
      <c r="A17" s="166"/>
      <c r="B17" s="169" t="s">
        <v>63</v>
      </c>
      <c r="C17" s="173"/>
    </row>
    <row r="18" spans="1:3" s="40" customFormat="1" ht="131.65" customHeight="1">
      <c r="A18" s="171" t="s">
        <v>116</v>
      </c>
      <c r="B18" s="180" t="s">
        <v>107</v>
      </c>
      <c r="C18" s="181" t="s">
        <v>77</v>
      </c>
    </row>
    <row r="20" spans="1:3">
      <c r="B20" s="182"/>
    </row>
    <row r="21" spans="1:3">
      <c r="B21" s="182"/>
    </row>
  </sheetData>
  <sheetProtection algorithmName="SHA-512" hashValue="WmiqX/ethfnu5NKFeRULG+RboLZ8m9SyajRXyK6JQni69xtA9WNKqfhjj3X1e+GVNuKznuvdO9HhkWaWflI4ow==" saltValue="FLZTRPNro9tflelEvapbhA==" spinCount="100000" sheet="1" objects="1" scenarios="1"/>
  <pageMargins left="0.25" right="0.25" top="0.75" bottom="0.75" header="0.3" footer="0.3"/>
  <pageSetup paperSize="9"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6D18-2484-41DA-BADB-EA467C501634}">
  <sheetPr>
    <pageSetUpPr fitToPage="1"/>
  </sheetPr>
  <dimension ref="A1:ET157"/>
  <sheetViews>
    <sheetView tabSelected="1" workbookViewId="0">
      <selection activeCell="G13" sqref="G13"/>
    </sheetView>
  </sheetViews>
  <sheetFormatPr defaultColWidth="2.140625" defaultRowHeight="12.75"/>
  <cols>
    <col min="1" max="1" width="7.85546875" style="87" customWidth="1"/>
    <col min="2" max="2" width="48.7109375" style="59" customWidth="1"/>
    <col min="3" max="3" width="49" style="59" customWidth="1"/>
    <col min="4" max="4" width="32.140625" style="59" customWidth="1"/>
    <col min="5" max="5" width="28.42578125" style="59" customWidth="1"/>
    <col min="6" max="6" width="18.7109375" style="59" customWidth="1"/>
    <col min="7" max="7" width="20.140625" style="59" customWidth="1"/>
    <col min="8" max="8" width="15.85546875" style="59" customWidth="1"/>
    <col min="9" max="9" width="16.42578125" style="9" customWidth="1"/>
    <col min="10" max="10" width="13.28515625" style="4" customWidth="1"/>
    <col min="11" max="11" width="4.42578125" style="4" bestFit="1" customWidth="1"/>
    <col min="12" max="12" width="11.85546875" style="65" customWidth="1"/>
    <col min="13" max="13" width="11.7109375" style="65" hidden="1" customWidth="1"/>
    <col min="14" max="14" width="11.28515625" style="65" hidden="1" customWidth="1"/>
    <col min="15" max="15" width="11.85546875" style="65" hidden="1" customWidth="1"/>
    <col min="16" max="16" width="11.7109375" style="65" hidden="1" customWidth="1"/>
    <col min="17" max="17" width="5" style="65" hidden="1" customWidth="1"/>
    <col min="18" max="18" width="13.5703125" style="65" customWidth="1"/>
    <col min="19" max="19" width="2.140625" style="65"/>
    <col min="20" max="20" width="9.42578125" style="65" bestFit="1" customWidth="1"/>
    <col min="21" max="21" width="9.42578125" style="4" bestFit="1" customWidth="1"/>
    <col min="22" max="30" width="2.140625" style="4"/>
    <col min="31" max="31" width="50.85546875" style="4" customWidth="1"/>
    <col min="32" max="150" width="2.140625" style="4"/>
    <col min="151" max="16384" width="2.140625" style="6"/>
  </cols>
  <sheetData>
    <row r="1" spans="1:150" ht="47.25" customHeight="1">
      <c r="B1" s="5" t="s">
        <v>127</v>
      </c>
      <c r="C1" s="4"/>
      <c r="D1" s="4"/>
      <c r="E1" s="4"/>
      <c r="F1" s="4"/>
      <c r="G1" s="4"/>
      <c r="H1" s="4"/>
      <c r="I1" s="4"/>
      <c r="M1" s="85" t="s">
        <v>23</v>
      </c>
      <c r="N1" s="86"/>
      <c r="O1" s="86"/>
      <c r="P1" s="86"/>
      <c r="Q1" s="86"/>
    </row>
    <row r="2" spans="1:150" ht="14.25" customHeight="1">
      <c r="B2" s="7" t="s">
        <v>2</v>
      </c>
      <c r="C2" s="4"/>
      <c r="D2" s="4"/>
      <c r="E2" s="4"/>
      <c r="F2" s="4"/>
      <c r="G2" s="4"/>
      <c r="H2" s="4"/>
      <c r="I2" s="4"/>
      <c r="M2" s="84" t="s">
        <v>24</v>
      </c>
      <c r="N2" s="84" t="s">
        <v>26</v>
      </c>
      <c r="O2" s="79"/>
      <c r="P2" s="79" t="s">
        <v>30</v>
      </c>
      <c r="Q2" s="79">
        <v>2027</v>
      </c>
    </row>
    <row r="3" spans="1:150" ht="14.25" customHeight="1">
      <c r="A3" s="88"/>
      <c r="B3" s="8"/>
      <c r="C3" s="8"/>
      <c r="D3" s="8"/>
      <c r="E3" s="8"/>
      <c r="F3" s="8"/>
      <c r="G3" s="8"/>
      <c r="H3" s="8"/>
      <c r="I3" s="8"/>
      <c r="M3" s="84" t="s">
        <v>25</v>
      </c>
      <c r="N3" s="84" t="s">
        <v>27</v>
      </c>
      <c r="O3" s="79"/>
      <c r="P3" s="79" t="s">
        <v>25</v>
      </c>
      <c r="Q3" s="79">
        <v>2028</v>
      </c>
    </row>
    <row r="4" spans="1:150" ht="24.75" customHeight="1">
      <c r="A4" s="88"/>
      <c r="B4" s="26" t="s">
        <v>3</v>
      </c>
      <c r="C4" s="28"/>
      <c r="D4" s="29"/>
      <c r="E4" s="4"/>
      <c r="F4" s="9"/>
      <c r="G4" s="4"/>
      <c r="H4" s="4"/>
      <c r="I4" s="4"/>
      <c r="M4" s="84"/>
      <c r="N4" s="84" t="s">
        <v>30</v>
      </c>
      <c r="O4" s="79"/>
      <c r="P4" s="79"/>
      <c r="Q4" s="79">
        <v>2029</v>
      </c>
    </row>
    <row r="5" spans="1:150" ht="18.75">
      <c r="A5" s="88"/>
      <c r="B5" s="10" t="s">
        <v>4</v>
      </c>
      <c r="C5" s="2"/>
      <c r="D5" s="94"/>
      <c r="E5" s="11"/>
      <c r="F5" s="9"/>
      <c r="G5" s="4"/>
      <c r="H5" s="4"/>
      <c r="I5" s="4"/>
      <c r="M5" s="79"/>
      <c r="N5" s="79"/>
      <c r="O5" s="79"/>
      <c r="P5" s="79"/>
      <c r="Q5" s="79">
        <v>2030</v>
      </c>
    </row>
    <row r="6" spans="1:150" ht="18.75">
      <c r="A6" s="88"/>
      <c r="B6" s="12" t="s">
        <v>5</v>
      </c>
      <c r="C6" s="2"/>
      <c r="D6" s="94"/>
      <c r="E6" s="11"/>
      <c r="F6" s="13"/>
      <c r="G6" s="4"/>
      <c r="H6" s="4"/>
      <c r="I6" s="4"/>
    </row>
    <row r="7" spans="1:150" ht="18.75">
      <c r="A7" s="88"/>
      <c r="B7" s="12" t="s">
        <v>6</v>
      </c>
      <c r="C7" s="2"/>
      <c r="D7" s="94"/>
      <c r="E7" s="11"/>
      <c r="F7" s="9"/>
      <c r="G7" s="4"/>
      <c r="H7" s="4"/>
      <c r="I7" s="4"/>
    </row>
    <row r="8" spans="1:150" ht="18.75">
      <c r="A8" s="88"/>
      <c r="B8" s="12" t="s">
        <v>7</v>
      </c>
      <c r="C8" s="2"/>
      <c r="D8" s="94"/>
      <c r="E8" s="11"/>
      <c r="F8" s="9"/>
      <c r="G8" s="4"/>
      <c r="H8" s="4"/>
      <c r="I8" s="4"/>
    </row>
    <row r="9" spans="1:150" ht="18.75">
      <c r="A9" s="88"/>
      <c r="B9" s="12" t="s">
        <v>8</v>
      </c>
      <c r="C9" s="2"/>
      <c r="D9" s="95"/>
      <c r="E9" s="11"/>
      <c r="F9" s="9"/>
      <c r="G9" s="4"/>
      <c r="H9" s="4"/>
      <c r="I9" s="4"/>
    </row>
    <row r="10" spans="1:150" s="4" customFormat="1" ht="17.25" customHeight="1">
      <c r="A10" s="88"/>
      <c r="B10" s="14"/>
      <c r="E10" s="15"/>
      <c r="G10" s="16"/>
      <c r="H10" s="16"/>
      <c r="I10" s="16"/>
      <c r="L10" s="65"/>
      <c r="M10" s="65"/>
      <c r="N10" s="65"/>
      <c r="O10" s="65"/>
      <c r="P10" s="65"/>
      <c r="Q10" s="65"/>
      <c r="R10" s="65"/>
      <c r="S10" s="65"/>
      <c r="T10" s="65"/>
    </row>
    <row r="11" spans="1:150" s="9" customFormat="1" ht="28.5" customHeight="1">
      <c r="A11" s="89"/>
      <c r="B11" s="26" t="s">
        <v>58</v>
      </c>
      <c r="C11" s="56"/>
      <c r="D11" s="26" t="s">
        <v>59</v>
      </c>
      <c r="E11" s="154"/>
      <c r="G11" s="106"/>
      <c r="H11" s="4"/>
      <c r="J11" s="82" t="s">
        <v>31</v>
      </c>
      <c r="L11" s="78"/>
      <c r="M11" s="78"/>
      <c r="N11" s="78"/>
      <c r="O11" s="78"/>
      <c r="P11" s="78"/>
      <c r="Q11" s="78"/>
      <c r="R11" s="78"/>
      <c r="S11" s="78"/>
      <c r="T11" s="78"/>
    </row>
    <row r="12" spans="1:150" s="4" customFormat="1" ht="22.5" customHeight="1">
      <c r="A12" s="88"/>
      <c r="B12" s="12" t="s">
        <v>9</v>
      </c>
      <c r="C12" s="96"/>
      <c r="D12" s="188"/>
      <c r="E12" s="189"/>
      <c r="L12" s="65"/>
      <c r="M12" s="65"/>
      <c r="N12" s="65"/>
      <c r="O12" s="65"/>
      <c r="P12" s="65"/>
      <c r="Q12" s="65"/>
      <c r="R12" s="65"/>
      <c r="S12" s="65"/>
      <c r="T12" s="65"/>
    </row>
    <row r="13" spans="1:150" s="4" customFormat="1" ht="22.5" customHeight="1">
      <c r="A13" s="88"/>
      <c r="B13" s="10" t="s">
        <v>10</v>
      </c>
      <c r="C13" s="97"/>
      <c r="D13" s="188"/>
      <c r="E13" s="189"/>
      <c r="L13" s="65"/>
      <c r="M13" s="65"/>
      <c r="N13" s="65"/>
      <c r="O13" s="65"/>
      <c r="P13" s="65"/>
      <c r="Q13" s="65"/>
      <c r="R13" s="65"/>
      <c r="S13" s="65"/>
      <c r="T13" s="65"/>
    </row>
    <row r="14" spans="1:150" s="4" customFormat="1" ht="53.25" customHeight="1">
      <c r="A14" s="88"/>
      <c r="B14" s="10" t="s">
        <v>11</v>
      </c>
      <c r="C14" s="98"/>
      <c r="D14" s="190"/>
      <c r="E14" s="191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spans="1:150" s="4" customFormat="1" ht="13.9" customHeight="1">
      <c r="A15" s="88"/>
      <c r="B15" s="19"/>
      <c r="C15" s="14"/>
      <c r="D15" s="14"/>
      <c r="L15" s="65"/>
      <c r="M15" s="65"/>
      <c r="N15" s="65"/>
      <c r="O15" s="65"/>
      <c r="P15" s="65"/>
      <c r="Q15" s="65"/>
      <c r="R15" s="65"/>
      <c r="S15" s="65"/>
      <c r="T15" s="67"/>
    </row>
    <row r="16" spans="1:150" s="22" customFormat="1" ht="34.5" customHeight="1">
      <c r="A16" s="90"/>
      <c r="B16" s="26" t="s">
        <v>29</v>
      </c>
      <c r="C16" s="27"/>
      <c r="D16" s="144"/>
      <c r="E16" s="144"/>
      <c r="F16" s="144"/>
      <c r="G16" s="144"/>
      <c r="H16" s="145"/>
      <c r="I16" s="21"/>
      <c r="J16" s="21"/>
      <c r="K16" s="21"/>
      <c r="L16" s="68"/>
      <c r="M16" s="68"/>
      <c r="N16" s="68"/>
      <c r="O16" s="68"/>
      <c r="P16" s="68"/>
      <c r="Q16" s="68"/>
      <c r="R16" s="68"/>
      <c r="S16" s="68"/>
      <c r="T16" s="68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</row>
    <row r="17" spans="1:150" s="22" customFormat="1" ht="56.65" customHeight="1">
      <c r="A17" s="90"/>
      <c r="B17" s="156"/>
      <c r="C17" s="157"/>
      <c r="D17" s="146" t="s">
        <v>95</v>
      </c>
      <c r="E17" s="143" t="s">
        <v>14</v>
      </c>
      <c r="F17" s="143" t="s">
        <v>94</v>
      </c>
      <c r="G17" s="143" t="s">
        <v>113</v>
      </c>
      <c r="H17" s="143" t="s">
        <v>114</v>
      </c>
      <c r="I17" s="21"/>
      <c r="J17" s="21"/>
      <c r="K17" s="21"/>
      <c r="L17" s="68"/>
      <c r="M17" s="68"/>
      <c r="N17" s="68"/>
      <c r="O17" s="68"/>
      <c r="P17" s="68"/>
      <c r="Q17" s="68"/>
      <c r="R17" s="68"/>
      <c r="S17" s="68"/>
      <c r="T17" s="68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</row>
    <row r="18" spans="1:150" s="22" customFormat="1" ht="27.75" customHeight="1">
      <c r="A18" s="91" t="s">
        <v>21</v>
      </c>
      <c r="B18" s="138"/>
      <c r="C18" s="125" t="s">
        <v>121</v>
      </c>
      <c r="D18" s="3"/>
      <c r="E18" s="34">
        <v>300</v>
      </c>
      <c r="F18" s="34">
        <f>ROUND(E18/6,0)</f>
        <v>50</v>
      </c>
      <c r="G18" s="34">
        <f>F18*D18</f>
        <v>0</v>
      </c>
      <c r="H18" s="155">
        <f>6*G18</f>
        <v>0</v>
      </c>
      <c r="I18" s="21"/>
      <c r="J18" s="158"/>
      <c r="K18" s="159"/>
      <c r="L18" s="160"/>
      <c r="M18" s="159"/>
      <c r="N18" s="159"/>
      <c r="O18" s="159"/>
      <c r="P18" s="159"/>
      <c r="Q18" s="159"/>
      <c r="R18" s="159"/>
      <c r="S18" s="68"/>
      <c r="T18" s="68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3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</row>
    <row r="19" spans="1:150" s="22" customFormat="1" ht="27.75" customHeight="1">
      <c r="A19" s="91" t="s">
        <v>22</v>
      </c>
      <c r="B19" s="138"/>
      <c r="C19" s="124" t="s">
        <v>80</v>
      </c>
      <c r="D19" s="3"/>
      <c r="E19" s="34">
        <v>500</v>
      </c>
      <c r="F19" s="34">
        <f t="shared" ref="F19:F23" si="0">ROUND(E19/6,0)</f>
        <v>83</v>
      </c>
      <c r="G19" s="34">
        <f t="shared" ref="G19:G23" si="1">F19*D19</f>
        <v>0</v>
      </c>
      <c r="H19" s="155">
        <f>6*G19</f>
        <v>0</v>
      </c>
      <c r="I19" s="21"/>
      <c r="J19" s="159"/>
      <c r="K19" s="21"/>
      <c r="L19" s="160"/>
      <c r="M19" s="159"/>
      <c r="N19" s="159"/>
      <c r="O19" s="159"/>
      <c r="P19" s="159"/>
      <c r="Q19" s="159"/>
      <c r="R19" s="159"/>
      <c r="S19" s="68"/>
      <c r="T19" s="68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3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</row>
    <row r="20" spans="1:150" s="22" customFormat="1" ht="27.75" customHeight="1">
      <c r="A20" s="91" t="s">
        <v>45</v>
      </c>
      <c r="B20" s="138"/>
      <c r="C20" s="124" t="s">
        <v>81</v>
      </c>
      <c r="D20" s="3"/>
      <c r="E20" s="34">
        <v>900</v>
      </c>
      <c r="F20" s="34">
        <f t="shared" si="0"/>
        <v>150</v>
      </c>
      <c r="G20" s="34">
        <f t="shared" si="1"/>
        <v>0</v>
      </c>
      <c r="H20" s="155">
        <f t="shared" ref="H20:H23" si="2">6*G20</f>
        <v>0</v>
      </c>
      <c r="I20" s="21"/>
      <c r="J20" s="159"/>
      <c r="K20" s="21"/>
      <c r="L20" s="160"/>
      <c r="M20" s="159"/>
      <c r="N20" s="159"/>
      <c r="O20" s="159"/>
      <c r="P20" s="159"/>
      <c r="Q20" s="159"/>
      <c r="R20" s="159"/>
      <c r="S20" s="68"/>
      <c r="T20" s="68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3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</row>
    <row r="21" spans="1:150" s="22" customFormat="1" ht="27.75" customHeight="1">
      <c r="A21" s="91" t="s">
        <v>46</v>
      </c>
      <c r="B21" s="138"/>
      <c r="C21" s="124" t="s">
        <v>122</v>
      </c>
      <c r="D21" s="3"/>
      <c r="E21" s="34">
        <v>100</v>
      </c>
      <c r="F21" s="34">
        <f>ROUND(E21/4,0)</f>
        <v>25</v>
      </c>
      <c r="G21" s="34">
        <f t="shared" si="1"/>
        <v>0</v>
      </c>
      <c r="H21" s="155">
        <f>4*G21</f>
        <v>0</v>
      </c>
      <c r="I21" s="21"/>
      <c r="J21" s="159"/>
      <c r="K21" s="21"/>
      <c r="L21" s="65"/>
      <c r="M21" s="68"/>
      <c r="N21" s="68"/>
      <c r="O21" s="68"/>
      <c r="P21" s="68"/>
      <c r="Q21" s="68"/>
      <c r="R21" s="68"/>
      <c r="S21" s="68"/>
      <c r="T21" s="68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3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</row>
    <row r="22" spans="1:150" s="22" customFormat="1" ht="27.75" customHeight="1">
      <c r="A22" s="91" t="s">
        <v>47</v>
      </c>
      <c r="B22" s="138"/>
      <c r="C22" s="124" t="s">
        <v>70</v>
      </c>
      <c r="D22" s="3"/>
      <c r="E22" s="34">
        <v>800</v>
      </c>
      <c r="F22" s="34">
        <f t="shared" si="0"/>
        <v>133</v>
      </c>
      <c r="G22" s="34">
        <f t="shared" si="1"/>
        <v>0</v>
      </c>
      <c r="H22" s="155">
        <f t="shared" si="2"/>
        <v>0</v>
      </c>
      <c r="I22" s="21"/>
      <c r="J22" s="21"/>
      <c r="K22" s="21"/>
      <c r="L22" s="65"/>
      <c r="M22" s="68"/>
      <c r="N22" s="68"/>
      <c r="O22" s="68"/>
      <c r="P22" s="68"/>
      <c r="Q22" s="68"/>
      <c r="R22" s="68"/>
      <c r="S22" s="68"/>
      <c r="T22" s="68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3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</row>
    <row r="23" spans="1:150" s="22" customFormat="1" ht="27.75" customHeight="1">
      <c r="A23" s="91" t="s">
        <v>48</v>
      </c>
      <c r="B23" s="139"/>
      <c r="C23" s="124" t="s">
        <v>71</v>
      </c>
      <c r="D23" s="3"/>
      <c r="E23" s="34">
        <v>600</v>
      </c>
      <c r="F23" s="34">
        <f t="shared" si="0"/>
        <v>100</v>
      </c>
      <c r="G23" s="34">
        <f t="shared" si="1"/>
        <v>0</v>
      </c>
      <c r="H23" s="155">
        <f t="shared" si="2"/>
        <v>0</v>
      </c>
      <c r="I23" s="21"/>
      <c r="J23" s="21"/>
      <c r="K23" s="21"/>
      <c r="L23" s="65"/>
      <c r="M23" s="68"/>
      <c r="N23" s="68"/>
      <c r="O23" s="68"/>
      <c r="P23" s="68"/>
      <c r="Q23" s="68"/>
      <c r="R23" s="68"/>
      <c r="S23" s="68"/>
      <c r="T23" s="68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3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</row>
    <row r="24" spans="1:150" s="22" customFormat="1" ht="22.35" customHeight="1">
      <c r="A24" s="90"/>
      <c r="B24" s="24"/>
      <c r="C24" s="24"/>
      <c r="D24" s="25" t="s">
        <v>12</v>
      </c>
      <c r="E24" s="161">
        <f>SUM(E18:E23)</f>
        <v>3200</v>
      </c>
      <c r="F24" s="21"/>
      <c r="G24" s="161">
        <f>SUM(G18:G23)</f>
        <v>0</v>
      </c>
      <c r="H24" s="162">
        <f>SUM(H18:H23)</f>
        <v>0</v>
      </c>
      <c r="I24" s="21"/>
      <c r="J24" s="21"/>
      <c r="K24" s="21"/>
      <c r="L24" s="65"/>
      <c r="M24" s="68"/>
      <c r="N24" s="68"/>
      <c r="O24" s="68"/>
      <c r="P24" s="68"/>
      <c r="Q24" s="68"/>
      <c r="R24" s="68"/>
      <c r="S24" s="68"/>
      <c r="T24" s="68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</row>
    <row r="25" spans="1:150" s="22" customFormat="1" ht="22.35" customHeight="1">
      <c r="A25" s="88" t="s">
        <v>35</v>
      </c>
      <c r="B25" s="126" t="s">
        <v>93</v>
      </c>
      <c r="C25" s="153" t="s">
        <v>76</v>
      </c>
      <c r="D25" s="110"/>
      <c r="E25" s="25"/>
      <c r="F25" s="63"/>
      <c r="G25" s="21"/>
      <c r="H25" s="63"/>
      <c r="I25" s="17"/>
      <c r="J25" s="21"/>
      <c r="K25" s="21"/>
      <c r="L25" s="65"/>
      <c r="M25" s="68"/>
      <c r="N25" s="68"/>
      <c r="O25" s="68"/>
      <c r="P25" s="68"/>
      <c r="Q25" s="68"/>
      <c r="R25" s="68"/>
      <c r="S25" s="68"/>
      <c r="T25" s="68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</row>
    <row r="26" spans="1:150" s="22" customFormat="1" ht="22.35" customHeight="1">
      <c r="A26" s="90"/>
      <c r="B26" s="25"/>
      <c r="C26" s="25"/>
      <c r="D26" s="110"/>
      <c r="E26" s="25"/>
      <c r="F26" s="63"/>
      <c r="G26" s="21"/>
      <c r="H26" s="63"/>
      <c r="I26" s="17"/>
      <c r="J26" s="21"/>
      <c r="K26" s="21"/>
      <c r="L26" s="65"/>
      <c r="M26" s="68"/>
      <c r="N26" s="68"/>
      <c r="O26" s="68"/>
      <c r="P26" s="68"/>
      <c r="Q26" s="68"/>
      <c r="R26" s="68"/>
      <c r="S26" s="68"/>
      <c r="T26" s="68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</row>
    <row r="27" spans="1:150" s="22" customFormat="1" ht="31.5" customHeight="1">
      <c r="A27" s="90"/>
      <c r="B27" s="140" t="s">
        <v>85</v>
      </c>
      <c r="C27" s="147"/>
      <c r="D27" s="27"/>
      <c r="E27" s="99">
        <v>150</v>
      </c>
      <c r="F27" s="28"/>
      <c r="G27" s="21"/>
      <c r="H27" s="26" t="s">
        <v>54</v>
      </c>
      <c r="I27" s="128"/>
      <c r="J27" s="21"/>
      <c r="K27" s="21"/>
      <c r="L27" s="65"/>
      <c r="M27" s="68"/>
      <c r="N27" s="68"/>
      <c r="O27" s="68"/>
      <c r="P27" s="68"/>
      <c r="Q27" s="68"/>
      <c r="R27" s="68"/>
      <c r="S27" s="68"/>
      <c r="T27" s="68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</row>
    <row r="28" spans="1:150" ht="56.25" customHeight="1">
      <c r="A28" s="88"/>
      <c r="B28" s="111" t="s">
        <v>98</v>
      </c>
      <c r="C28" s="123"/>
      <c r="D28" s="142" t="s">
        <v>96</v>
      </c>
      <c r="E28" s="142" t="s">
        <v>109</v>
      </c>
      <c r="F28" s="141" t="s">
        <v>110</v>
      </c>
      <c r="G28" s="9"/>
      <c r="H28" s="9"/>
      <c r="P28" s="73"/>
    </row>
    <row r="29" spans="1:150" ht="22.5" customHeight="1">
      <c r="A29" s="88"/>
      <c r="B29" s="80"/>
      <c r="C29" s="148" t="s">
        <v>69</v>
      </c>
      <c r="D29" s="151">
        <f>IF($C$25="Elektrisch (groen)",0,0.011)</f>
        <v>1.0999999999999999E-2</v>
      </c>
      <c r="E29" s="34">
        <f>H18*D29</f>
        <v>0</v>
      </c>
      <c r="F29" s="35">
        <f>E29/1000*300</f>
        <v>0</v>
      </c>
      <c r="G29" s="9"/>
      <c r="H29" s="36">
        <f t="shared" ref="H29:H34" si="3">4*F29</f>
        <v>0</v>
      </c>
      <c r="I29" s="4"/>
      <c r="P29" s="73"/>
    </row>
    <row r="30" spans="1:150" ht="22.5" customHeight="1">
      <c r="A30" s="88"/>
      <c r="B30" s="80"/>
      <c r="C30" s="148" t="s">
        <v>80</v>
      </c>
      <c r="D30" s="151">
        <f t="shared" ref="D30:D34" si="4">IF($C$25="Elektrisch (groen)",0,0.011)</f>
        <v>1.0999999999999999E-2</v>
      </c>
      <c r="E30" s="34">
        <f t="shared" ref="E30:E34" si="5">H19*D30</f>
        <v>0</v>
      </c>
      <c r="F30" s="35">
        <f t="shared" ref="F30:F34" si="6">E30/1000*300</f>
        <v>0</v>
      </c>
      <c r="G30" s="9"/>
      <c r="H30" s="36">
        <f t="shared" si="3"/>
        <v>0</v>
      </c>
      <c r="I30" s="4"/>
      <c r="P30" s="73"/>
    </row>
    <row r="31" spans="1:150" ht="22.5" customHeight="1">
      <c r="A31" s="88"/>
      <c r="B31" s="149"/>
      <c r="C31" s="148" t="s">
        <v>81</v>
      </c>
      <c r="D31" s="151">
        <f t="shared" si="4"/>
        <v>1.0999999999999999E-2</v>
      </c>
      <c r="E31" s="34">
        <f t="shared" si="5"/>
        <v>0</v>
      </c>
      <c r="F31" s="35">
        <f t="shared" si="6"/>
        <v>0</v>
      </c>
      <c r="G31" s="9"/>
      <c r="H31" s="36">
        <f t="shared" si="3"/>
        <v>0</v>
      </c>
      <c r="I31" s="4"/>
      <c r="P31" s="73"/>
    </row>
    <row r="32" spans="1:150" ht="22.5" customHeight="1">
      <c r="A32" s="88"/>
      <c r="B32" s="80"/>
      <c r="C32" s="148" t="s">
        <v>122</v>
      </c>
      <c r="D32" s="151">
        <f t="shared" si="4"/>
        <v>1.0999999999999999E-2</v>
      </c>
      <c r="E32" s="34">
        <f t="shared" si="5"/>
        <v>0</v>
      </c>
      <c r="F32" s="35">
        <f t="shared" si="6"/>
        <v>0</v>
      </c>
      <c r="G32" s="9"/>
      <c r="H32" s="36">
        <f t="shared" si="3"/>
        <v>0</v>
      </c>
      <c r="I32" s="4"/>
      <c r="P32" s="73"/>
    </row>
    <row r="33" spans="1:150" ht="22.5" customHeight="1">
      <c r="A33" s="88"/>
      <c r="B33" s="80"/>
      <c r="C33" s="148" t="s">
        <v>125</v>
      </c>
      <c r="D33" s="151">
        <f t="shared" si="4"/>
        <v>1.0999999999999999E-2</v>
      </c>
      <c r="E33" s="34">
        <f t="shared" si="5"/>
        <v>0</v>
      </c>
      <c r="F33" s="35">
        <f t="shared" si="6"/>
        <v>0</v>
      </c>
      <c r="G33" s="9"/>
      <c r="H33" s="36">
        <f t="shared" si="3"/>
        <v>0</v>
      </c>
      <c r="I33" s="4"/>
      <c r="P33" s="73"/>
    </row>
    <row r="34" spans="1:150" ht="22.5" customHeight="1">
      <c r="A34" s="88"/>
      <c r="B34" s="80"/>
      <c r="C34" s="148" t="s">
        <v>126</v>
      </c>
      <c r="D34" s="151">
        <f t="shared" si="4"/>
        <v>1.0999999999999999E-2</v>
      </c>
      <c r="E34" s="34">
        <f t="shared" si="5"/>
        <v>0</v>
      </c>
      <c r="F34" s="35">
        <f t="shared" si="6"/>
        <v>0</v>
      </c>
      <c r="G34" s="9"/>
      <c r="H34" s="36">
        <f t="shared" si="3"/>
        <v>0</v>
      </c>
      <c r="I34" s="4"/>
      <c r="P34" s="73"/>
    </row>
    <row r="35" spans="1:150" s="22" customFormat="1" ht="10.5" customHeight="1">
      <c r="A35" s="90"/>
      <c r="B35" s="24"/>
      <c r="C35" s="24"/>
      <c r="D35" s="25"/>
      <c r="E35" s="63"/>
      <c r="F35" s="21"/>
      <c r="G35" s="21"/>
      <c r="H35" s="17"/>
      <c r="I35" s="21"/>
      <c r="J35" s="21"/>
      <c r="K35" s="21"/>
      <c r="L35" s="65"/>
      <c r="M35" s="68"/>
      <c r="N35" s="68"/>
      <c r="O35" s="68"/>
      <c r="P35" s="68"/>
      <c r="Q35" s="68"/>
      <c r="R35" s="68"/>
      <c r="S35" s="68"/>
      <c r="T35" s="68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</row>
    <row r="36" spans="1:150" s="22" customFormat="1" ht="22.35" customHeight="1">
      <c r="A36" s="90"/>
      <c r="B36" s="24"/>
      <c r="C36" s="24"/>
      <c r="D36" s="4"/>
      <c r="E36" s="63"/>
      <c r="F36" s="21"/>
      <c r="G36" s="102" t="s">
        <v>86</v>
      </c>
      <c r="H36" s="17"/>
      <c r="I36" s="41">
        <f>SUM(H29:H34)</f>
        <v>0</v>
      </c>
      <c r="J36" s="21"/>
      <c r="K36" s="21"/>
      <c r="L36" s="65"/>
      <c r="M36" s="68"/>
      <c r="N36" s="68"/>
      <c r="O36" s="68"/>
      <c r="P36" s="68"/>
      <c r="Q36" s="68"/>
      <c r="R36" s="68"/>
      <c r="S36" s="68"/>
      <c r="T36" s="68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</row>
    <row r="37" spans="1:150" s="22" customFormat="1" ht="15.6" customHeight="1">
      <c r="A37" s="90"/>
      <c r="B37" s="4"/>
      <c r="C37" s="4"/>
      <c r="D37" s="4"/>
      <c r="E37" s="62"/>
      <c r="F37" s="17"/>
      <c r="G37" s="17"/>
      <c r="H37" s="17"/>
      <c r="I37" s="17"/>
      <c r="J37" s="21"/>
      <c r="K37" s="21"/>
      <c r="L37" s="68"/>
      <c r="M37" s="68"/>
      <c r="N37" s="68"/>
      <c r="O37" s="68"/>
      <c r="P37" s="68"/>
      <c r="Q37" s="68"/>
      <c r="R37" s="68"/>
      <c r="S37" s="68"/>
      <c r="T37" s="68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</row>
    <row r="38" spans="1:150" ht="29.25" customHeight="1">
      <c r="A38" s="90"/>
      <c r="B38" s="26" t="s">
        <v>82</v>
      </c>
      <c r="C38" s="27"/>
      <c r="D38" s="27"/>
      <c r="E38" s="99">
        <v>150</v>
      </c>
      <c r="F38" s="28"/>
      <c r="G38" s="127"/>
      <c r="H38" s="29"/>
      <c r="I38" s="4"/>
      <c r="O38" s="69"/>
    </row>
    <row r="39" spans="1:150" ht="44.25" customHeight="1">
      <c r="A39" s="88"/>
      <c r="B39" s="150" t="s">
        <v>87</v>
      </c>
      <c r="C39" s="123"/>
      <c r="D39" s="31" t="s">
        <v>78</v>
      </c>
      <c r="E39" s="31" t="s">
        <v>97</v>
      </c>
      <c r="F39" s="30" t="s">
        <v>111</v>
      </c>
      <c r="G39" s="9"/>
      <c r="H39" s="9"/>
      <c r="I39" s="32"/>
      <c r="L39" s="4"/>
      <c r="M39" s="70"/>
      <c r="N39" s="71"/>
      <c r="P39" s="72"/>
    </row>
    <row r="40" spans="1:150" ht="22.5" customHeight="1">
      <c r="A40" s="88" t="s">
        <v>44</v>
      </c>
      <c r="B40" s="83"/>
      <c r="C40" s="148" t="s">
        <v>121</v>
      </c>
      <c r="D40" s="105"/>
      <c r="E40" s="34">
        <f t="shared" ref="E40:E45" si="7">F18</f>
        <v>50</v>
      </c>
      <c r="F40" s="35">
        <f t="shared" ref="F40:F45" si="8">D40*E40</f>
        <v>0</v>
      </c>
      <c r="G40" s="9"/>
      <c r="H40" s="36">
        <f t="shared" ref="H40:H45" si="9">4*F40</f>
        <v>0</v>
      </c>
      <c r="I40" s="4"/>
      <c r="L40" s="4"/>
      <c r="P40" s="73"/>
    </row>
    <row r="41" spans="1:150" ht="22.5" customHeight="1">
      <c r="A41" s="88" t="s">
        <v>55</v>
      </c>
      <c r="B41" s="83" t="s">
        <v>79</v>
      </c>
      <c r="C41" s="148" t="s">
        <v>80</v>
      </c>
      <c r="D41" s="105"/>
      <c r="E41" s="34">
        <f t="shared" si="7"/>
        <v>83</v>
      </c>
      <c r="F41" s="35">
        <f t="shared" si="8"/>
        <v>0</v>
      </c>
      <c r="G41" s="9"/>
      <c r="H41" s="36">
        <f t="shared" si="9"/>
        <v>0</v>
      </c>
      <c r="I41" s="4"/>
      <c r="L41" s="4"/>
      <c r="P41" s="73"/>
    </row>
    <row r="42" spans="1:150" ht="22.5" customHeight="1">
      <c r="A42" s="88" t="s">
        <v>72</v>
      </c>
      <c r="B42" s="83" t="s">
        <v>79</v>
      </c>
      <c r="C42" s="148" t="s">
        <v>81</v>
      </c>
      <c r="D42" s="105"/>
      <c r="E42" s="34">
        <f t="shared" si="7"/>
        <v>150</v>
      </c>
      <c r="F42" s="35">
        <f t="shared" si="8"/>
        <v>0</v>
      </c>
      <c r="G42" s="9"/>
      <c r="H42" s="36">
        <f t="shared" si="9"/>
        <v>0</v>
      </c>
      <c r="I42" s="4"/>
      <c r="L42" s="4"/>
      <c r="P42" s="73"/>
    </row>
    <row r="43" spans="1:150" ht="22.5" customHeight="1">
      <c r="A43" s="88" t="s">
        <v>73</v>
      </c>
      <c r="B43" s="83"/>
      <c r="C43" s="148" t="s">
        <v>122</v>
      </c>
      <c r="D43" s="105"/>
      <c r="E43" s="34">
        <f t="shared" si="7"/>
        <v>25</v>
      </c>
      <c r="F43" s="35">
        <f t="shared" si="8"/>
        <v>0</v>
      </c>
      <c r="G43" s="9"/>
      <c r="H43" s="36">
        <f t="shared" si="9"/>
        <v>0</v>
      </c>
      <c r="I43" s="4"/>
      <c r="L43" s="4"/>
      <c r="P43" s="73"/>
    </row>
    <row r="44" spans="1:150" ht="22.5" customHeight="1">
      <c r="A44" s="88" t="s">
        <v>74</v>
      </c>
      <c r="B44" s="83"/>
      <c r="C44" s="148" t="s">
        <v>125</v>
      </c>
      <c r="D44" s="105"/>
      <c r="E44" s="34">
        <f t="shared" si="7"/>
        <v>133</v>
      </c>
      <c r="F44" s="35">
        <f t="shared" si="8"/>
        <v>0</v>
      </c>
      <c r="G44" s="9"/>
      <c r="H44" s="36">
        <f t="shared" si="9"/>
        <v>0</v>
      </c>
      <c r="I44" s="4"/>
      <c r="L44" s="4"/>
      <c r="P44" s="73"/>
    </row>
    <row r="45" spans="1:150" ht="22.5" customHeight="1">
      <c r="A45" s="88" t="s">
        <v>75</v>
      </c>
      <c r="B45" s="83"/>
      <c r="C45" s="148" t="s">
        <v>126</v>
      </c>
      <c r="D45" s="105"/>
      <c r="E45" s="34">
        <f t="shared" si="7"/>
        <v>100</v>
      </c>
      <c r="F45" s="35">
        <f t="shared" si="8"/>
        <v>0</v>
      </c>
      <c r="G45" s="9"/>
      <c r="H45" s="36">
        <f t="shared" si="9"/>
        <v>0</v>
      </c>
      <c r="I45" s="4"/>
      <c r="L45" s="4"/>
      <c r="P45" s="73"/>
    </row>
    <row r="46" spans="1:150" ht="11.25" customHeight="1">
      <c r="A46" s="88"/>
      <c r="B46" s="83"/>
      <c r="C46" s="112"/>
      <c r="D46" s="152"/>
      <c r="E46" s="63"/>
      <c r="F46" s="66"/>
      <c r="G46" s="9"/>
      <c r="H46" s="36"/>
      <c r="I46" s="41"/>
      <c r="L46" s="4"/>
      <c r="P46" s="73"/>
    </row>
    <row r="47" spans="1:150" ht="22.5" customHeight="1">
      <c r="A47" s="88"/>
      <c r="B47" s="83"/>
      <c r="C47" s="109"/>
      <c r="D47" s="4"/>
      <c r="E47" s="63"/>
      <c r="F47" s="102"/>
      <c r="G47" s="102" t="s">
        <v>83</v>
      </c>
      <c r="H47" s="36"/>
      <c r="I47" s="41">
        <f>SUM(H40:H45)</f>
        <v>0</v>
      </c>
      <c r="L47" s="4"/>
      <c r="P47" s="73"/>
    </row>
    <row r="48" spans="1:150" s="42" customFormat="1" ht="18.600000000000001" customHeight="1">
      <c r="A48" s="92"/>
      <c r="B48" s="32"/>
      <c r="C48" s="39"/>
      <c r="D48" s="39"/>
      <c r="E48" s="40"/>
      <c r="F48" s="40"/>
      <c r="G48" s="40"/>
      <c r="H48" s="40"/>
      <c r="I48" s="40"/>
      <c r="J48" s="40"/>
      <c r="K48" s="40"/>
      <c r="L48" s="37"/>
      <c r="M48" s="74"/>
      <c r="N48" s="74"/>
      <c r="O48" s="74"/>
      <c r="P48" s="74"/>
      <c r="Q48" s="74"/>
      <c r="R48" s="74"/>
      <c r="S48" s="74"/>
      <c r="T48" s="74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</row>
    <row r="49" spans="1:150" ht="11.25" customHeight="1">
      <c r="A49" s="88"/>
      <c r="B49" s="20"/>
      <c r="C49" s="9"/>
      <c r="D49" s="9"/>
      <c r="E49" s="9"/>
      <c r="F49" s="9"/>
      <c r="G49" s="9"/>
      <c r="H49" s="9"/>
    </row>
    <row r="50" spans="1:150" ht="28.5" customHeight="1">
      <c r="A50" s="88"/>
      <c r="B50" s="26" t="s">
        <v>88</v>
      </c>
      <c r="C50" s="56"/>
      <c r="D50" s="56"/>
      <c r="E50" s="56"/>
      <c r="F50" s="128"/>
      <c r="G50" s="127"/>
      <c r="H50" s="43"/>
      <c r="I50" s="29"/>
    </row>
    <row r="51" spans="1:150" ht="52.5" customHeight="1">
      <c r="B51" s="150" t="s">
        <v>105</v>
      </c>
      <c r="C51" s="107"/>
      <c r="D51" s="31" t="s">
        <v>13</v>
      </c>
      <c r="E51" s="30" t="s">
        <v>14</v>
      </c>
      <c r="F51" s="30" t="s">
        <v>111</v>
      </c>
      <c r="G51" s="9"/>
      <c r="H51" s="32"/>
      <c r="I51" s="32"/>
    </row>
    <row r="52" spans="1:150" s="45" customFormat="1" ht="27" customHeight="1">
      <c r="A52" s="89" t="s">
        <v>15</v>
      </c>
      <c r="B52" s="109"/>
      <c r="C52" s="38" t="s">
        <v>1</v>
      </c>
      <c r="D52" s="1"/>
      <c r="E52" s="34">
        <f>$E$24</f>
        <v>3200</v>
      </c>
      <c r="F52" s="35">
        <f>D52*E52</f>
        <v>0</v>
      </c>
      <c r="G52" s="44"/>
      <c r="H52" s="36"/>
      <c r="I52" s="108" t="s">
        <v>68</v>
      </c>
      <c r="J52" s="44"/>
      <c r="K52" s="44"/>
      <c r="L52" s="75"/>
      <c r="M52" s="75"/>
      <c r="N52" s="75"/>
      <c r="O52" s="75"/>
      <c r="P52" s="75"/>
      <c r="Q52" s="75"/>
      <c r="R52" s="75"/>
      <c r="S52" s="75"/>
      <c r="T52" s="75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</row>
    <row r="53" spans="1:150" s="45" customFormat="1" ht="27" customHeight="1">
      <c r="A53" s="89" t="s">
        <v>43</v>
      </c>
      <c r="B53" s="109"/>
      <c r="C53" s="38" t="s">
        <v>56</v>
      </c>
      <c r="D53" s="1"/>
      <c r="E53" s="63"/>
      <c r="F53" s="66"/>
      <c r="G53" s="44"/>
      <c r="H53" s="36"/>
      <c r="I53" s="36"/>
      <c r="J53" s="44"/>
      <c r="K53" s="44"/>
      <c r="L53" s="75"/>
      <c r="M53" s="75"/>
      <c r="N53" s="75"/>
      <c r="O53" s="75"/>
      <c r="P53" s="75"/>
      <c r="Q53" s="75"/>
      <c r="R53" s="75"/>
      <c r="S53" s="75"/>
      <c r="T53" s="75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</row>
    <row r="54" spans="1:150" s="45" customFormat="1" ht="8.65" customHeight="1">
      <c r="A54" s="89"/>
      <c r="B54" s="46"/>
      <c r="C54" s="47"/>
      <c r="D54" s="48"/>
      <c r="E54" s="49"/>
      <c r="F54" s="36"/>
      <c r="G54" s="44"/>
      <c r="H54" s="36"/>
      <c r="I54" s="36"/>
      <c r="J54" s="44"/>
      <c r="K54" s="44"/>
      <c r="L54" s="75"/>
      <c r="M54" s="75"/>
      <c r="N54" s="75"/>
      <c r="O54" s="75"/>
      <c r="P54" s="75"/>
      <c r="Q54" s="75"/>
      <c r="R54" s="75"/>
      <c r="S54" s="75"/>
      <c r="T54" s="75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</row>
    <row r="55" spans="1:150" s="45" customFormat="1" ht="21.4" customHeight="1">
      <c r="A55" s="89"/>
      <c r="B55" s="46"/>
      <c r="C55" s="47"/>
      <c r="D55" s="4"/>
      <c r="E55" s="4"/>
      <c r="F55" s="44"/>
      <c r="G55" s="102" t="s">
        <v>67</v>
      </c>
      <c r="H55" s="40"/>
      <c r="I55" s="41">
        <f>4*F52</f>
        <v>0</v>
      </c>
      <c r="J55" s="44"/>
      <c r="K55" s="44"/>
      <c r="L55" s="75"/>
      <c r="M55" s="75"/>
      <c r="N55" s="75"/>
      <c r="O55" s="75"/>
      <c r="P55" s="75"/>
      <c r="Q55" s="75"/>
      <c r="R55" s="75"/>
      <c r="S55" s="75"/>
      <c r="T55" s="75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</row>
    <row r="56" spans="1:150" s="45" customFormat="1" ht="18.75">
      <c r="A56" s="89"/>
      <c r="B56" s="46"/>
      <c r="C56" s="47"/>
      <c r="D56" s="47"/>
      <c r="E56" s="48"/>
      <c r="F56" s="49"/>
      <c r="G56" s="36"/>
      <c r="H56" s="36"/>
      <c r="I56" s="36"/>
      <c r="J56" s="44"/>
      <c r="K56" s="44"/>
      <c r="L56" s="75"/>
      <c r="M56" s="75"/>
      <c r="N56" s="75"/>
      <c r="O56" s="75"/>
      <c r="P56" s="75"/>
      <c r="Q56" s="75"/>
      <c r="R56" s="75"/>
      <c r="S56" s="75"/>
      <c r="T56" s="75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</row>
    <row r="57" spans="1:150" s="45" customFormat="1" ht="26.25" customHeight="1">
      <c r="A57" s="89"/>
      <c r="B57" s="183" t="s">
        <v>99</v>
      </c>
      <c r="C57" s="184"/>
      <c r="D57" s="185"/>
      <c r="E57" s="185"/>
      <c r="F57" s="185"/>
      <c r="G57" s="186"/>
      <c r="H57" s="36"/>
      <c r="I57" s="36"/>
      <c r="J57" s="44"/>
      <c r="K57" s="44"/>
      <c r="L57" s="75"/>
      <c r="M57" s="75"/>
      <c r="N57" s="75"/>
      <c r="O57" s="75"/>
      <c r="P57" s="75"/>
      <c r="Q57" s="75"/>
      <c r="R57" s="75"/>
      <c r="S57" s="75"/>
      <c r="T57" s="75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</row>
    <row r="58" spans="1:150" s="45" customFormat="1" ht="59.25" customHeight="1">
      <c r="A58" s="89"/>
      <c r="B58" s="121" t="s">
        <v>100</v>
      </c>
      <c r="C58" s="117"/>
      <c r="D58" s="31" t="s">
        <v>49</v>
      </c>
      <c r="E58" s="30" t="s">
        <v>50</v>
      </c>
      <c r="F58" s="30" t="s">
        <v>14</v>
      </c>
      <c r="G58" s="30" t="s">
        <v>111</v>
      </c>
      <c r="H58" s="50"/>
      <c r="I58" s="51"/>
      <c r="J58" s="44"/>
      <c r="K58" s="44"/>
      <c r="L58" s="75"/>
      <c r="M58" s="75"/>
      <c r="N58" s="75"/>
      <c r="O58" s="75"/>
      <c r="P58" s="75"/>
      <c r="Q58" s="75"/>
      <c r="R58" s="75"/>
      <c r="S58" s="75"/>
      <c r="T58" s="75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</row>
    <row r="59" spans="1:150" s="45" customFormat="1" ht="33" customHeight="1">
      <c r="A59" s="89"/>
      <c r="B59" s="118"/>
      <c r="C59" s="119"/>
      <c r="D59" s="114" t="s">
        <v>89</v>
      </c>
      <c r="E59" s="115" t="s">
        <v>106</v>
      </c>
      <c r="F59" s="30"/>
      <c r="G59" s="30"/>
      <c r="H59" s="50"/>
      <c r="I59" s="51"/>
      <c r="J59" s="44"/>
      <c r="K59" s="44"/>
      <c r="L59" s="75"/>
      <c r="M59" s="75"/>
      <c r="N59" s="75"/>
      <c r="O59" s="75"/>
      <c r="P59" s="75"/>
      <c r="Q59" s="75"/>
      <c r="R59" s="75"/>
      <c r="S59" s="75"/>
      <c r="T59" s="75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</row>
    <row r="60" spans="1:150" s="45" customFormat="1" ht="20.25" customHeight="1">
      <c r="A60" s="89"/>
      <c r="B60" s="44"/>
      <c r="C60" s="116" t="s">
        <v>36</v>
      </c>
      <c r="D60" s="104">
        <v>6.41</v>
      </c>
      <c r="E60" s="33">
        <f>D60*0.15</f>
        <v>0.96150000000000002</v>
      </c>
      <c r="F60" s="34">
        <f>$E$24/2</f>
        <v>1600</v>
      </c>
      <c r="G60" s="35">
        <f t="shared" ref="G60" si="10">E60*F60</f>
        <v>1538.4</v>
      </c>
      <c r="H60" s="36"/>
      <c r="I60" s="36"/>
      <c r="J60" s="44"/>
      <c r="K60" s="44"/>
      <c r="L60" s="75"/>
      <c r="M60" s="75"/>
      <c r="N60" s="75"/>
      <c r="O60" s="75"/>
      <c r="P60" s="75"/>
      <c r="Q60" s="75"/>
      <c r="R60" s="75"/>
      <c r="S60" s="75"/>
      <c r="T60" s="75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</row>
    <row r="61" spans="1:150" s="45" customFormat="1" ht="20.25" customHeight="1">
      <c r="A61" s="89"/>
      <c r="B61" s="44"/>
      <c r="C61" s="113" t="s">
        <v>16</v>
      </c>
      <c r="D61" s="104">
        <v>14.76</v>
      </c>
      <c r="E61" s="33">
        <f t="shared" ref="E61:E64" si="11">D61*0.15</f>
        <v>2.214</v>
      </c>
      <c r="F61" s="34">
        <f>$E$24</f>
        <v>3200</v>
      </c>
      <c r="G61" s="35">
        <f t="shared" ref="G61:G64" si="12">E61*F61</f>
        <v>7084.8</v>
      </c>
      <c r="H61" s="36"/>
      <c r="I61" s="36"/>
      <c r="J61" s="44"/>
      <c r="K61" s="44"/>
      <c r="L61" s="75"/>
      <c r="M61" s="75"/>
      <c r="N61" s="75"/>
      <c r="O61" s="75"/>
      <c r="P61" s="75"/>
      <c r="Q61" s="75"/>
      <c r="R61" s="75"/>
      <c r="S61" s="75"/>
      <c r="T61" s="75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</row>
    <row r="62" spans="1:150" s="45" customFormat="1" ht="20.25" customHeight="1">
      <c r="A62" s="89"/>
      <c r="B62" s="44"/>
      <c r="C62" s="113" t="s">
        <v>17</v>
      </c>
      <c r="D62" s="104">
        <v>25.48</v>
      </c>
      <c r="E62" s="33">
        <f t="shared" si="11"/>
        <v>3.8220000000000001</v>
      </c>
      <c r="F62" s="34">
        <f>$E$24</f>
        <v>3200</v>
      </c>
      <c r="G62" s="35">
        <f t="shared" si="12"/>
        <v>12230.4</v>
      </c>
      <c r="H62" s="36"/>
      <c r="I62" s="36"/>
      <c r="J62" s="44"/>
      <c r="K62" s="44"/>
      <c r="L62" s="75"/>
      <c r="M62" s="75"/>
      <c r="N62" s="75"/>
      <c r="O62" s="75"/>
      <c r="P62" s="75"/>
      <c r="Q62" s="75"/>
      <c r="R62" s="75"/>
      <c r="S62" s="75"/>
      <c r="T62" s="75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</row>
    <row r="63" spans="1:150" s="45" customFormat="1" ht="20.25" customHeight="1">
      <c r="A63" s="89"/>
      <c r="B63" s="44"/>
      <c r="C63" s="113" t="s">
        <v>18</v>
      </c>
      <c r="D63" s="104">
        <v>34.9</v>
      </c>
      <c r="E63" s="33">
        <f t="shared" si="11"/>
        <v>5.2349999999999994</v>
      </c>
      <c r="F63" s="34">
        <f>$E$24</f>
        <v>3200</v>
      </c>
      <c r="G63" s="35">
        <f t="shared" si="12"/>
        <v>16752</v>
      </c>
      <c r="H63" s="36"/>
      <c r="I63" s="36"/>
      <c r="J63" s="44"/>
      <c r="K63" s="44"/>
      <c r="L63" s="75"/>
      <c r="M63" s="75"/>
      <c r="N63" s="75"/>
      <c r="O63" s="75"/>
      <c r="P63" s="75"/>
      <c r="Q63" s="75"/>
      <c r="R63" s="75"/>
      <c r="S63" s="75"/>
      <c r="T63" s="75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</row>
    <row r="64" spans="1:150" s="45" customFormat="1" ht="20.25" customHeight="1">
      <c r="A64" s="89"/>
      <c r="B64" s="44"/>
      <c r="C64" s="38" t="s">
        <v>19</v>
      </c>
      <c r="D64" s="104">
        <v>44.58</v>
      </c>
      <c r="E64" s="33">
        <f t="shared" si="11"/>
        <v>6.6869999999999994</v>
      </c>
      <c r="F64" s="34">
        <f>$E$24/2</f>
        <v>1600</v>
      </c>
      <c r="G64" s="35">
        <f t="shared" si="12"/>
        <v>10699.199999999999</v>
      </c>
      <c r="H64" s="36"/>
      <c r="I64" s="36"/>
      <c r="J64" s="44"/>
      <c r="K64" s="44"/>
      <c r="L64" s="75"/>
      <c r="M64" s="75"/>
      <c r="N64" s="75"/>
      <c r="O64" s="75"/>
      <c r="P64" s="75"/>
      <c r="Q64" s="75"/>
      <c r="R64" s="75"/>
      <c r="S64" s="75"/>
      <c r="T64" s="75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</row>
    <row r="65" spans="1:150" s="45" customFormat="1" ht="8.25" customHeight="1">
      <c r="A65" s="89"/>
      <c r="B65" s="46"/>
      <c r="C65" s="52"/>
      <c r="D65" s="103"/>
      <c r="E65" s="48"/>
      <c r="F65" s="49"/>
      <c r="G65" s="36"/>
      <c r="H65" s="36"/>
      <c r="I65" s="44"/>
      <c r="J65" s="44"/>
      <c r="K65" s="44"/>
      <c r="L65" s="75"/>
      <c r="M65" s="75"/>
      <c r="N65" s="75"/>
      <c r="O65" s="75"/>
      <c r="P65" s="75"/>
      <c r="Q65" s="75"/>
      <c r="R65" s="75"/>
      <c r="S65" s="75"/>
      <c r="T65" s="75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</row>
    <row r="66" spans="1:150" s="45" customFormat="1" ht="23.65" customHeight="1">
      <c r="A66" s="89"/>
      <c r="B66" s="46"/>
      <c r="C66" s="52"/>
      <c r="D66" s="52"/>
      <c r="E66" s="48"/>
      <c r="F66" s="25"/>
      <c r="G66" s="102" t="s">
        <v>84</v>
      </c>
      <c r="H66" s="36"/>
      <c r="I66" s="120">
        <f>SUM(G60:G64)</f>
        <v>48304.799999999996</v>
      </c>
      <c r="J66" s="44"/>
      <c r="K66" s="44"/>
      <c r="L66" s="75"/>
      <c r="M66" s="75"/>
      <c r="N66" s="76"/>
      <c r="O66" s="75"/>
      <c r="P66" s="75"/>
      <c r="Q66" s="75"/>
      <c r="R66" s="75"/>
      <c r="S66" s="75"/>
      <c r="T66" s="75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</row>
    <row r="67" spans="1:150" s="45" customFormat="1" ht="18.75">
      <c r="A67" s="89"/>
      <c r="B67" s="46"/>
      <c r="C67" s="52"/>
      <c r="D67" s="52"/>
      <c r="E67" s="48"/>
      <c r="F67" s="25"/>
      <c r="G67" s="64"/>
      <c r="H67" s="36"/>
      <c r="I67" s="44"/>
      <c r="J67" s="101"/>
      <c r="K67" s="44"/>
      <c r="L67" s="75"/>
      <c r="M67" s="75"/>
      <c r="N67" s="76"/>
      <c r="O67" s="75"/>
      <c r="P67" s="75"/>
      <c r="Q67" s="75"/>
      <c r="R67" s="75"/>
      <c r="S67" s="75"/>
      <c r="T67" s="75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</row>
    <row r="68" spans="1:150" s="45" customFormat="1" ht="26.25" customHeight="1">
      <c r="A68" s="89"/>
      <c r="B68" s="183" t="s">
        <v>37</v>
      </c>
      <c r="C68" s="184"/>
      <c r="D68" s="185"/>
      <c r="E68" s="185"/>
      <c r="F68" s="184"/>
      <c r="G68" s="187"/>
      <c r="H68" s="36"/>
      <c r="I68" s="36"/>
      <c r="J68" s="44"/>
      <c r="K68" s="44"/>
      <c r="L68" s="75"/>
      <c r="M68" s="75"/>
      <c r="N68" s="75"/>
      <c r="O68" s="75"/>
      <c r="P68" s="75"/>
      <c r="Q68" s="75"/>
      <c r="R68" s="75"/>
      <c r="S68" s="75"/>
      <c r="T68" s="75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</row>
    <row r="69" spans="1:150" s="45" customFormat="1" ht="45" customHeight="1">
      <c r="A69" s="89"/>
      <c r="B69" s="121" t="s">
        <v>90</v>
      </c>
      <c r="C69" s="117"/>
      <c r="D69" s="31" t="s">
        <v>52</v>
      </c>
      <c r="E69" s="129" t="s">
        <v>51</v>
      </c>
      <c r="F69" s="134" t="s">
        <v>14</v>
      </c>
      <c r="G69" s="132" t="s">
        <v>112</v>
      </c>
      <c r="H69" s="50"/>
      <c r="I69" s="51"/>
      <c r="J69" s="44"/>
      <c r="K69" s="44"/>
      <c r="L69" s="75"/>
      <c r="M69" s="75"/>
      <c r="N69" s="75"/>
      <c r="O69" s="75"/>
      <c r="P69" s="75"/>
      <c r="Q69" s="75"/>
      <c r="R69" s="75"/>
      <c r="S69" s="75"/>
      <c r="T69" s="75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</row>
    <row r="70" spans="1:150" s="45" customFormat="1" ht="33.6" customHeight="1">
      <c r="A70" s="89"/>
      <c r="B70" s="118"/>
      <c r="C70" s="119"/>
      <c r="D70" s="114" t="s">
        <v>91</v>
      </c>
      <c r="E70" s="130" t="s">
        <v>120</v>
      </c>
      <c r="F70" s="135"/>
      <c r="G70" s="133"/>
      <c r="H70" s="50"/>
      <c r="I70" s="51"/>
      <c r="J70" s="44"/>
      <c r="K70" s="44"/>
      <c r="L70" s="75"/>
      <c r="M70" s="75"/>
      <c r="N70" s="75"/>
      <c r="O70" s="75"/>
      <c r="P70" s="75"/>
      <c r="Q70" s="75"/>
      <c r="R70" s="75"/>
      <c r="S70" s="75"/>
      <c r="T70" s="75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</row>
    <row r="71" spans="1:150" s="45" customFormat="1" ht="20.25" customHeight="1">
      <c r="A71" s="89"/>
      <c r="B71" s="44"/>
      <c r="C71" s="113" t="s">
        <v>38</v>
      </c>
      <c r="D71" s="104">
        <v>39.700000000000003</v>
      </c>
      <c r="E71" s="33">
        <f>D71*0.15*0.75</f>
        <v>4.4662500000000005</v>
      </c>
      <c r="F71" s="131">
        <f>$E$24/2</f>
        <v>1600</v>
      </c>
      <c r="G71" s="136">
        <f t="shared" ref="G71:G75" si="13">E71*F71</f>
        <v>7146.0000000000009</v>
      </c>
      <c r="H71" s="36"/>
      <c r="I71" s="36"/>
      <c r="J71" s="44"/>
      <c r="K71" s="44"/>
      <c r="L71" s="75"/>
      <c r="M71" s="75"/>
      <c r="N71" s="75"/>
      <c r="O71" s="75"/>
      <c r="P71" s="75"/>
      <c r="Q71" s="75"/>
      <c r="R71" s="75"/>
      <c r="S71" s="75"/>
      <c r="T71" s="75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  <c r="EN71" s="44"/>
      <c r="EO71" s="44"/>
      <c r="EP71" s="44"/>
      <c r="EQ71" s="44"/>
      <c r="ER71" s="44"/>
      <c r="ES71" s="44"/>
      <c r="ET71" s="44"/>
    </row>
    <row r="72" spans="1:150" s="45" customFormat="1" ht="20.25" customHeight="1">
      <c r="A72" s="89"/>
      <c r="B72" s="44"/>
      <c r="C72" s="113" t="s">
        <v>39</v>
      </c>
      <c r="D72" s="104">
        <v>39.700000000000003</v>
      </c>
      <c r="E72" s="33">
        <f t="shared" ref="E72:E75" si="14">D72*0.15*0.75</f>
        <v>4.4662500000000005</v>
      </c>
      <c r="F72" s="34">
        <f>$E$24</f>
        <v>3200</v>
      </c>
      <c r="G72" s="35">
        <f t="shared" si="13"/>
        <v>14292.000000000002</v>
      </c>
      <c r="H72" s="36"/>
      <c r="I72" s="36"/>
      <c r="J72" s="44"/>
      <c r="K72" s="44"/>
      <c r="L72" s="75"/>
      <c r="M72" s="75"/>
      <c r="N72" s="75"/>
      <c r="O72" s="75"/>
      <c r="P72" s="75"/>
      <c r="Q72" s="75"/>
      <c r="R72" s="75"/>
      <c r="S72" s="75"/>
      <c r="T72" s="75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</row>
    <row r="73" spans="1:150" s="45" customFormat="1" ht="20.25" customHeight="1">
      <c r="A73" s="89"/>
      <c r="B73" s="44"/>
      <c r="C73" s="113" t="s">
        <v>40</v>
      </c>
      <c r="D73" s="104">
        <v>39.700000000000003</v>
      </c>
      <c r="E73" s="33">
        <f t="shared" si="14"/>
        <v>4.4662500000000005</v>
      </c>
      <c r="F73" s="34">
        <f>$E$24</f>
        <v>3200</v>
      </c>
      <c r="G73" s="35">
        <f t="shared" si="13"/>
        <v>14292.000000000002</v>
      </c>
      <c r="H73" s="36"/>
      <c r="I73" s="36"/>
      <c r="J73" s="44"/>
      <c r="K73" s="44"/>
      <c r="L73" s="75"/>
      <c r="M73" s="75"/>
      <c r="N73" s="75"/>
      <c r="O73" s="75"/>
      <c r="P73" s="75"/>
      <c r="Q73" s="75"/>
      <c r="R73" s="75"/>
      <c r="S73" s="75"/>
      <c r="T73" s="75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  <c r="EN73" s="44"/>
      <c r="EO73" s="44"/>
      <c r="EP73" s="44"/>
      <c r="EQ73" s="44"/>
      <c r="ER73" s="44"/>
      <c r="ES73" s="44"/>
      <c r="ET73" s="44"/>
    </row>
    <row r="74" spans="1:150" s="45" customFormat="1" ht="20.25" customHeight="1">
      <c r="A74" s="89"/>
      <c r="B74" s="44"/>
      <c r="C74" s="113" t="s">
        <v>41</v>
      </c>
      <c r="D74" s="104">
        <v>39.700000000000003</v>
      </c>
      <c r="E74" s="33">
        <f t="shared" si="14"/>
        <v>4.4662500000000005</v>
      </c>
      <c r="F74" s="34">
        <f>$E$24</f>
        <v>3200</v>
      </c>
      <c r="G74" s="35">
        <f t="shared" si="13"/>
        <v>14292.000000000002</v>
      </c>
      <c r="H74" s="36"/>
      <c r="I74" s="36"/>
      <c r="J74" s="44"/>
      <c r="K74" s="44"/>
      <c r="L74" s="75"/>
      <c r="M74" s="75"/>
      <c r="N74" s="75"/>
      <c r="O74" s="75"/>
      <c r="P74" s="75"/>
      <c r="Q74" s="75"/>
      <c r="R74" s="75"/>
      <c r="S74" s="75"/>
      <c r="T74" s="75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  <c r="EN74" s="44"/>
      <c r="EO74" s="44"/>
      <c r="EP74" s="44"/>
      <c r="EQ74" s="44"/>
      <c r="ER74" s="44"/>
      <c r="ES74" s="44"/>
      <c r="ET74" s="44"/>
    </row>
    <row r="75" spans="1:150" s="45" customFormat="1" ht="20.25" customHeight="1">
      <c r="A75" s="89"/>
      <c r="B75" s="44"/>
      <c r="C75" s="38" t="s">
        <v>42</v>
      </c>
      <c r="D75" s="104">
        <v>39.700000000000003</v>
      </c>
      <c r="E75" s="33">
        <f t="shared" si="14"/>
        <v>4.4662500000000005</v>
      </c>
      <c r="F75" s="34">
        <f>$E$24/2</f>
        <v>1600</v>
      </c>
      <c r="G75" s="35">
        <f t="shared" si="13"/>
        <v>7146.0000000000009</v>
      </c>
      <c r="H75" s="36"/>
      <c r="I75" s="36"/>
      <c r="J75" s="44"/>
      <c r="K75" s="44"/>
      <c r="L75" s="75"/>
      <c r="M75" s="75"/>
      <c r="N75" s="75"/>
      <c r="O75" s="75"/>
      <c r="P75" s="75"/>
      <c r="Q75" s="75"/>
      <c r="R75" s="75"/>
      <c r="S75" s="75"/>
      <c r="T75" s="75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  <c r="EN75" s="44"/>
      <c r="EO75" s="44"/>
      <c r="EP75" s="44"/>
      <c r="EQ75" s="44"/>
      <c r="ER75" s="44"/>
      <c r="ES75" s="44"/>
      <c r="ET75" s="44"/>
    </row>
    <row r="76" spans="1:150" s="45" customFormat="1" ht="7.9" customHeight="1">
      <c r="A76" s="89"/>
      <c r="B76" s="46"/>
      <c r="C76" s="52"/>
      <c r="D76" s="52"/>
      <c r="E76" s="48"/>
      <c r="F76" s="49"/>
      <c r="G76" s="36"/>
      <c r="H76" s="36"/>
      <c r="I76" s="44"/>
      <c r="J76" s="44"/>
      <c r="K76" s="44"/>
      <c r="L76" s="75"/>
      <c r="M76" s="75"/>
      <c r="N76" s="75"/>
      <c r="O76" s="75"/>
      <c r="P76" s="75"/>
      <c r="Q76" s="75"/>
      <c r="R76" s="75"/>
      <c r="S76" s="75"/>
      <c r="T76" s="75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</row>
    <row r="77" spans="1:150" s="45" customFormat="1" ht="23.65" customHeight="1">
      <c r="A77" s="89"/>
      <c r="B77" s="46"/>
      <c r="C77" s="52"/>
      <c r="D77" s="52"/>
      <c r="E77" s="48"/>
      <c r="F77" s="25"/>
      <c r="G77" s="102" t="s">
        <v>66</v>
      </c>
      <c r="H77" s="36"/>
      <c r="I77" s="53">
        <f>SUM(G71:G75)</f>
        <v>57168.000000000007</v>
      </c>
      <c r="J77" s="137" t="s">
        <v>92</v>
      </c>
      <c r="K77" s="122"/>
      <c r="L77" s="44"/>
      <c r="M77" s="75"/>
      <c r="N77" s="76"/>
      <c r="O77" s="75"/>
      <c r="P77" s="75"/>
      <c r="Q77" s="75"/>
      <c r="R77" s="75"/>
      <c r="S77" s="75"/>
      <c r="T77" s="75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44"/>
      <c r="ET77" s="44"/>
    </row>
    <row r="78" spans="1:150" s="45" customFormat="1" ht="5.65" customHeight="1">
      <c r="A78" s="89"/>
      <c r="B78" s="46"/>
      <c r="C78" s="44"/>
      <c r="D78" s="44"/>
      <c r="E78" s="44"/>
      <c r="F78" s="54"/>
      <c r="G78" s="44"/>
      <c r="H78" s="50"/>
      <c r="I78" s="44"/>
      <c r="J78" s="44"/>
      <c r="K78" s="75"/>
      <c r="L78" s="44"/>
      <c r="M78" s="75"/>
      <c r="N78" s="75"/>
      <c r="O78" s="75"/>
      <c r="P78" s="75"/>
      <c r="Q78" s="75"/>
      <c r="R78" s="75"/>
      <c r="S78" s="75"/>
      <c r="T78" s="75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  <c r="EH78" s="44"/>
      <c r="EI78" s="44"/>
      <c r="EJ78" s="44"/>
      <c r="EK78" s="44"/>
      <c r="EL78" s="44"/>
      <c r="EM78" s="44"/>
      <c r="EN78" s="44"/>
      <c r="EO78" s="44"/>
      <c r="EP78" s="44"/>
      <c r="EQ78" s="44"/>
      <c r="ER78" s="44"/>
      <c r="ES78" s="44"/>
      <c r="ET78" s="44"/>
    </row>
    <row r="79" spans="1:150" s="45" customFormat="1" ht="5.65" customHeight="1">
      <c r="A79" s="89"/>
      <c r="B79" s="46"/>
      <c r="C79" s="44"/>
      <c r="D79" s="44"/>
      <c r="E79" s="44"/>
      <c r="F79" s="54"/>
      <c r="G79" s="44"/>
      <c r="H79" s="50"/>
      <c r="I79" s="44"/>
      <c r="J79" s="44"/>
      <c r="K79" s="75"/>
      <c r="L79" s="44"/>
      <c r="M79" s="75"/>
      <c r="N79" s="75"/>
      <c r="O79" s="75"/>
      <c r="P79" s="75"/>
      <c r="Q79" s="75"/>
      <c r="R79" s="75"/>
      <c r="S79" s="75"/>
      <c r="T79" s="75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  <c r="EH79" s="44"/>
      <c r="EI79" s="44"/>
      <c r="EJ79" s="44"/>
      <c r="EK79" s="44"/>
      <c r="EL79" s="44"/>
      <c r="EM79" s="44"/>
      <c r="EN79" s="44"/>
      <c r="EO79" s="44"/>
      <c r="EP79" s="44"/>
      <c r="EQ79" s="44"/>
      <c r="ER79" s="44"/>
      <c r="ES79" s="44"/>
      <c r="ET79" s="44"/>
    </row>
    <row r="80" spans="1:150" ht="13.35" customHeight="1">
      <c r="A80" s="88"/>
      <c r="B80" s="9"/>
      <c r="C80" s="9"/>
      <c r="D80" s="9"/>
      <c r="E80" s="44"/>
      <c r="F80" s="55"/>
      <c r="G80" s="9"/>
      <c r="H80" s="9"/>
      <c r="I80" s="4"/>
      <c r="K80" s="65"/>
      <c r="L80" s="4"/>
    </row>
    <row r="81" spans="1:150" s="59" customFormat="1" ht="28.7" customHeight="1">
      <c r="A81" s="89"/>
      <c r="B81" s="100" t="s">
        <v>53</v>
      </c>
      <c r="C81" s="56"/>
      <c r="D81" s="56"/>
      <c r="E81" s="57"/>
      <c r="F81" s="56"/>
      <c r="G81" s="56"/>
      <c r="H81" s="56"/>
      <c r="I81" s="58">
        <f>SUM(I36:I77)</f>
        <v>105472.8</v>
      </c>
      <c r="J81" s="9"/>
      <c r="K81" s="77"/>
      <c r="L81" s="9"/>
      <c r="M81" s="77"/>
      <c r="N81" s="77"/>
      <c r="O81" s="78"/>
      <c r="P81" s="78"/>
      <c r="Q81" s="78"/>
      <c r="R81" s="78"/>
      <c r="S81" s="78"/>
      <c r="T81" s="78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</row>
    <row r="82" spans="1:150" ht="18.75">
      <c r="A82" s="88"/>
      <c r="B82" s="46"/>
      <c r="C82" s="60"/>
      <c r="D82" s="60"/>
      <c r="E82" s="61"/>
      <c r="F82" s="54"/>
      <c r="G82" s="9"/>
      <c r="H82" s="9"/>
    </row>
    <row r="83" spans="1:150" s="18" customFormat="1">
      <c r="A83" s="93"/>
      <c r="B83" s="80"/>
      <c r="C83" s="80"/>
      <c r="D83" s="80"/>
      <c r="E83" s="80"/>
      <c r="F83" s="80"/>
      <c r="G83" s="80"/>
      <c r="H83" s="80"/>
      <c r="I83" s="80"/>
      <c r="L83" s="81"/>
      <c r="M83" s="81"/>
      <c r="N83" s="81"/>
      <c r="O83" s="81"/>
      <c r="P83" s="81"/>
      <c r="Q83" s="81"/>
      <c r="R83" s="81"/>
      <c r="S83" s="81"/>
      <c r="T83" s="81"/>
    </row>
    <row r="84" spans="1:150" s="18" customFormat="1">
      <c r="A84" s="93"/>
      <c r="B84" s="80"/>
      <c r="C84" s="80"/>
      <c r="D84" s="80"/>
      <c r="E84" s="80"/>
      <c r="F84" s="80"/>
      <c r="G84" s="80"/>
      <c r="H84" s="80"/>
      <c r="I84" s="80"/>
      <c r="L84" s="81"/>
      <c r="M84" s="81"/>
      <c r="N84" s="81"/>
      <c r="O84" s="81"/>
      <c r="P84" s="81"/>
      <c r="Q84" s="81"/>
      <c r="R84" s="81"/>
      <c r="S84" s="81"/>
      <c r="T84" s="81"/>
    </row>
    <row r="85" spans="1:150" s="18" customFormat="1">
      <c r="A85" s="93"/>
      <c r="B85" s="80"/>
      <c r="C85" s="80"/>
      <c r="D85" s="80"/>
      <c r="E85" s="80"/>
      <c r="F85" s="80"/>
      <c r="G85" s="80"/>
      <c r="H85" s="80"/>
      <c r="I85" s="80"/>
      <c r="L85" s="81"/>
      <c r="M85" s="81"/>
      <c r="N85" s="81"/>
      <c r="O85" s="81"/>
      <c r="P85" s="81"/>
      <c r="Q85" s="81"/>
      <c r="R85" s="81"/>
      <c r="S85" s="81"/>
      <c r="T85" s="81"/>
    </row>
    <row r="86" spans="1:150" s="18" customFormat="1">
      <c r="A86" s="93"/>
      <c r="B86" s="80"/>
      <c r="C86" s="80"/>
      <c r="D86" s="80"/>
      <c r="E86" s="80"/>
      <c r="F86" s="80"/>
      <c r="G86" s="80"/>
      <c r="H86" s="80"/>
      <c r="I86" s="80"/>
      <c r="L86" s="81"/>
      <c r="M86" s="81"/>
      <c r="N86" s="81"/>
      <c r="O86" s="81"/>
      <c r="P86" s="81"/>
      <c r="Q86" s="81"/>
      <c r="R86" s="81"/>
      <c r="S86" s="81"/>
      <c r="T86" s="81"/>
    </row>
    <row r="87" spans="1:150" s="18" customFormat="1">
      <c r="A87" s="93"/>
      <c r="B87" s="80"/>
      <c r="C87" s="80"/>
      <c r="D87" s="80"/>
      <c r="E87" s="80"/>
      <c r="F87" s="80"/>
      <c r="G87" s="80"/>
      <c r="H87" s="80"/>
      <c r="I87" s="80"/>
      <c r="L87" s="81"/>
      <c r="M87" s="81"/>
      <c r="N87" s="81"/>
      <c r="O87" s="81"/>
      <c r="P87" s="81"/>
      <c r="Q87" s="81"/>
      <c r="R87" s="81"/>
      <c r="S87" s="81"/>
      <c r="T87" s="81"/>
    </row>
    <row r="88" spans="1:150" s="18" customFormat="1">
      <c r="A88" s="93"/>
      <c r="B88" s="80"/>
      <c r="C88" s="80"/>
      <c r="D88" s="80"/>
      <c r="E88" s="80"/>
      <c r="F88" s="80"/>
      <c r="G88" s="80"/>
      <c r="H88" s="80"/>
      <c r="I88" s="80"/>
      <c r="L88" s="81"/>
      <c r="M88" s="81"/>
      <c r="N88" s="81"/>
      <c r="O88" s="81"/>
      <c r="P88" s="81"/>
      <c r="Q88" s="81"/>
      <c r="R88" s="81"/>
      <c r="S88" s="81"/>
      <c r="T88" s="81"/>
    </row>
    <row r="89" spans="1:150" s="18" customFormat="1">
      <c r="A89" s="93"/>
      <c r="B89" s="80"/>
      <c r="C89" s="80"/>
      <c r="D89" s="80"/>
      <c r="E89" s="80"/>
      <c r="F89" s="80"/>
      <c r="G89" s="80"/>
      <c r="H89" s="80"/>
      <c r="I89" s="80"/>
      <c r="L89" s="81"/>
      <c r="M89" s="81"/>
      <c r="N89" s="81"/>
      <c r="O89" s="81"/>
      <c r="P89" s="81"/>
      <c r="Q89" s="81"/>
      <c r="R89" s="81"/>
      <c r="S89" s="81"/>
      <c r="T89" s="81"/>
    </row>
    <row r="90" spans="1:150" s="18" customFormat="1">
      <c r="A90" s="93"/>
      <c r="B90" s="80"/>
      <c r="C90" s="80"/>
      <c r="D90" s="80"/>
      <c r="E90" s="80"/>
      <c r="F90" s="80"/>
      <c r="G90" s="80"/>
      <c r="H90" s="80"/>
      <c r="I90" s="80"/>
      <c r="L90" s="81"/>
      <c r="M90" s="81"/>
      <c r="N90" s="81"/>
      <c r="O90" s="81"/>
      <c r="P90" s="81"/>
      <c r="Q90" s="81"/>
      <c r="R90" s="81"/>
      <c r="S90" s="81"/>
      <c r="T90" s="81"/>
    </row>
    <row r="91" spans="1:150" s="18" customFormat="1">
      <c r="A91" s="93"/>
      <c r="B91" s="80"/>
      <c r="C91" s="80"/>
      <c r="D91" s="80"/>
      <c r="E91" s="80"/>
      <c r="F91" s="80"/>
      <c r="G91" s="80"/>
      <c r="H91" s="80"/>
      <c r="I91" s="80"/>
      <c r="L91" s="81"/>
      <c r="M91" s="81"/>
      <c r="N91" s="81"/>
      <c r="O91" s="81"/>
      <c r="P91" s="81"/>
      <c r="Q91" s="81"/>
      <c r="R91" s="81"/>
      <c r="S91" s="81"/>
      <c r="T91" s="81"/>
    </row>
    <row r="92" spans="1:150" s="18" customFormat="1">
      <c r="A92" s="93"/>
      <c r="B92" s="80"/>
      <c r="C92" s="80"/>
      <c r="D92" s="80"/>
      <c r="E92" s="80"/>
      <c r="F92" s="80"/>
      <c r="G92" s="80"/>
      <c r="H92" s="80"/>
      <c r="I92" s="80"/>
      <c r="L92" s="81"/>
      <c r="M92" s="81"/>
      <c r="N92" s="81"/>
      <c r="O92" s="81"/>
      <c r="P92" s="81"/>
      <c r="Q92" s="81"/>
      <c r="R92" s="81"/>
      <c r="S92" s="81"/>
      <c r="T92" s="81"/>
    </row>
    <row r="93" spans="1:150" s="18" customFormat="1">
      <c r="A93" s="93"/>
      <c r="B93" s="80"/>
      <c r="C93" s="80"/>
      <c r="D93" s="80"/>
      <c r="E93" s="80"/>
      <c r="F93" s="80"/>
      <c r="G93" s="80"/>
      <c r="H93" s="80"/>
      <c r="I93" s="80"/>
      <c r="L93" s="81"/>
      <c r="M93" s="81"/>
      <c r="N93" s="81"/>
      <c r="O93" s="81"/>
      <c r="P93" s="81"/>
      <c r="Q93" s="81"/>
      <c r="R93" s="81"/>
      <c r="S93" s="81"/>
      <c r="T93" s="81"/>
    </row>
    <row r="94" spans="1:150" s="18" customFormat="1">
      <c r="A94" s="93"/>
      <c r="B94" s="80"/>
      <c r="C94" s="80"/>
      <c r="D94" s="80"/>
      <c r="E94" s="80"/>
      <c r="F94" s="80"/>
      <c r="G94" s="80"/>
      <c r="H94" s="80"/>
      <c r="I94" s="80"/>
      <c r="L94" s="81"/>
      <c r="M94" s="81"/>
      <c r="N94" s="81"/>
      <c r="O94" s="81"/>
      <c r="P94" s="81"/>
      <c r="Q94" s="81"/>
      <c r="R94" s="81"/>
      <c r="S94" s="81"/>
      <c r="T94" s="81"/>
    </row>
    <row r="95" spans="1:150" s="18" customFormat="1">
      <c r="A95" s="93"/>
      <c r="B95" s="80"/>
      <c r="C95" s="80"/>
      <c r="D95" s="80"/>
      <c r="E95" s="80"/>
      <c r="F95" s="80"/>
      <c r="G95" s="80"/>
      <c r="H95" s="80"/>
      <c r="I95" s="80"/>
      <c r="L95" s="81"/>
      <c r="M95" s="81"/>
      <c r="N95" s="81"/>
      <c r="O95" s="81"/>
      <c r="P95" s="81"/>
      <c r="Q95" s="81"/>
      <c r="R95" s="81"/>
      <c r="S95" s="81"/>
      <c r="T95" s="81"/>
    </row>
    <row r="96" spans="1:150" s="18" customFormat="1">
      <c r="A96" s="93"/>
      <c r="B96" s="80"/>
      <c r="C96" s="80"/>
      <c r="D96" s="80"/>
      <c r="E96" s="80"/>
      <c r="F96" s="80"/>
      <c r="G96" s="80"/>
      <c r="H96" s="80"/>
      <c r="I96" s="80"/>
      <c r="L96" s="81"/>
      <c r="M96" s="81"/>
      <c r="N96" s="81"/>
      <c r="O96" s="81"/>
      <c r="P96" s="81"/>
      <c r="Q96" s="81"/>
      <c r="R96" s="81"/>
      <c r="S96" s="81"/>
      <c r="T96" s="81"/>
    </row>
    <row r="97" spans="1:20" s="18" customFormat="1">
      <c r="A97" s="93"/>
      <c r="B97" s="80"/>
      <c r="C97" s="80"/>
      <c r="D97" s="80"/>
      <c r="E97" s="80"/>
      <c r="F97" s="80"/>
      <c r="G97" s="80"/>
      <c r="H97" s="80"/>
      <c r="I97" s="80"/>
      <c r="L97" s="81"/>
      <c r="M97" s="81"/>
      <c r="N97" s="81"/>
      <c r="O97" s="81"/>
      <c r="P97" s="81"/>
      <c r="Q97" s="81"/>
      <c r="R97" s="81"/>
      <c r="S97" s="81"/>
      <c r="T97" s="81"/>
    </row>
    <row r="98" spans="1:20" s="18" customFormat="1">
      <c r="A98" s="93"/>
      <c r="B98" s="80"/>
      <c r="C98" s="80"/>
      <c r="D98" s="80"/>
      <c r="E98" s="80"/>
      <c r="F98" s="80"/>
      <c r="G98" s="80"/>
      <c r="H98" s="80"/>
      <c r="I98" s="80"/>
      <c r="L98" s="81"/>
      <c r="M98" s="81"/>
      <c r="N98" s="81"/>
      <c r="O98" s="81"/>
      <c r="P98" s="81"/>
      <c r="Q98" s="81"/>
      <c r="R98" s="81"/>
      <c r="S98" s="81"/>
      <c r="T98" s="81"/>
    </row>
    <row r="99" spans="1:20" s="18" customFormat="1">
      <c r="A99" s="93"/>
      <c r="B99" s="80"/>
      <c r="C99" s="80"/>
      <c r="D99" s="80"/>
      <c r="E99" s="80"/>
      <c r="F99" s="80"/>
      <c r="G99" s="80"/>
      <c r="H99" s="80"/>
      <c r="I99" s="80"/>
      <c r="L99" s="81"/>
      <c r="M99" s="81"/>
      <c r="N99" s="81"/>
      <c r="O99" s="81"/>
      <c r="P99" s="81"/>
      <c r="Q99" s="81"/>
      <c r="R99" s="81"/>
      <c r="S99" s="81"/>
      <c r="T99" s="81"/>
    </row>
    <row r="100" spans="1:20" s="18" customFormat="1">
      <c r="A100" s="93"/>
      <c r="B100" s="80"/>
      <c r="C100" s="80"/>
      <c r="D100" s="80"/>
      <c r="E100" s="80"/>
      <c r="F100" s="80"/>
      <c r="G100" s="80"/>
      <c r="H100" s="80"/>
      <c r="I100" s="80"/>
      <c r="L100" s="81"/>
      <c r="M100" s="81"/>
      <c r="N100" s="81"/>
      <c r="O100" s="81"/>
      <c r="P100" s="81"/>
      <c r="Q100" s="81"/>
      <c r="R100" s="81"/>
      <c r="S100" s="81"/>
      <c r="T100" s="81"/>
    </row>
    <row r="101" spans="1:20" s="18" customFormat="1">
      <c r="A101" s="93"/>
      <c r="B101" s="80"/>
      <c r="C101" s="80"/>
      <c r="D101" s="80"/>
      <c r="E101" s="80"/>
      <c r="F101" s="80"/>
      <c r="G101" s="80"/>
      <c r="H101" s="80"/>
      <c r="I101" s="80"/>
      <c r="L101" s="81"/>
      <c r="M101" s="81"/>
      <c r="N101" s="81"/>
      <c r="O101" s="81"/>
      <c r="P101" s="81"/>
      <c r="Q101" s="81"/>
      <c r="R101" s="81"/>
      <c r="S101" s="81"/>
      <c r="T101" s="81"/>
    </row>
    <row r="102" spans="1:20" s="18" customFormat="1">
      <c r="A102" s="93"/>
      <c r="B102" s="80"/>
      <c r="C102" s="80"/>
      <c r="D102" s="80"/>
      <c r="E102" s="80"/>
      <c r="F102" s="80"/>
      <c r="G102" s="80"/>
      <c r="H102" s="80"/>
      <c r="I102" s="80"/>
      <c r="L102" s="81"/>
      <c r="M102" s="81"/>
      <c r="N102" s="81"/>
      <c r="O102" s="81"/>
      <c r="P102" s="81"/>
      <c r="Q102" s="81"/>
      <c r="R102" s="81"/>
      <c r="S102" s="81"/>
      <c r="T102" s="81"/>
    </row>
    <row r="103" spans="1:20" s="18" customFormat="1">
      <c r="A103" s="93"/>
      <c r="B103" s="80"/>
      <c r="C103" s="80"/>
      <c r="D103" s="80"/>
      <c r="E103" s="80"/>
      <c r="F103" s="80"/>
      <c r="G103" s="80"/>
      <c r="H103" s="80"/>
      <c r="I103" s="80"/>
      <c r="L103" s="81"/>
      <c r="M103" s="81"/>
      <c r="N103" s="81"/>
      <c r="O103" s="81"/>
      <c r="P103" s="81"/>
      <c r="Q103" s="81"/>
      <c r="R103" s="81"/>
      <c r="S103" s="81"/>
      <c r="T103" s="81"/>
    </row>
    <row r="104" spans="1:20" s="18" customFormat="1">
      <c r="A104" s="93"/>
      <c r="B104" s="80"/>
      <c r="C104" s="80"/>
      <c r="D104" s="80"/>
      <c r="E104" s="80"/>
      <c r="F104" s="80"/>
      <c r="G104" s="80"/>
      <c r="H104" s="80"/>
      <c r="I104" s="80"/>
      <c r="L104" s="81"/>
      <c r="M104" s="81"/>
      <c r="N104" s="81"/>
      <c r="O104" s="81"/>
      <c r="P104" s="81"/>
      <c r="Q104" s="81"/>
      <c r="R104" s="81"/>
      <c r="S104" s="81"/>
      <c r="T104" s="81"/>
    </row>
    <row r="105" spans="1:20" s="18" customFormat="1">
      <c r="A105" s="93"/>
      <c r="B105" s="80"/>
      <c r="C105" s="80"/>
      <c r="D105" s="80"/>
      <c r="E105" s="80"/>
      <c r="F105" s="80"/>
      <c r="G105" s="80"/>
      <c r="H105" s="80"/>
      <c r="I105" s="80"/>
      <c r="L105" s="81"/>
      <c r="M105" s="81"/>
      <c r="N105" s="81"/>
      <c r="O105" s="81"/>
      <c r="P105" s="81"/>
      <c r="Q105" s="81"/>
      <c r="R105" s="81"/>
      <c r="S105" s="81"/>
      <c r="T105" s="81"/>
    </row>
    <row r="106" spans="1:20" s="18" customFormat="1">
      <c r="A106" s="93"/>
      <c r="B106" s="80"/>
      <c r="C106" s="80"/>
      <c r="D106" s="80"/>
      <c r="E106" s="80"/>
      <c r="F106" s="80"/>
      <c r="G106" s="80"/>
      <c r="H106" s="80"/>
      <c r="I106" s="80"/>
      <c r="L106" s="81"/>
      <c r="M106" s="81"/>
      <c r="N106" s="81"/>
      <c r="O106" s="81"/>
      <c r="P106" s="81"/>
      <c r="Q106" s="81"/>
      <c r="R106" s="81"/>
      <c r="S106" s="81"/>
      <c r="T106" s="81"/>
    </row>
    <row r="107" spans="1:20" s="18" customFormat="1">
      <c r="A107" s="93"/>
      <c r="B107" s="80"/>
      <c r="C107" s="80"/>
      <c r="D107" s="80"/>
      <c r="E107" s="80"/>
      <c r="F107" s="80"/>
      <c r="G107" s="80"/>
      <c r="H107" s="80"/>
      <c r="I107" s="80"/>
      <c r="L107" s="81"/>
      <c r="M107" s="81"/>
      <c r="N107" s="81"/>
      <c r="O107" s="81"/>
      <c r="P107" s="81"/>
      <c r="Q107" s="81"/>
      <c r="R107" s="81"/>
      <c r="S107" s="81"/>
      <c r="T107" s="81"/>
    </row>
    <row r="108" spans="1:20" s="18" customFormat="1">
      <c r="A108" s="93"/>
      <c r="B108" s="80"/>
      <c r="C108" s="80"/>
      <c r="D108" s="80"/>
      <c r="E108" s="80"/>
      <c r="F108" s="80"/>
      <c r="G108" s="80"/>
      <c r="H108" s="80"/>
      <c r="I108" s="80"/>
      <c r="L108" s="81"/>
      <c r="M108" s="81"/>
      <c r="N108" s="81"/>
      <c r="O108" s="81"/>
      <c r="P108" s="81"/>
      <c r="Q108" s="81"/>
      <c r="R108" s="81"/>
      <c r="S108" s="81"/>
      <c r="T108" s="81"/>
    </row>
    <row r="109" spans="1:20" s="18" customFormat="1">
      <c r="A109" s="93"/>
      <c r="B109" s="80"/>
      <c r="C109" s="80"/>
      <c r="D109" s="80"/>
      <c r="E109" s="80"/>
      <c r="F109" s="80"/>
      <c r="G109" s="80"/>
      <c r="H109" s="80"/>
      <c r="I109" s="80"/>
      <c r="L109" s="81"/>
      <c r="M109" s="81"/>
      <c r="N109" s="81"/>
      <c r="O109" s="81"/>
      <c r="P109" s="81"/>
      <c r="Q109" s="81"/>
      <c r="R109" s="81"/>
      <c r="S109" s="81"/>
      <c r="T109" s="81"/>
    </row>
    <row r="110" spans="1:20" s="18" customFormat="1">
      <c r="A110" s="93"/>
      <c r="B110" s="80"/>
      <c r="C110" s="80"/>
      <c r="D110" s="80"/>
      <c r="E110" s="80"/>
      <c r="F110" s="80"/>
      <c r="G110" s="80"/>
      <c r="H110" s="80"/>
      <c r="I110" s="80"/>
      <c r="L110" s="81"/>
      <c r="M110" s="81"/>
      <c r="N110" s="81"/>
      <c r="O110" s="81"/>
      <c r="P110" s="81"/>
      <c r="Q110" s="81"/>
      <c r="R110" s="81"/>
      <c r="S110" s="81"/>
      <c r="T110" s="81"/>
    </row>
    <row r="111" spans="1:20" s="18" customFormat="1">
      <c r="A111" s="93"/>
      <c r="B111" s="80"/>
      <c r="C111" s="80"/>
      <c r="D111" s="80"/>
      <c r="E111" s="80"/>
      <c r="F111" s="80"/>
      <c r="G111" s="80"/>
      <c r="H111" s="80"/>
      <c r="I111" s="80"/>
      <c r="L111" s="81"/>
      <c r="M111" s="81"/>
      <c r="N111" s="81"/>
      <c r="O111" s="81"/>
      <c r="P111" s="81"/>
      <c r="Q111" s="81"/>
      <c r="R111" s="81"/>
      <c r="S111" s="81"/>
      <c r="T111" s="81"/>
    </row>
    <row r="112" spans="1:20" s="18" customFormat="1">
      <c r="A112" s="93"/>
      <c r="B112" s="80"/>
      <c r="C112" s="80"/>
      <c r="D112" s="80"/>
      <c r="E112" s="80"/>
      <c r="F112" s="80"/>
      <c r="G112" s="80"/>
      <c r="H112" s="80"/>
      <c r="I112" s="80"/>
      <c r="L112" s="81"/>
      <c r="M112" s="81"/>
      <c r="N112" s="81"/>
      <c r="O112" s="81"/>
      <c r="P112" s="81"/>
      <c r="Q112" s="81"/>
      <c r="R112" s="81"/>
      <c r="S112" s="81"/>
      <c r="T112" s="81"/>
    </row>
    <row r="113" spans="1:20" s="18" customFormat="1">
      <c r="A113" s="93"/>
      <c r="B113" s="80"/>
      <c r="C113" s="80"/>
      <c r="D113" s="80"/>
      <c r="E113" s="80"/>
      <c r="F113" s="80"/>
      <c r="G113" s="80"/>
      <c r="H113" s="80"/>
      <c r="I113" s="80"/>
      <c r="L113" s="81"/>
      <c r="M113" s="81"/>
      <c r="N113" s="81"/>
      <c r="O113" s="81"/>
      <c r="P113" s="81"/>
      <c r="Q113" s="81"/>
      <c r="R113" s="81"/>
      <c r="S113" s="81"/>
      <c r="T113" s="81"/>
    </row>
    <row r="114" spans="1:20" s="18" customFormat="1">
      <c r="A114" s="93"/>
      <c r="B114" s="80"/>
      <c r="C114" s="80"/>
      <c r="D114" s="80"/>
      <c r="E114" s="80"/>
      <c r="F114" s="80"/>
      <c r="G114" s="80"/>
      <c r="H114" s="80"/>
      <c r="I114" s="80"/>
      <c r="L114" s="81"/>
      <c r="M114" s="81"/>
      <c r="N114" s="81"/>
      <c r="O114" s="81"/>
      <c r="P114" s="81"/>
      <c r="Q114" s="81"/>
      <c r="R114" s="81"/>
      <c r="S114" s="81"/>
      <c r="T114" s="81"/>
    </row>
    <row r="115" spans="1:20" s="18" customFormat="1">
      <c r="A115" s="93"/>
      <c r="B115" s="80"/>
      <c r="C115" s="80"/>
      <c r="D115" s="80"/>
      <c r="E115" s="80"/>
      <c r="F115" s="80"/>
      <c r="G115" s="80"/>
      <c r="H115" s="80"/>
      <c r="I115" s="80"/>
      <c r="L115" s="81"/>
      <c r="M115" s="81"/>
      <c r="N115" s="81"/>
      <c r="O115" s="81"/>
      <c r="P115" s="81"/>
      <c r="Q115" s="81"/>
      <c r="R115" s="81"/>
      <c r="S115" s="81"/>
      <c r="T115" s="81"/>
    </row>
    <row r="116" spans="1:20" s="18" customFormat="1">
      <c r="A116" s="93"/>
      <c r="B116" s="80"/>
      <c r="C116" s="80"/>
      <c r="D116" s="80"/>
      <c r="E116" s="80"/>
      <c r="F116" s="80"/>
      <c r="G116" s="80"/>
      <c r="H116" s="80"/>
      <c r="I116" s="80"/>
      <c r="L116" s="81"/>
      <c r="M116" s="81"/>
      <c r="N116" s="81"/>
      <c r="O116" s="81"/>
      <c r="P116" s="81"/>
      <c r="Q116" s="81"/>
      <c r="R116" s="81"/>
      <c r="S116" s="81"/>
      <c r="T116" s="81"/>
    </row>
    <row r="117" spans="1:20" s="18" customFormat="1">
      <c r="A117" s="93"/>
      <c r="B117" s="80"/>
      <c r="C117" s="80"/>
      <c r="D117" s="80"/>
      <c r="E117" s="80"/>
      <c r="F117" s="80"/>
      <c r="G117" s="80"/>
      <c r="H117" s="80"/>
      <c r="I117" s="80"/>
      <c r="L117" s="81"/>
      <c r="M117" s="81"/>
      <c r="N117" s="81"/>
      <c r="O117" s="81"/>
      <c r="P117" s="81"/>
      <c r="Q117" s="81"/>
      <c r="R117" s="81"/>
      <c r="S117" s="81"/>
      <c r="T117" s="81"/>
    </row>
    <row r="118" spans="1:20" s="18" customFormat="1">
      <c r="A118" s="93"/>
      <c r="B118" s="80"/>
      <c r="C118" s="80"/>
      <c r="D118" s="80"/>
      <c r="E118" s="80"/>
      <c r="F118" s="80"/>
      <c r="G118" s="80"/>
      <c r="H118" s="80"/>
      <c r="I118" s="80"/>
      <c r="L118" s="81"/>
      <c r="M118" s="81"/>
      <c r="N118" s="81"/>
      <c r="O118" s="81"/>
      <c r="P118" s="81"/>
      <c r="Q118" s="81"/>
      <c r="R118" s="81"/>
      <c r="S118" s="81"/>
      <c r="T118" s="81"/>
    </row>
    <row r="119" spans="1:20" s="18" customFormat="1">
      <c r="A119" s="93"/>
      <c r="B119" s="80"/>
      <c r="C119" s="80"/>
      <c r="D119" s="80"/>
      <c r="E119" s="80"/>
      <c r="F119" s="80"/>
      <c r="G119" s="80"/>
      <c r="H119" s="80"/>
      <c r="I119" s="80"/>
      <c r="L119" s="81"/>
      <c r="M119" s="81"/>
      <c r="N119" s="81"/>
      <c r="O119" s="81"/>
      <c r="P119" s="81"/>
      <c r="Q119" s="81"/>
      <c r="R119" s="81"/>
      <c r="S119" s="81"/>
      <c r="T119" s="81"/>
    </row>
    <row r="120" spans="1:20" s="18" customFormat="1">
      <c r="A120" s="93"/>
      <c r="B120" s="80"/>
      <c r="C120" s="80"/>
      <c r="D120" s="80"/>
      <c r="E120" s="80"/>
      <c r="F120" s="80"/>
      <c r="G120" s="80"/>
      <c r="H120" s="80"/>
      <c r="I120" s="80"/>
      <c r="L120" s="81"/>
      <c r="M120" s="81"/>
      <c r="N120" s="81"/>
      <c r="O120" s="81"/>
      <c r="P120" s="81"/>
      <c r="Q120" s="81"/>
      <c r="R120" s="81"/>
      <c r="S120" s="81"/>
      <c r="T120" s="81"/>
    </row>
    <row r="121" spans="1:20" s="18" customFormat="1">
      <c r="A121" s="93"/>
      <c r="B121" s="80"/>
      <c r="C121" s="80"/>
      <c r="D121" s="80"/>
      <c r="E121" s="80"/>
      <c r="F121" s="80"/>
      <c r="G121" s="80"/>
      <c r="H121" s="80"/>
      <c r="I121" s="80"/>
      <c r="L121" s="81"/>
      <c r="M121" s="81"/>
      <c r="N121" s="81"/>
      <c r="O121" s="81"/>
      <c r="P121" s="81"/>
      <c r="Q121" s="81"/>
      <c r="R121" s="81"/>
      <c r="S121" s="81"/>
      <c r="T121" s="81"/>
    </row>
    <row r="122" spans="1:20" s="18" customFormat="1">
      <c r="A122" s="93"/>
      <c r="B122" s="80"/>
      <c r="C122" s="80"/>
      <c r="D122" s="80"/>
      <c r="E122" s="80"/>
      <c r="F122" s="80"/>
      <c r="G122" s="80"/>
      <c r="H122" s="80"/>
      <c r="I122" s="80"/>
      <c r="L122" s="81"/>
      <c r="M122" s="81"/>
      <c r="N122" s="81"/>
      <c r="O122" s="81"/>
      <c r="P122" s="81"/>
      <c r="Q122" s="81"/>
      <c r="R122" s="81"/>
      <c r="S122" s="81"/>
      <c r="T122" s="81"/>
    </row>
    <row r="123" spans="1:20" s="18" customFormat="1">
      <c r="A123" s="93"/>
      <c r="B123" s="80"/>
      <c r="C123" s="80"/>
      <c r="D123" s="80"/>
      <c r="E123" s="80"/>
      <c r="F123" s="80"/>
      <c r="G123" s="80"/>
      <c r="H123" s="80"/>
      <c r="I123" s="80"/>
      <c r="L123" s="81"/>
      <c r="M123" s="81"/>
      <c r="N123" s="81"/>
      <c r="O123" s="81"/>
      <c r="P123" s="81"/>
      <c r="Q123" s="81"/>
      <c r="R123" s="81"/>
      <c r="S123" s="81"/>
      <c r="T123" s="81"/>
    </row>
    <row r="124" spans="1:20" s="18" customFormat="1">
      <c r="A124" s="93"/>
      <c r="B124" s="80"/>
      <c r="C124" s="80"/>
      <c r="D124" s="80"/>
      <c r="E124" s="80"/>
      <c r="F124" s="80"/>
      <c r="G124" s="80"/>
      <c r="H124" s="80"/>
      <c r="I124" s="80"/>
      <c r="L124" s="81"/>
      <c r="M124" s="81"/>
      <c r="N124" s="81"/>
      <c r="O124" s="81"/>
      <c r="P124" s="81"/>
      <c r="Q124" s="81"/>
      <c r="R124" s="81"/>
      <c r="S124" s="81"/>
      <c r="T124" s="81"/>
    </row>
    <row r="125" spans="1:20" s="18" customFormat="1">
      <c r="A125" s="93"/>
      <c r="B125" s="80"/>
      <c r="C125" s="80"/>
      <c r="D125" s="80"/>
      <c r="E125" s="80"/>
      <c r="F125" s="80"/>
      <c r="G125" s="80"/>
      <c r="H125" s="80"/>
      <c r="I125" s="80"/>
      <c r="L125" s="81"/>
      <c r="M125" s="81"/>
      <c r="N125" s="81"/>
      <c r="O125" s="81"/>
      <c r="P125" s="81"/>
      <c r="Q125" s="81"/>
      <c r="R125" s="81"/>
      <c r="S125" s="81"/>
      <c r="T125" s="81"/>
    </row>
    <row r="126" spans="1:20" s="18" customFormat="1">
      <c r="A126" s="93"/>
      <c r="B126" s="80"/>
      <c r="C126" s="80"/>
      <c r="D126" s="80"/>
      <c r="E126" s="80"/>
      <c r="F126" s="80"/>
      <c r="G126" s="80"/>
      <c r="H126" s="80"/>
      <c r="I126" s="80"/>
      <c r="L126" s="81"/>
      <c r="M126" s="81"/>
      <c r="N126" s="81"/>
      <c r="O126" s="81"/>
      <c r="P126" s="81"/>
      <c r="Q126" s="81"/>
      <c r="R126" s="81"/>
      <c r="S126" s="81"/>
      <c r="T126" s="81"/>
    </row>
    <row r="127" spans="1:20" s="18" customFormat="1">
      <c r="A127" s="93"/>
      <c r="B127" s="80"/>
      <c r="C127" s="80"/>
      <c r="D127" s="80"/>
      <c r="E127" s="80"/>
      <c r="F127" s="80"/>
      <c r="G127" s="80"/>
      <c r="H127" s="80"/>
      <c r="I127" s="80"/>
      <c r="L127" s="81"/>
      <c r="M127" s="81"/>
      <c r="N127" s="81"/>
      <c r="O127" s="81"/>
      <c r="P127" s="81"/>
      <c r="Q127" s="81"/>
      <c r="R127" s="81"/>
      <c r="S127" s="81"/>
      <c r="T127" s="81"/>
    </row>
    <row r="128" spans="1:20" s="18" customFormat="1">
      <c r="A128" s="93"/>
      <c r="B128" s="80"/>
      <c r="C128" s="80"/>
      <c r="D128" s="80"/>
      <c r="E128" s="80"/>
      <c r="F128" s="80"/>
      <c r="G128" s="80"/>
      <c r="H128" s="80"/>
      <c r="I128" s="80"/>
      <c r="L128" s="81"/>
      <c r="M128" s="81"/>
      <c r="N128" s="81"/>
      <c r="O128" s="81"/>
      <c r="P128" s="81"/>
      <c r="Q128" s="81"/>
      <c r="R128" s="81"/>
      <c r="S128" s="81"/>
      <c r="T128" s="81"/>
    </row>
    <row r="129" spans="1:20" s="18" customFormat="1">
      <c r="A129" s="93"/>
      <c r="B129" s="80"/>
      <c r="C129" s="80"/>
      <c r="D129" s="80"/>
      <c r="E129" s="80"/>
      <c r="F129" s="80"/>
      <c r="G129" s="80"/>
      <c r="H129" s="80"/>
      <c r="I129" s="80"/>
      <c r="L129" s="81"/>
      <c r="M129" s="81"/>
      <c r="N129" s="81"/>
      <c r="O129" s="81"/>
      <c r="P129" s="81"/>
      <c r="Q129" s="81"/>
      <c r="R129" s="81"/>
      <c r="S129" s="81"/>
      <c r="T129" s="81"/>
    </row>
    <row r="130" spans="1:20" s="18" customFormat="1">
      <c r="A130" s="93"/>
      <c r="B130" s="80"/>
      <c r="C130" s="80"/>
      <c r="D130" s="80"/>
      <c r="E130" s="80"/>
      <c r="F130" s="80"/>
      <c r="G130" s="80"/>
      <c r="H130" s="80"/>
      <c r="I130" s="80"/>
      <c r="L130" s="81"/>
      <c r="M130" s="81"/>
      <c r="N130" s="81"/>
      <c r="O130" s="81"/>
      <c r="P130" s="81"/>
      <c r="Q130" s="81"/>
      <c r="R130" s="81"/>
      <c r="S130" s="81"/>
      <c r="T130" s="81"/>
    </row>
    <row r="131" spans="1:20" s="18" customFormat="1">
      <c r="A131" s="93"/>
      <c r="B131" s="80"/>
      <c r="C131" s="80"/>
      <c r="D131" s="80"/>
      <c r="E131" s="80"/>
      <c r="F131" s="80"/>
      <c r="G131" s="80"/>
      <c r="H131" s="80"/>
      <c r="I131" s="80"/>
      <c r="L131" s="81"/>
      <c r="M131" s="81"/>
      <c r="N131" s="81"/>
      <c r="O131" s="81"/>
      <c r="P131" s="81"/>
      <c r="Q131" s="81"/>
      <c r="R131" s="81"/>
      <c r="S131" s="81"/>
      <c r="T131" s="81"/>
    </row>
    <row r="132" spans="1:20" s="18" customFormat="1">
      <c r="A132" s="93"/>
      <c r="B132" s="80"/>
      <c r="C132" s="80"/>
      <c r="D132" s="80"/>
      <c r="E132" s="80"/>
      <c r="F132" s="80"/>
      <c r="G132" s="80"/>
      <c r="H132" s="80"/>
      <c r="I132" s="80"/>
      <c r="L132" s="81"/>
      <c r="M132" s="81"/>
      <c r="N132" s="81"/>
      <c r="O132" s="81"/>
      <c r="P132" s="81"/>
      <c r="Q132" s="81"/>
      <c r="R132" s="81"/>
      <c r="S132" s="81"/>
      <c r="T132" s="81"/>
    </row>
    <row r="133" spans="1:20" s="18" customFormat="1">
      <c r="A133" s="93"/>
      <c r="B133" s="80"/>
      <c r="C133" s="80"/>
      <c r="D133" s="80"/>
      <c r="E133" s="80"/>
      <c r="F133" s="80"/>
      <c r="G133" s="80"/>
      <c r="H133" s="80"/>
      <c r="I133" s="80"/>
      <c r="L133" s="81"/>
      <c r="M133" s="81"/>
      <c r="N133" s="81"/>
      <c r="O133" s="81"/>
      <c r="P133" s="81"/>
      <c r="Q133" s="81"/>
      <c r="R133" s="81"/>
      <c r="S133" s="81"/>
      <c r="T133" s="81"/>
    </row>
    <row r="134" spans="1:20" s="18" customFormat="1">
      <c r="A134" s="93"/>
      <c r="B134" s="80"/>
      <c r="C134" s="80"/>
      <c r="D134" s="80"/>
      <c r="E134" s="80"/>
      <c r="F134" s="80"/>
      <c r="G134" s="80"/>
      <c r="H134" s="80"/>
      <c r="I134" s="80"/>
      <c r="L134" s="81"/>
      <c r="M134" s="81"/>
      <c r="N134" s="81"/>
      <c r="O134" s="81"/>
      <c r="P134" s="81"/>
      <c r="Q134" s="81"/>
      <c r="R134" s="81"/>
      <c r="S134" s="81"/>
      <c r="T134" s="81"/>
    </row>
    <row r="135" spans="1:20" s="18" customFormat="1">
      <c r="A135" s="93"/>
      <c r="B135" s="80"/>
      <c r="C135" s="80"/>
      <c r="D135" s="80"/>
      <c r="E135" s="80"/>
      <c r="F135" s="80"/>
      <c r="G135" s="80"/>
      <c r="H135" s="80"/>
      <c r="I135" s="80"/>
      <c r="L135" s="81"/>
      <c r="M135" s="81"/>
      <c r="N135" s="81"/>
      <c r="O135" s="81"/>
      <c r="P135" s="81"/>
      <c r="Q135" s="81"/>
      <c r="R135" s="81"/>
      <c r="S135" s="81"/>
      <c r="T135" s="81"/>
    </row>
    <row r="136" spans="1:20" s="18" customFormat="1">
      <c r="A136" s="93"/>
      <c r="B136" s="80"/>
      <c r="C136" s="80"/>
      <c r="D136" s="80"/>
      <c r="E136" s="80"/>
      <c r="F136" s="80"/>
      <c r="G136" s="80"/>
      <c r="H136" s="80"/>
      <c r="I136" s="80"/>
      <c r="L136" s="81"/>
      <c r="M136" s="81"/>
      <c r="N136" s="81"/>
      <c r="O136" s="81"/>
      <c r="P136" s="81"/>
      <c r="Q136" s="81"/>
      <c r="R136" s="81"/>
      <c r="S136" s="81"/>
      <c r="T136" s="81"/>
    </row>
    <row r="137" spans="1:20" s="18" customFormat="1">
      <c r="A137" s="93"/>
      <c r="B137" s="80"/>
      <c r="C137" s="80"/>
      <c r="D137" s="80"/>
      <c r="E137" s="80"/>
      <c r="F137" s="80"/>
      <c r="G137" s="80"/>
      <c r="H137" s="80"/>
      <c r="I137" s="80"/>
      <c r="L137" s="81"/>
      <c r="M137" s="81"/>
      <c r="N137" s="81"/>
      <c r="O137" s="81"/>
      <c r="P137" s="81"/>
      <c r="Q137" s="81"/>
      <c r="R137" s="81"/>
      <c r="S137" s="81"/>
      <c r="T137" s="81"/>
    </row>
    <row r="138" spans="1:20" s="18" customFormat="1">
      <c r="A138" s="93"/>
      <c r="B138" s="80"/>
      <c r="C138" s="80"/>
      <c r="D138" s="80"/>
      <c r="E138" s="80"/>
      <c r="F138" s="80"/>
      <c r="G138" s="80"/>
      <c r="H138" s="80"/>
      <c r="I138" s="80"/>
      <c r="L138" s="81"/>
      <c r="M138" s="81"/>
      <c r="N138" s="81"/>
      <c r="O138" s="81"/>
      <c r="P138" s="81"/>
      <c r="Q138" s="81"/>
      <c r="R138" s="81"/>
      <c r="S138" s="81"/>
      <c r="T138" s="81"/>
    </row>
    <row r="139" spans="1:20" s="18" customFormat="1">
      <c r="A139" s="93"/>
      <c r="B139" s="80"/>
      <c r="C139" s="80"/>
      <c r="D139" s="80"/>
      <c r="E139" s="80"/>
      <c r="F139" s="80"/>
      <c r="G139" s="80"/>
      <c r="H139" s="80"/>
      <c r="I139" s="80"/>
      <c r="L139" s="81"/>
      <c r="M139" s="81"/>
      <c r="N139" s="81"/>
      <c r="O139" s="81"/>
      <c r="P139" s="81"/>
      <c r="Q139" s="81"/>
      <c r="R139" s="81"/>
      <c r="S139" s="81"/>
      <c r="T139" s="81"/>
    </row>
    <row r="140" spans="1:20" s="18" customFormat="1">
      <c r="A140" s="93"/>
      <c r="B140" s="80"/>
      <c r="C140" s="80"/>
      <c r="D140" s="80"/>
      <c r="E140" s="80"/>
      <c r="F140" s="80"/>
      <c r="G140" s="80"/>
      <c r="H140" s="80"/>
      <c r="I140" s="80"/>
      <c r="L140" s="81"/>
      <c r="M140" s="81"/>
      <c r="N140" s="81"/>
      <c r="O140" s="81"/>
      <c r="P140" s="81"/>
      <c r="Q140" s="81"/>
      <c r="R140" s="81"/>
      <c r="S140" s="81"/>
      <c r="T140" s="81"/>
    </row>
    <row r="141" spans="1:20" s="18" customFormat="1">
      <c r="A141" s="93"/>
      <c r="B141" s="80"/>
      <c r="C141" s="80"/>
      <c r="D141" s="80"/>
      <c r="E141" s="80"/>
      <c r="F141" s="80"/>
      <c r="G141" s="80"/>
      <c r="H141" s="80"/>
      <c r="I141" s="80"/>
      <c r="L141" s="81"/>
      <c r="M141" s="81"/>
      <c r="N141" s="81"/>
      <c r="O141" s="81"/>
      <c r="P141" s="81"/>
      <c r="Q141" s="81"/>
      <c r="R141" s="81"/>
      <c r="S141" s="81"/>
      <c r="T141" s="81"/>
    </row>
    <row r="142" spans="1:20" s="18" customFormat="1">
      <c r="A142" s="93"/>
      <c r="B142" s="80"/>
      <c r="C142" s="80"/>
      <c r="D142" s="80"/>
      <c r="E142" s="80"/>
      <c r="F142" s="80"/>
      <c r="G142" s="80"/>
      <c r="H142" s="80"/>
      <c r="I142" s="80"/>
      <c r="L142" s="81"/>
      <c r="M142" s="81"/>
      <c r="N142" s="81"/>
      <c r="O142" s="81"/>
      <c r="P142" s="81"/>
      <c r="Q142" s="81"/>
      <c r="R142" s="81"/>
      <c r="S142" s="81"/>
      <c r="T142" s="81"/>
    </row>
    <row r="143" spans="1:20" s="18" customFormat="1">
      <c r="A143" s="93"/>
      <c r="B143" s="80"/>
      <c r="C143" s="80"/>
      <c r="D143" s="80"/>
      <c r="E143" s="80"/>
      <c r="F143" s="80"/>
      <c r="G143" s="80"/>
      <c r="H143" s="80"/>
      <c r="I143" s="80"/>
      <c r="L143" s="81"/>
      <c r="M143" s="81"/>
      <c r="N143" s="81"/>
      <c r="O143" s="81"/>
      <c r="P143" s="81"/>
      <c r="Q143" s="81"/>
      <c r="R143" s="81"/>
      <c r="S143" s="81"/>
      <c r="T143" s="81"/>
    </row>
    <row r="144" spans="1:20" s="18" customFormat="1">
      <c r="A144" s="93"/>
      <c r="B144" s="80"/>
      <c r="C144" s="80"/>
      <c r="D144" s="80"/>
      <c r="E144" s="80"/>
      <c r="F144" s="80"/>
      <c r="G144" s="80"/>
      <c r="H144" s="80"/>
      <c r="I144" s="80"/>
      <c r="L144" s="81"/>
      <c r="M144" s="81"/>
      <c r="N144" s="81"/>
      <c r="O144" s="81"/>
      <c r="P144" s="81"/>
      <c r="Q144" s="81"/>
      <c r="R144" s="81"/>
      <c r="S144" s="81"/>
      <c r="T144" s="81"/>
    </row>
    <row r="145" spans="1:20" s="18" customFormat="1">
      <c r="A145" s="93"/>
      <c r="B145" s="80"/>
      <c r="C145" s="80"/>
      <c r="D145" s="80"/>
      <c r="E145" s="80"/>
      <c r="F145" s="80"/>
      <c r="G145" s="80"/>
      <c r="H145" s="80"/>
      <c r="I145" s="80"/>
      <c r="L145" s="81"/>
      <c r="M145" s="81"/>
      <c r="N145" s="81"/>
      <c r="O145" s="81"/>
      <c r="P145" s="81"/>
      <c r="Q145" s="81"/>
      <c r="R145" s="81"/>
      <c r="S145" s="81"/>
      <c r="T145" s="81"/>
    </row>
    <row r="146" spans="1:20" s="18" customFormat="1">
      <c r="A146" s="93"/>
      <c r="B146" s="80"/>
      <c r="C146" s="80"/>
      <c r="D146" s="80"/>
      <c r="E146" s="80"/>
      <c r="F146" s="80"/>
      <c r="G146" s="80"/>
      <c r="H146" s="80"/>
      <c r="I146" s="80"/>
      <c r="L146" s="81"/>
      <c r="M146" s="81"/>
      <c r="N146" s="81"/>
      <c r="O146" s="81"/>
      <c r="P146" s="81"/>
      <c r="Q146" s="81"/>
      <c r="R146" s="81"/>
      <c r="S146" s="81"/>
      <c r="T146" s="81"/>
    </row>
    <row r="147" spans="1:20" s="18" customFormat="1">
      <c r="A147" s="93"/>
      <c r="B147" s="80"/>
      <c r="C147" s="80"/>
      <c r="D147" s="80"/>
      <c r="E147" s="80"/>
      <c r="F147" s="80"/>
      <c r="G147" s="80"/>
      <c r="H147" s="80"/>
      <c r="I147" s="80"/>
      <c r="L147" s="81"/>
      <c r="M147" s="81"/>
      <c r="N147" s="81"/>
      <c r="O147" s="81"/>
      <c r="P147" s="81"/>
      <c r="Q147" s="81"/>
      <c r="R147" s="81"/>
      <c r="S147" s="81"/>
      <c r="T147" s="81"/>
    </row>
    <row r="148" spans="1:20" s="18" customFormat="1">
      <c r="A148" s="93"/>
      <c r="B148" s="80"/>
      <c r="C148" s="80"/>
      <c r="D148" s="80"/>
      <c r="E148" s="80"/>
      <c r="F148" s="80"/>
      <c r="G148" s="80"/>
      <c r="H148" s="80"/>
      <c r="I148" s="80"/>
      <c r="L148" s="81"/>
      <c r="M148" s="81"/>
      <c r="N148" s="81"/>
      <c r="O148" s="81"/>
      <c r="P148" s="81"/>
      <c r="Q148" s="81"/>
      <c r="R148" s="81"/>
      <c r="S148" s="81"/>
      <c r="T148" s="81"/>
    </row>
    <row r="149" spans="1:20" s="18" customFormat="1">
      <c r="A149" s="93"/>
      <c r="B149" s="80"/>
      <c r="C149" s="80"/>
      <c r="D149" s="80"/>
      <c r="E149" s="80"/>
      <c r="F149" s="80"/>
      <c r="G149" s="80"/>
      <c r="H149" s="80"/>
      <c r="I149" s="80"/>
      <c r="L149" s="81"/>
      <c r="M149" s="81"/>
      <c r="N149" s="81"/>
      <c r="O149" s="81"/>
      <c r="P149" s="81"/>
      <c r="Q149" s="81"/>
      <c r="R149" s="81"/>
      <c r="S149" s="81"/>
      <c r="T149" s="81"/>
    </row>
    <row r="150" spans="1:20" s="18" customFormat="1">
      <c r="A150" s="93"/>
      <c r="B150" s="80"/>
      <c r="C150" s="80"/>
      <c r="D150" s="80"/>
      <c r="E150" s="80"/>
      <c r="F150" s="80"/>
      <c r="G150" s="80"/>
      <c r="H150" s="80"/>
      <c r="I150" s="80"/>
      <c r="L150" s="81"/>
      <c r="M150" s="81"/>
      <c r="N150" s="81"/>
      <c r="O150" s="81"/>
      <c r="P150" s="81"/>
      <c r="Q150" s="81"/>
      <c r="R150" s="81"/>
      <c r="S150" s="81"/>
      <c r="T150" s="81"/>
    </row>
    <row r="151" spans="1:20" s="18" customFormat="1">
      <c r="A151" s="93"/>
      <c r="B151" s="80"/>
      <c r="C151" s="80"/>
      <c r="D151" s="80"/>
      <c r="E151" s="80"/>
      <c r="F151" s="80"/>
      <c r="G151" s="80"/>
      <c r="H151" s="80"/>
      <c r="I151" s="80"/>
      <c r="L151" s="81"/>
      <c r="M151" s="81"/>
      <c r="N151" s="81"/>
      <c r="O151" s="81"/>
      <c r="P151" s="81"/>
      <c r="Q151" s="81"/>
      <c r="R151" s="81"/>
      <c r="S151" s="81"/>
      <c r="T151" s="81"/>
    </row>
    <row r="152" spans="1:20" s="18" customFormat="1">
      <c r="A152" s="93"/>
      <c r="B152" s="80"/>
      <c r="C152" s="80"/>
      <c r="D152" s="80"/>
      <c r="E152" s="80"/>
      <c r="F152" s="80"/>
      <c r="G152" s="80"/>
      <c r="H152" s="80"/>
      <c r="I152" s="80"/>
      <c r="L152" s="81"/>
      <c r="M152" s="81"/>
      <c r="N152" s="81"/>
      <c r="O152" s="81"/>
      <c r="P152" s="81"/>
      <c r="Q152" s="81"/>
      <c r="R152" s="81"/>
      <c r="S152" s="81"/>
      <c r="T152" s="81"/>
    </row>
    <row r="153" spans="1:20" s="18" customFormat="1">
      <c r="A153" s="93"/>
      <c r="B153" s="80"/>
      <c r="C153" s="80"/>
      <c r="D153" s="80"/>
      <c r="E153" s="80"/>
      <c r="F153" s="80"/>
      <c r="G153" s="80"/>
      <c r="H153" s="80"/>
      <c r="I153" s="80"/>
      <c r="L153" s="81"/>
      <c r="M153" s="81"/>
      <c r="N153" s="81"/>
      <c r="O153" s="81"/>
      <c r="P153" s="81"/>
      <c r="Q153" s="81"/>
      <c r="R153" s="81"/>
      <c r="S153" s="81"/>
      <c r="T153" s="81"/>
    </row>
    <row r="154" spans="1:20" s="18" customFormat="1">
      <c r="A154" s="93"/>
      <c r="B154" s="80"/>
      <c r="C154" s="80"/>
      <c r="D154" s="80"/>
      <c r="E154" s="80"/>
      <c r="F154" s="80"/>
      <c r="G154" s="80"/>
      <c r="H154" s="80"/>
      <c r="I154" s="80"/>
      <c r="L154" s="81"/>
      <c r="M154" s="81"/>
      <c r="N154" s="81"/>
      <c r="O154" s="81"/>
      <c r="P154" s="81"/>
      <c r="Q154" s="81"/>
      <c r="R154" s="81"/>
      <c r="S154" s="81"/>
      <c r="T154" s="81"/>
    </row>
    <row r="155" spans="1:20" s="18" customFormat="1">
      <c r="A155" s="93"/>
      <c r="B155" s="80"/>
      <c r="C155" s="80"/>
      <c r="D155" s="80"/>
      <c r="E155" s="80"/>
      <c r="F155" s="80"/>
      <c r="G155" s="80"/>
      <c r="H155" s="80"/>
      <c r="I155" s="80"/>
      <c r="L155" s="81"/>
      <c r="M155" s="81"/>
      <c r="N155" s="81"/>
      <c r="O155" s="81"/>
      <c r="P155" s="81"/>
      <c r="Q155" s="81"/>
      <c r="R155" s="81"/>
      <c r="S155" s="81"/>
      <c r="T155" s="81"/>
    </row>
    <row r="156" spans="1:20" s="18" customFormat="1">
      <c r="A156" s="93"/>
      <c r="B156" s="80"/>
      <c r="C156" s="80"/>
      <c r="D156" s="80"/>
      <c r="E156" s="80"/>
      <c r="F156" s="80"/>
      <c r="G156" s="80"/>
      <c r="H156" s="80"/>
      <c r="I156" s="80"/>
      <c r="L156" s="81"/>
      <c r="M156" s="81"/>
      <c r="N156" s="81"/>
      <c r="O156" s="81"/>
      <c r="P156" s="81"/>
      <c r="Q156" s="81"/>
      <c r="R156" s="81"/>
      <c r="S156" s="81"/>
      <c r="T156" s="81"/>
    </row>
    <row r="157" spans="1:20" s="18" customFormat="1">
      <c r="A157" s="93"/>
      <c r="B157" s="80"/>
      <c r="C157" s="80"/>
      <c r="D157" s="80"/>
      <c r="E157" s="80"/>
      <c r="F157" s="80"/>
      <c r="G157" s="80"/>
      <c r="H157" s="80"/>
      <c r="I157" s="80"/>
      <c r="L157" s="81"/>
      <c r="M157" s="81"/>
      <c r="N157" s="81"/>
      <c r="O157" s="81"/>
      <c r="P157" s="81"/>
      <c r="Q157" s="81"/>
      <c r="R157" s="81"/>
      <c r="S157" s="81"/>
      <c r="T157" s="81"/>
    </row>
  </sheetData>
  <sheetProtection algorithmName="SHA-512" hashValue="aUpPhyZc+L2j8P8879GObczz4pW5IqA01bRv+IUeQ4ttnK5zM0mAE3jGwXnV9IiE5ZuFTlM5DtnXu3cApt69lg==" saltValue="6kwTy6odrghfffp8V7HJYw==" spinCount="100000" sheet="1" objects="1" scenarios="1"/>
  <mergeCells count="5">
    <mergeCell ref="B57:G57"/>
    <mergeCell ref="B68:G68"/>
    <mergeCell ref="D12:E12"/>
    <mergeCell ref="D13:E13"/>
    <mergeCell ref="D14:E14"/>
  </mergeCells>
  <phoneticPr fontId="48" type="noConversion"/>
  <dataValidations count="6">
    <dataValidation type="custom" operator="equal" allowBlank="1" showInputMessage="1" showErrorMessage="1" errorTitle="Foutmelding" error="Uw invoer dient:_x000a_* niet meer dan 1 decimalen te bevatten;_x000a_* een positief getal te zijn" sqref="E37 E18:E24 F25:F26 H25:H27 H29:H36 E35 G18:G24" xr:uid="{3C629380-A8E9-49C5-8579-2A01994814B3}">
      <formula1>AND(E18&gt;0,(INT(E18*10)/10)=E18)</formula1>
    </dataValidation>
    <dataValidation type="custom" operator="equal" allowBlank="1" showInputMessage="1" showErrorMessage="1" errorTitle="Foutmelding" error="Uw invoer dient:_x000a_* niet meer dan 2 decimalen te bevatten;_x000a_* een positief getal te zijn" sqref="D71:D75 E56 E76:E77 I58:I59 D60:D64 E65:E67 I69:I70 D52 D54 D36 D40:D47" xr:uid="{7AD8944D-2877-4FDF-9248-C36874EC7A49}">
      <formula1>AND(D36&gt;0,(INT(D36*100)/100)=D36)</formula1>
    </dataValidation>
    <dataValidation type="custom" operator="equal" allowBlank="1" showInputMessage="1" showErrorMessage="1" errorTitle="Foutmelding" error="Uw invoer dient:_x000a_* niet meer dan 1 decimaal te bevatten;_x000a_* een positief getal te zijn" sqref="D18:D23" xr:uid="{7466E307-533D-46D9-9ED8-51FF4F6F9A87}">
      <formula1>AND(D18&gt;0,(INT(D18*10)/10)=D18)</formula1>
    </dataValidation>
    <dataValidation type="custom" operator="equal" allowBlank="1" showInputMessage="1" showErrorMessage="1" errorTitle="Foutmelding" error="Uw invoer dient:_x000a_* niet meer dan 2 decimalen te bevatten;_x000a_* een positief getal te zijn;_x000a_* niet hoger dan het plafondtarief van € 160 / ton" sqref="D53" xr:uid="{DBC289D6-78C0-430D-B836-8B2DD1A5FE1C}">
      <formula1>AND(D53&gt;0,D53&lt;=160,(INT(D53*100)/100)=D53)</formula1>
    </dataValidation>
    <dataValidation type="list" allowBlank="1" showInputMessage="1" showErrorMessage="1" sqref="C25:C26" xr:uid="{D8BF176E-0AB4-4E4C-A7C6-A1BA277988B6}">
      <formula1>"HVO-100,Elektrisch (groen)"</formula1>
    </dataValidation>
    <dataValidation operator="equal" allowBlank="1" showInputMessage="1" showErrorMessage="1" errorTitle="Foutmelding" error="Uw invoer dient:_x000a_* niet meer dan 1 decimalen te bevatten;_x000a_* een positief getal te zijn" sqref="E28:E34" xr:uid="{278459E6-E1D7-4839-BFCC-26D75244A3D2}"/>
  </dataValidations>
  <pageMargins left="0.25" right="0.25" top="0.75" bottom="0.75" header="0.3" footer="0.3"/>
  <pageSetup paperSize="9" scale="38" orientation="portrait" r:id="rId1"/>
  <ignoredErrors>
    <ignoredError sqref="F21 H2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F11D4-BFE3-42E6-9BEB-CF1E9FF8FE13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Instructies</vt:lpstr>
      <vt:lpstr>Inschrijfformulier</vt:lpstr>
      <vt:lpstr>Routenet printscreen(s)</vt:lpstr>
      <vt:lpstr>Inschrijfformulier!Afdrukbereik</vt:lpstr>
      <vt:lpstr>Instructies!Afdrukbereik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2025-11-20T13:57:42Z</dcterms:created>
  <dcterms:modified xsi:type="dcterms:W3CDTF">2025-11-24T14:13:06Z</dcterms:modified>
  <cp:category/>
  <cp:contentStatus/>
</cp:coreProperties>
</file>