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B\Projecten\P1256600 GO Haf en Kreek\1_CIVIEL\A_Bestek\3_Bestek\Tender\"/>
    </mc:Choice>
  </mc:AlternateContent>
  <xr:revisionPtr revIDLastSave="0" documentId="13_ncr:1_{2E75073E-5DCC-4E80-A182-BEBBB0CAC1D3}" xr6:coauthVersionLast="47" xr6:coauthVersionMax="47" xr10:uidLastSave="{00000000-0000-0000-0000-000000000000}"/>
  <bookViews>
    <workbookView xWindow="28680" yWindow="-120" windowWidth="29040" windowHeight="15720" xr2:uid="{D797E903-01BB-4AF3-AAD7-7FD60D69730C}"/>
  </bookViews>
  <sheets>
    <sheet name="P03827-RIO_C1 - SEB" sheetId="1" r:id="rId1"/>
  </sheets>
  <definedNames>
    <definedName name="_xlnm.Print_Area" localSheetId="0">'P03827-RIO_C1 - SEB'!$A$1:$I$31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14" i="1"/>
  <c r="B21" i="1"/>
  <c r="C15" i="1" s="1"/>
  <c r="G15" i="1" l="1"/>
  <c r="C14" i="1"/>
  <c r="G14" i="1" s="1"/>
  <c r="C20" i="1"/>
  <c r="G20" i="1" s="1"/>
  <c r="C19" i="1"/>
  <c r="G19" i="1" s="1"/>
  <c r="C18" i="1"/>
  <c r="G18" i="1" s="1"/>
  <c r="C17" i="1"/>
  <c r="G17" i="1" s="1"/>
  <c r="C16" i="1"/>
  <c r="G16" i="1" s="1"/>
  <c r="F21" i="1" l="1"/>
  <c r="B9" i="1" s="1"/>
  <c r="C21" i="1"/>
</calcChain>
</file>

<file path=xl/sharedStrings.xml><?xml version="1.0" encoding="utf-8"?>
<sst xmlns="http://schemas.openxmlformats.org/spreadsheetml/2006/main" count="35" uniqueCount="34">
  <si>
    <t>Maximaal te behalen fictieve korting:</t>
  </si>
  <si>
    <t>Totale inzet materieel, op basis van open begroting:</t>
  </si>
  <si>
    <t>Voertuigen op het werk:</t>
  </si>
  <si>
    <t>- Klasse &lt;19 kW</t>
  </si>
  <si>
    <t>- Klasse 19-37 kW</t>
  </si>
  <si>
    <t>- Klasse 37-56 kW</t>
  </si>
  <si>
    <t>- Klasse 130-560 kW</t>
  </si>
  <si>
    <t>- Klasse &gt;560 kW</t>
  </si>
  <si>
    <t>Totaal uren*</t>
  </si>
  <si>
    <t>% elektrisch***</t>
  </si>
  <si>
    <t>N1 - Bestelauto's</t>
  </si>
  <si>
    <t>N2 - Lichte vrachtwagens</t>
  </si>
  <si>
    <t>N3 - Zware vrachtwagens</t>
  </si>
  <si>
    <t>dit is de grootste groep van voertuigen</t>
  </si>
  <si>
    <t xml:space="preserve">echter komt  de grootste uitstoot van de mobiele werktuigen, </t>
  </si>
  <si>
    <t>- Stationair &lt;560 kW (bemalingspompen)</t>
  </si>
  <si>
    <t>% van totaal</t>
  </si>
  <si>
    <t>totaal uren</t>
  </si>
  <si>
    <t>- Klasse 56-130 kW</t>
  </si>
  <si>
    <t>Behaalde fictieve korting</t>
  </si>
  <si>
    <t>* totaal inzet op basis van open begroting, indicatief ingevuld</t>
  </si>
  <si>
    <t>% elektrisch**</t>
  </si>
  <si>
    <t>** Inzet elektrisch materieel, realistisch</t>
  </si>
  <si>
    <t>Mobiele werktuigen op het werk:</t>
  </si>
  <si>
    <t>gele velden invullen</t>
  </si>
  <si>
    <t>Max***</t>
  </si>
  <si>
    <t>*** Percentage inzet elektrisch materieel mag niet hoger zijn dat dit door de opdachtgever aangegeven (haalbare) percentage</t>
  </si>
  <si>
    <t>Score (0-10)</t>
  </si>
  <si>
    <t>gewogen score</t>
  </si>
  <si>
    <t>voorstel om voertuigen niet mee te nemen in de uitvraag.  Dit is ook lastig controleerbaar</t>
  </si>
  <si>
    <t>In deze methodiek wordt een bepaalde werktuig niet zwaarder / belangrijker gemaakt als een ander. Wel wordt een weging op basis van verwachtte inzet in uren gemaakt.</t>
  </si>
  <si>
    <t>Bijlage - Tabel inzet elektrisch materieel</t>
  </si>
  <si>
    <t>d.d. 24-11-2025</t>
  </si>
  <si>
    <t>behorend bij gunningsleidraad 24-023, gunningscriterium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</si>
</sst>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0" borderId="0" xfId="0" quotePrefix="1" applyFont="1" applyAlignment="1">
      <alignment horizontal="right"/>
    </xf>
    <xf numFmtId="2" fontId="3" fillId="0" borderId="0" xfId="0" applyNumberFormat="1" applyFont="1"/>
    <xf numFmtId="10" fontId="3" fillId="0" borderId="0" xfId="2" applyNumberFormat="1" applyFont="1"/>
    <xf numFmtId="0" fontId="0" fillId="5" borderId="0" xfId="0" applyFill="1"/>
    <xf numFmtId="10" fontId="5" fillId="5" borderId="1" xfId="0" applyNumberFormat="1" applyFont="1" applyFill="1" applyBorder="1" applyAlignment="1">
      <alignment horizontal="center" vertical="center" wrapText="1"/>
    </xf>
    <xf numFmtId="10" fontId="5" fillId="5" borderId="2" xfId="0" applyNumberFormat="1" applyFont="1" applyFill="1" applyBorder="1" applyAlignment="1">
      <alignment horizontal="center" vertical="center" wrapText="1"/>
    </xf>
    <xf numFmtId="9" fontId="5" fillId="5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44" fontId="0" fillId="4" borderId="6" xfId="1" applyFont="1" applyFill="1" applyBorder="1"/>
    <xf numFmtId="44" fontId="0" fillId="0" borderId="4" xfId="1" applyFont="1" applyFill="1" applyBorder="1"/>
    <xf numFmtId="0" fontId="3" fillId="0" borderId="11" xfId="0" applyFont="1" applyBorder="1"/>
    <xf numFmtId="164" fontId="0" fillId="0" borderId="14" xfId="0" applyNumberFormat="1" applyBorder="1"/>
    <xf numFmtId="0" fontId="3" fillId="0" borderId="12" xfId="0" applyFont="1" applyBorder="1"/>
    <xf numFmtId="0" fontId="3" fillId="0" borderId="10" xfId="0" applyFont="1" applyBorder="1"/>
    <xf numFmtId="0" fontId="3" fillId="0" borderId="5" xfId="0" applyFont="1" applyBorder="1"/>
    <xf numFmtId="9" fontId="3" fillId="0" borderId="15" xfId="2" applyFont="1" applyBorder="1" applyAlignment="1">
      <alignment horizontal="right"/>
    </xf>
    <xf numFmtId="0" fontId="3" fillId="4" borderId="16" xfId="0" applyFont="1" applyFill="1" applyBorder="1"/>
    <xf numFmtId="0" fontId="0" fillId="0" borderId="3" xfId="0" quotePrefix="1" applyBorder="1"/>
    <xf numFmtId="2" fontId="0" fillId="3" borderId="17" xfId="0" applyNumberFormat="1" applyFill="1" applyBorder="1"/>
    <xf numFmtId="10" fontId="0" fillId="0" borderId="17" xfId="2" applyNumberFormat="1" applyFont="1" applyBorder="1"/>
    <xf numFmtId="9" fontId="0" fillId="3" borderId="17" xfId="2" applyFont="1" applyFill="1" applyBorder="1"/>
    <xf numFmtId="9" fontId="0" fillId="0" borderId="17" xfId="2" applyFont="1" applyBorder="1"/>
    <xf numFmtId="164" fontId="0" fillId="0" borderId="13" xfId="0" applyNumberFormat="1" applyBorder="1"/>
    <xf numFmtId="0" fontId="0" fillId="0" borderId="18" xfId="0" quotePrefix="1" applyBorder="1"/>
    <xf numFmtId="2" fontId="0" fillId="3" borderId="0" xfId="0" applyNumberFormat="1" applyFill="1"/>
    <xf numFmtId="10" fontId="0" fillId="0" borderId="0" xfId="2" applyNumberFormat="1" applyFont="1" applyBorder="1"/>
    <xf numFmtId="9" fontId="0" fillId="3" borderId="0" xfId="2" applyFont="1" applyFill="1" applyBorder="1"/>
    <xf numFmtId="9" fontId="0" fillId="0" borderId="0" xfId="2" applyFont="1" applyBorder="1"/>
    <xf numFmtId="0" fontId="0" fillId="0" borderId="5" xfId="0" quotePrefix="1" applyBorder="1"/>
    <xf numFmtId="2" fontId="0" fillId="3" borderId="15" xfId="0" applyNumberFormat="1" applyFill="1" applyBorder="1"/>
    <xf numFmtId="10" fontId="0" fillId="0" borderId="15" xfId="2" applyNumberFormat="1" applyFont="1" applyBorder="1"/>
    <xf numFmtId="9" fontId="0" fillId="3" borderId="15" xfId="2" applyFont="1" applyFill="1" applyBorder="1"/>
    <xf numFmtId="9" fontId="0" fillId="0" borderId="15" xfId="2" applyFont="1" applyBorder="1"/>
    <xf numFmtId="164" fontId="0" fillId="0" borderId="16" xfId="0" applyNumberFormat="1" applyBorder="1"/>
    <xf numFmtId="0" fontId="2" fillId="0" borderId="0" xfId="0" applyFont="1"/>
    <xf numFmtId="0" fontId="2" fillId="5" borderId="0" xfId="0" applyFont="1" applyFill="1"/>
    <xf numFmtId="10" fontId="6" fillId="5" borderId="2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0" fillId="6" borderId="17" xfId="0" applyFill="1" applyBorder="1"/>
    <xf numFmtId="0" fontId="0" fillId="6" borderId="4" xfId="0" applyFill="1" applyBorder="1"/>
    <xf numFmtId="0" fontId="0" fillId="6" borderId="0" xfId="0" applyFill="1"/>
    <xf numFmtId="0" fontId="0" fillId="6" borderId="19" xfId="0" applyFill="1" applyBorder="1"/>
    <xf numFmtId="0" fontId="0" fillId="6" borderId="15" xfId="0" applyFill="1" applyBorder="1"/>
    <xf numFmtId="0" fontId="0" fillId="6" borderId="6" xfId="0" applyFill="1" applyBorder="1"/>
    <xf numFmtId="0" fontId="2" fillId="6" borderId="18" xfId="0" applyFont="1" applyFill="1" applyBorder="1"/>
    <xf numFmtId="0" fontId="2" fillId="6" borderId="5" xfId="0" applyFont="1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85725</xdr:rowOff>
    </xdr:from>
    <xdr:to>
      <xdr:col>25</xdr:col>
      <xdr:colOff>38100</xdr:colOff>
      <xdr:row>34</xdr:row>
      <xdr:rowOff>104776</xdr:rowOff>
    </xdr:to>
    <xdr:grpSp>
      <xdr:nvGrpSpPr>
        <xdr:cNvPr id="4" name="Groep 3">
          <a:extLst>
            <a:ext uri="{FF2B5EF4-FFF2-40B4-BE49-F238E27FC236}">
              <a16:creationId xmlns:a16="http://schemas.microsoft.com/office/drawing/2014/main" id="{ADF2DE31-F47F-61E9-7FC9-BD312DDE38CA}"/>
            </a:ext>
          </a:extLst>
        </xdr:cNvPr>
        <xdr:cNvGrpSpPr/>
      </xdr:nvGrpSpPr>
      <xdr:grpSpPr>
        <a:xfrm>
          <a:off x="9744075" y="85725"/>
          <a:ext cx="9115425" cy="5686426"/>
          <a:chOff x="6943725" y="285750"/>
          <a:chExt cx="9115425" cy="5887272"/>
        </a:xfrm>
      </xdr:grpSpPr>
      <xdr:pic>
        <xdr:nvPicPr>
          <xdr:cNvPr id="2" name="Afbeelding 1">
            <a:extLst>
              <a:ext uri="{FF2B5EF4-FFF2-40B4-BE49-F238E27FC236}">
                <a16:creationId xmlns:a16="http://schemas.microsoft.com/office/drawing/2014/main" id="{5EFCF722-5C31-691F-AA25-BB0FBDE9A3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92"/>
          <a:stretch/>
        </xdr:blipFill>
        <xdr:spPr>
          <a:xfrm>
            <a:off x="11582400" y="285750"/>
            <a:ext cx="4476750" cy="5886450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FC84BA0A-045F-81AB-8EAA-EC1571D5D3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943725" y="285750"/>
            <a:ext cx="4839375" cy="5887272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1052-955B-49A4-A174-865F1B9EA760}">
  <sheetPr>
    <pageSetUpPr fitToPage="1"/>
  </sheetPr>
  <dimension ref="A1:J38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40.85546875" customWidth="1"/>
    <col min="2" max="3" width="21.5703125" customWidth="1"/>
    <col min="4" max="4" width="15.140625" bestFit="1" customWidth="1"/>
    <col min="5" max="5" width="10" customWidth="1"/>
    <col min="6" max="6" width="17.7109375" bestFit="1" customWidth="1"/>
    <col min="7" max="7" width="10" hidden="1" customWidth="1"/>
    <col min="8" max="8" width="9.140625" hidden="1" customWidth="1"/>
  </cols>
  <sheetData>
    <row r="1" spans="1:9" ht="15.75" x14ac:dyDescent="0.25">
      <c r="A1" s="44" t="s">
        <v>31</v>
      </c>
      <c r="B1" s="45"/>
      <c r="C1" s="45"/>
      <c r="D1" s="45"/>
      <c r="E1" s="45"/>
      <c r="F1" s="45"/>
      <c r="G1" s="45"/>
      <c r="H1" s="45"/>
      <c r="I1" s="46"/>
    </row>
    <row r="2" spans="1:9" x14ac:dyDescent="0.25">
      <c r="A2" s="51" t="s">
        <v>33</v>
      </c>
      <c r="B2" s="47"/>
      <c r="C2" s="47"/>
      <c r="D2" s="47"/>
      <c r="E2" s="47"/>
      <c r="F2" s="47"/>
      <c r="G2" s="47"/>
      <c r="H2" s="47"/>
      <c r="I2" s="48"/>
    </row>
    <row r="3" spans="1:9" ht="15.75" thickBot="1" x14ac:dyDescent="0.3">
      <c r="A3" s="52" t="s">
        <v>32</v>
      </c>
      <c r="B3" s="49"/>
      <c r="C3" s="49"/>
      <c r="D3" s="49"/>
      <c r="E3" s="49"/>
      <c r="F3" s="49"/>
      <c r="G3" s="49"/>
      <c r="H3" s="49"/>
      <c r="I3" s="50"/>
    </row>
    <row r="5" spans="1:9" x14ac:dyDescent="0.25">
      <c r="A5" s="53" t="s">
        <v>24</v>
      </c>
      <c r="B5" s="54"/>
      <c r="C5" s="54"/>
      <c r="D5" s="54"/>
      <c r="E5" s="54"/>
      <c r="F5" s="54"/>
      <c r="G5" s="54"/>
      <c r="H5" s="54"/>
      <c r="I5" s="55"/>
    </row>
    <row r="7" spans="1:9" ht="15.75" thickBot="1" x14ac:dyDescent="0.3"/>
    <row r="8" spans="1:9" x14ac:dyDescent="0.25">
      <c r="A8" s="13" t="s">
        <v>0</v>
      </c>
      <c r="B8" s="16">
        <v>270000</v>
      </c>
    </row>
    <row r="9" spans="1:9" ht="15.75" thickBot="1" x14ac:dyDescent="0.3">
      <c r="A9" s="14" t="s">
        <v>19</v>
      </c>
      <c r="B9" s="15" t="e">
        <f>B8*IF(F21=0,H22,IF(F21=1,H23,IF(F21=2,H24,IF(F21=3,H25,IF(F21=4,H32,IF(F21=5,H33,IF(F21=6,H34,IF(F21=G35,H35,IF(F21=G36,H36,IF(F21=G37,H37,IF(F21=G38,H38,0)))))))))))</f>
        <v>#DIV/0!</v>
      </c>
    </row>
    <row r="11" spans="1:9" x14ac:dyDescent="0.25">
      <c r="A11" t="s">
        <v>1</v>
      </c>
    </row>
    <row r="12" spans="1:9" ht="15.75" thickBot="1" x14ac:dyDescent="0.3"/>
    <row r="13" spans="1:9" s="2" customFormat="1" ht="15.75" thickBot="1" x14ac:dyDescent="0.3">
      <c r="A13" s="17" t="s">
        <v>23</v>
      </c>
      <c r="B13" s="19" t="s">
        <v>8</v>
      </c>
      <c r="C13" s="19" t="s">
        <v>16</v>
      </c>
      <c r="D13" s="19" t="s">
        <v>21</v>
      </c>
      <c r="E13" s="19" t="s">
        <v>25</v>
      </c>
      <c r="F13" s="20" t="s">
        <v>27</v>
      </c>
    </row>
    <row r="14" spans="1:9" x14ac:dyDescent="0.25">
      <c r="A14" s="24" t="s">
        <v>3</v>
      </c>
      <c r="B14" s="25">
        <v>0</v>
      </c>
      <c r="C14" s="26" t="e">
        <f>B14/$B$21</f>
        <v>#DIV/0!</v>
      </c>
      <c r="D14" s="27">
        <v>0</v>
      </c>
      <c r="E14" s="28">
        <v>1</v>
      </c>
      <c r="F14" s="29">
        <f>D14/E14*10</f>
        <v>0</v>
      </c>
      <c r="G14" s="9" t="e">
        <f t="shared" ref="G14:G20" si="0">F14*C14</f>
        <v>#DIV/0!</v>
      </c>
    </row>
    <row r="15" spans="1:9" x14ac:dyDescent="0.25">
      <c r="A15" s="30" t="s">
        <v>4</v>
      </c>
      <c r="B15" s="31">
        <v>0</v>
      </c>
      <c r="C15" s="32" t="e">
        <f t="shared" ref="C15:C20" si="1">B15/$B$21</f>
        <v>#DIV/0!</v>
      </c>
      <c r="D15" s="33">
        <v>0</v>
      </c>
      <c r="E15" s="34">
        <v>0.5</v>
      </c>
      <c r="F15" s="18">
        <f t="shared" ref="F15:F20" si="2">D15/E15*10</f>
        <v>0</v>
      </c>
      <c r="G15" s="9" t="e">
        <f t="shared" si="0"/>
        <v>#DIV/0!</v>
      </c>
    </row>
    <row r="16" spans="1:9" x14ac:dyDescent="0.25">
      <c r="A16" s="30" t="s">
        <v>5</v>
      </c>
      <c r="B16" s="31">
        <v>0</v>
      </c>
      <c r="C16" s="32" t="e">
        <f t="shared" si="1"/>
        <v>#DIV/0!</v>
      </c>
      <c r="D16" s="33">
        <v>0</v>
      </c>
      <c r="E16" s="34">
        <v>0.5</v>
      </c>
      <c r="F16" s="18">
        <f t="shared" si="2"/>
        <v>0</v>
      </c>
      <c r="G16" s="9" t="e">
        <f t="shared" si="0"/>
        <v>#DIV/0!</v>
      </c>
    </row>
    <row r="17" spans="1:9" x14ac:dyDescent="0.25">
      <c r="A17" s="30" t="s">
        <v>18</v>
      </c>
      <c r="B17" s="31">
        <v>0</v>
      </c>
      <c r="C17" s="32" t="e">
        <f t="shared" si="1"/>
        <v>#DIV/0!</v>
      </c>
      <c r="D17" s="33">
        <v>0</v>
      </c>
      <c r="E17" s="34">
        <v>0.25</v>
      </c>
      <c r="F17" s="18">
        <f t="shared" si="2"/>
        <v>0</v>
      </c>
      <c r="G17" s="9" t="e">
        <f t="shared" si="0"/>
        <v>#DIV/0!</v>
      </c>
    </row>
    <row r="18" spans="1:9" x14ac:dyDescent="0.25">
      <c r="A18" s="30" t="s">
        <v>6</v>
      </c>
      <c r="B18" s="31">
        <v>0</v>
      </c>
      <c r="C18" s="32" t="e">
        <f t="shared" si="1"/>
        <v>#DIV/0!</v>
      </c>
      <c r="D18" s="33">
        <v>0</v>
      </c>
      <c r="E18" s="34">
        <v>0.25</v>
      </c>
      <c r="F18" s="18">
        <f t="shared" si="2"/>
        <v>0</v>
      </c>
      <c r="G18" s="9" t="e">
        <f t="shared" si="0"/>
        <v>#DIV/0!</v>
      </c>
    </row>
    <row r="19" spans="1:9" x14ac:dyDescent="0.25">
      <c r="A19" s="30" t="s">
        <v>7</v>
      </c>
      <c r="B19" s="31">
        <v>0</v>
      </c>
      <c r="C19" s="32" t="e">
        <f t="shared" si="1"/>
        <v>#DIV/0!</v>
      </c>
      <c r="D19" s="33">
        <v>0</v>
      </c>
      <c r="E19" s="34">
        <v>0.1</v>
      </c>
      <c r="F19" s="18">
        <f t="shared" si="2"/>
        <v>0</v>
      </c>
      <c r="G19" s="9" t="e">
        <f t="shared" si="0"/>
        <v>#DIV/0!</v>
      </c>
    </row>
    <row r="20" spans="1:9" ht="15.75" thickBot="1" x14ac:dyDescent="0.3">
      <c r="A20" s="35" t="s">
        <v>15</v>
      </c>
      <c r="B20" s="36">
        <v>0</v>
      </c>
      <c r="C20" s="37" t="e">
        <f t="shared" si="1"/>
        <v>#DIV/0!</v>
      </c>
      <c r="D20" s="38">
        <v>0</v>
      </c>
      <c r="E20" s="39">
        <v>1</v>
      </c>
      <c r="F20" s="40">
        <f t="shared" si="2"/>
        <v>0</v>
      </c>
      <c r="G20" s="9" t="e">
        <f t="shared" si="0"/>
        <v>#DIV/0!</v>
      </c>
    </row>
    <row r="21" spans="1:9" ht="15.75" thickBot="1" x14ac:dyDescent="0.3">
      <c r="A21" s="6" t="s">
        <v>17</v>
      </c>
      <c r="B21" s="7">
        <f>SUM(B14:B20)</f>
        <v>0</v>
      </c>
      <c r="C21" s="8" t="e">
        <f>SUM(C14:C20)</f>
        <v>#DIV/0!</v>
      </c>
      <c r="D21" s="21"/>
      <c r="E21" s="22" t="s">
        <v>28</v>
      </c>
      <c r="F21" s="23" t="e">
        <f>ROUND(SUM(G14:G20),0)</f>
        <v>#DIV/0!</v>
      </c>
      <c r="G21" s="2"/>
    </row>
    <row r="22" spans="1:9" ht="15.75" thickBot="1" x14ac:dyDescent="0.3">
      <c r="A22" s="1"/>
      <c r="G22" s="9">
        <v>0</v>
      </c>
      <c r="H22" s="10">
        <v>0</v>
      </c>
    </row>
    <row r="23" spans="1:9" s="2" customFormat="1" ht="15.75" thickBot="1" x14ac:dyDescent="0.3">
      <c r="A23" s="1" t="s">
        <v>20</v>
      </c>
      <c r="B23"/>
      <c r="C23"/>
      <c r="D23"/>
      <c r="E23"/>
      <c r="F23"/>
      <c r="G23" s="9">
        <v>1</v>
      </c>
      <c r="H23" s="11">
        <v>2.5000000000000001E-2</v>
      </c>
      <c r="I23"/>
    </row>
    <row r="24" spans="1:9" ht="15.75" thickBot="1" x14ac:dyDescent="0.3">
      <c r="A24" s="1" t="s">
        <v>22</v>
      </c>
      <c r="G24" s="9">
        <v>2</v>
      </c>
      <c r="H24" s="11">
        <v>0.05</v>
      </c>
    </row>
    <row r="25" spans="1:9" ht="15.75" thickBot="1" x14ac:dyDescent="0.3">
      <c r="A25" s="1" t="s">
        <v>26</v>
      </c>
      <c r="G25" s="9">
        <v>3</v>
      </c>
      <c r="H25" s="11">
        <v>7.4999999999999997E-2</v>
      </c>
    </row>
    <row r="26" spans="1:9" ht="71.25" hidden="1" customHeight="1" x14ac:dyDescent="0.25"/>
    <row r="27" spans="1:9" hidden="1" x14ac:dyDescent="0.25">
      <c r="A27" s="3" t="s">
        <v>2</v>
      </c>
      <c r="B27" s="3" t="s">
        <v>8</v>
      </c>
      <c r="C27" s="3"/>
      <c r="D27" s="3" t="s">
        <v>9</v>
      </c>
      <c r="E27" s="3"/>
      <c r="F27" s="3"/>
      <c r="G27" s="3"/>
      <c r="H27" s="3"/>
      <c r="I27" s="3"/>
    </row>
    <row r="28" spans="1:9" hidden="1" x14ac:dyDescent="0.25">
      <c r="A28" s="4" t="s">
        <v>10</v>
      </c>
      <c r="B28" s="5" t="s">
        <v>13</v>
      </c>
      <c r="C28" s="5"/>
      <c r="D28" s="4"/>
      <c r="E28" s="4"/>
      <c r="F28" s="4"/>
      <c r="G28" s="4"/>
      <c r="H28" s="4"/>
      <c r="I28" s="4"/>
    </row>
    <row r="29" spans="1:9" hidden="1" x14ac:dyDescent="0.25">
      <c r="A29" s="4" t="s">
        <v>11</v>
      </c>
      <c r="B29" s="5" t="s">
        <v>14</v>
      </c>
      <c r="C29" s="5"/>
      <c r="D29" s="4"/>
      <c r="E29" s="4"/>
      <c r="F29" s="4"/>
      <c r="G29" s="4"/>
      <c r="H29" s="4"/>
      <c r="I29" s="4"/>
    </row>
    <row r="30" spans="1:9" hidden="1" x14ac:dyDescent="0.25">
      <c r="A30" s="4" t="s">
        <v>12</v>
      </c>
      <c r="B30" s="5" t="s">
        <v>29</v>
      </c>
      <c r="C30" s="5"/>
      <c r="D30" s="4"/>
      <c r="E30" s="4"/>
      <c r="F30" s="4"/>
      <c r="G30" s="4"/>
      <c r="H30" s="4"/>
      <c r="I30" s="4"/>
    </row>
    <row r="32" spans="1:9" ht="15.75" thickBot="1" x14ac:dyDescent="0.3">
      <c r="G32" s="9">
        <v>4</v>
      </c>
      <c r="H32" s="11">
        <v>0.1</v>
      </c>
    </row>
    <row r="33" spans="1:10" ht="15.75" thickBot="1" x14ac:dyDescent="0.3">
      <c r="G33" s="9">
        <v>5</v>
      </c>
      <c r="H33" s="11">
        <v>0.15</v>
      </c>
    </row>
    <row r="34" spans="1:10" ht="15.75" thickBot="1" x14ac:dyDescent="0.3">
      <c r="G34" s="9">
        <v>6</v>
      </c>
      <c r="H34" s="11">
        <v>0.2</v>
      </c>
    </row>
    <row r="35" spans="1:10" ht="15.75" thickBot="1" x14ac:dyDescent="0.3">
      <c r="G35" s="9">
        <v>7</v>
      </c>
      <c r="H35" s="11">
        <v>0.4</v>
      </c>
    </row>
    <row r="36" spans="1:10" ht="15.75" thickBot="1" x14ac:dyDescent="0.3">
      <c r="G36" s="9">
        <v>8</v>
      </c>
      <c r="H36" s="11">
        <v>0.6</v>
      </c>
    </row>
    <row r="37" spans="1:10" ht="15.75" hidden="1" thickBot="1" x14ac:dyDescent="0.3">
      <c r="A37" s="41" t="s">
        <v>30</v>
      </c>
      <c r="B37" s="41"/>
      <c r="C37" s="41"/>
      <c r="D37" s="41"/>
      <c r="E37" s="41"/>
      <c r="F37" s="41"/>
      <c r="G37" s="42">
        <v>9</v>
      </c>
      <c r="H37" s="43">
        <v>0.8</v>
      </c>
      <c r="I37" s="41"/>
      <c r="J37" s="41"/>
    </row>
    <row r="38" spans="1:10" ht="15.75" thickBot="1" x14ac:dyDescent="0.3">
      <c r="G38" s="9">
        <v>10</v>
      </c>
      <c r="H38" s="12">
        <v>1</v>
      </c>
    </row>
  </sheetData>
  <protectedRanges>
    <protectedRange algorithmName="SHA-512" hashValue="xgxEmsCRYN094yMiXzhdoqqgAvlymTilU+/Me81JdwNHaXfsIutU9UewcldLGr9rvD/SBLonc+ABjrOzbI9QdQ==" saltValue="kHkT4gTWqH2q9OIKsvyEbA==" spinCount="100000" sqref="B14:B20 D14:D20" name="Bereik1"/>
  </protectedRanges>
  <mergeCells count="1">
    <mergeCell ref="A5:I5"/>
  </mergeCells>
  <conditionalFormatting sqref="D14">
    <cfRule type="cellIs" dxfId="6" priority="7" operator="greaterThan">
      <formula>$E$14</formula>
    </cfRule>
  </conditionalFormatting>
  <conditionalFormatting sqref="D15">
    <cfRule type="cellIs" dxfId="5" priority="6" operator="greaterThan">
      <formula>$E$15</formula>
    </cfRule>
  </conditionalFormatting>
  <conditionalFormatting sqref="D16">
    <cfRule type="cellIs" dxfId="4" priority="5" operator="greaterThan">
      <formula>$E$16</formula>
    </cfRule>
  </conditionalFormatting>
  <conditionalFormatting sqref="D17">
    <cfRule type="cellIs" dxfId="3" priority="4" operator="greaterThan">
      <formula>$E$17</formula>
    </cfRule>
  </conditionalFormatting>
  <conditionalFormatting sqref="D18">
    <cfRule type="cellIs" dxfId="2" priority="3" operator="greaterThan">
      <formula>$E$18</formula>
    </cfRule>
  </conditionalFormatting>
  <conditionalFormatting sqref="D19">
    <cfRule type="cellIs" dxfId="1" priority="2" operator="greaterThan">
      <formula>$E$19</formula>
    </cfRule>
  </conditionalFormatting>
  <conditionalFormatting sqref="D20">
    <cfRule type="cellIs" dxfId="0" priority="1" operator="greaterThan">
      <formula>$E$20</formula>
    </cfRule>
  </conditionalFormatting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P03827-RIO_C1 - SEB</vt:lpstr>
      <vt:lpstr>'P03827-RIO_C1 - SEB'!Afdrukbereik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Thijmen Alferink</dc:creator>
  <cp:lastModifiedBy>Hoffmans, BH (Ben)</cp:lastModifiedBy>
  <dcterms:created xsi:type="dcterms:W3CDTF">2024-10-14T14:23:03Z</dcterms:created>
  <dcterms:modified xsi:type="dcterms:W3CDTF">2025-11-18T15:46:27Z</dcterms:modified>
</cp:coreProperties>
</file>