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13_ncr:1_{CDE45376-9C2F-4F9F-BB0E-3886BE8AE0F0}" xr6:coauthVersionLast="47" xr6:coauthVersionMax="47" xr10:uidLastSave="{00000000-0000-0000-0000-000000000000}"/>
  <bookViews>
    <workbookView xWindow="28680" yWindow="-6225" windowWidth="38640" windowHeight="21240" xr2:uid="{00000000-000D-0000-FFFF-FFFF00000000}"/>
  </bookViews>
  <sheets>
    <sheet name="Blad1" sheetId="1" r:id="rId1"/>
  </sheets>
  <definedNames>
    <definedName name="_xlnm.Print_Area" localSheetId="0">Blad1!$A$1:$K$53</definedName>
    <definedName name="_xlnm.Print_Titles" localSheetId="0">Blad1!$1:$2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6" i="1" l="1"/>
  <c r="E54" i="1"/>
  <c r="H54" i="1"/>
  <c r="H52" i="1"/>
  <c r="G52" i="1"/>
  <c r="E34" i="1"/>
  <c r="E26" i="1"/>
  <c r="E25" i="1"/>
  <c r="F23" i="1"/>
  <c r="E23" i="1"/>
  <c r="F12" i="1"/>
  <c r="E10" i="1"/>
  <c r="F52" i="1"/>
  <c r="E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A3" authorId="0" shapeId="0" xr:uid="{BD5044CE-FA60-40C9-B0FE-8392FC29BE99}">
      <text>
        <r>
          <rPr>
            <sz val="9"/>
            <color indexed="81"/>
            <rFont val="Tahoma"/>
            <family val="2"/>
          </rPr>
          <t>slagbomen, aandrijvingen, electronica en diverse inventaris</t>
        </r>
      </text>
    </comment>
    <comment ref="A6" authorId="0" shapeId="0" xr:uid="{D2A25700-2745-4C87-A7A7-57E00831D508}">
      <text>
        <r>
          <rPr>
            <sz val="9"/>
            <color indexed="81"/>
            <rFont val="Tahoma"/>
            <family val="2"/>
          </rPr>
          <t>slagbomen, aandrijvingen, electronica en diverse inventaris</t>
        </r>
      </text>
    </comment>
  </commentList>
</comments>
</file>

<file path=xl/sharedStrings.xml><?xml version="1.0" encoding="utf-8"?>
<sst xmlns="http://schemas.openxmlformats.org/spreadsheetml/2006/main" count="258" uniqueCount="106">
  <si>
    <t>Totaal verzekerde som</t>
  </si>
  <si>
    <t>Verzekerde som</t>
  </si>
  <si>
    <t>Inventaris</t>
  </si>
  <si>
    <t>Adres</t>
  </si>
  <si>
    <t>Bestemming</t>
  </si>
  <si>
    <t>Gebouwen</t>
  </si>
  <si>
    <t>Postcode</t>
  </si>
  <si>
    <t>Plaats</t>
  </si>
  <si>
    <t>Taxateur</t>
  </si>
  <si>
    <t>datum taxatie</t>
  </si>
  <si>
    <t>Urk</t>
  </si>
  <si>
    <t>Arie de Witbrug</t>
  </si>
  <si>
    <t>8321 MB</t>
  </si>
  <si>
    <t>Meet 8321</t>
  </si>
  <si>
    <t xml:space="preserve">Lengkeek </t>
  </si>
  <si>
    <t>rapportnummer</t>
  </si>
  <si>
    <t>Bedieningsgebouw Sluis de Blauwe Dromer (bedieningsgebouw)</t>
  </si>
  <si>
    <t>Bedieningsgebouw Sluis de Blauwe Dromer (schotbalkenloods)</t>
  </si>
  <si>
    <t>Larsersluis (bedieningsgebouw)</t>
  </si>
  <si>
    <t>Sluis Blauwe Dromer (kantoor)</t>
  </si>
  <si>
    <t>Zwolsebrug Urkerweg (kantoor)</t>
  </si>
  <si>
    <t>Bedieningsgebouw</t>
  </si>
  <si>
    <t>Vaartsluisweg 1</t>
  </si>
  <si>
    <t>kantoor</t>
  </si>
  <si>
    <t>Vollenhoverweg 33</t>
  </si>
  <si>
    <t>Teleportboulevard 110</t>
  </si>
  <si>
    <t>Amsterdam</t>
  </si>
  <si>
    <t>1309 AA</t>
  </si>
  <si>
    <t>Oostvaardersdiep 3</t>
  </si>
  <si>
    <t>Almere</t>
  </si>
  <si>
    <t>Congresgebouw</t>
  </si>
  <si>
    <t>Arboretum West 100</t>
  </si>
  <si>
    <t>1325 WB</t>
  </si>
  <si>
    <t>Goederen</t>
  </si>
  <si>
    <t>Gooimeerdijk-Oost 12</t>
  </si>
  <si>
    <t>3896 LG</t>
  </si>
  <si>
    <t>Zeewolde</t>
  </si>
  <si>
    <t>Kantoor, werkplaats</t>
  </si>
  <si>
    <t>Zoutloods</t>
  </si>
  <si>
    <t>Overkapping</t>
  </si>
  <si>
    <t>Containers</t>
  </si>
  <si>
    <t>diverse kleine gebouwen</t>
  </si>
  <si>
    <t>investeringen</t>
  </si>
  <si>
    <t>3897 LG</t>
  </si>
  <si>
    <t>Kantoor</t>
  </si>
  <si>
    <t>Flevoweg 3</t>
  </si>
  <si>
    <t>8081 PA</t>
  </si>
  <si>
    <t>Elburg</t>
  </si>
  <si>
    <t>bedieningsgebouw</t>
  </si>
  <si>
    <t>Visarenddreef 1</t>
  </si>
  <si>
    <t>8232 PH</t>
  </si>
  <si>
    <t>Lelystad</t>
  </si>
  <si>
    <t>Glasdekking</t>
  </si>
  <si>
    <t>Museum</t>
  </si>
  <si>
    <t>8242 PA</t>
  </si>
  <si>
    <t>8243 PA</t>
  </si>
  <si>
    <t>Houtwijk 20-22</t>
  </si>
  <si>
    <t>8251 GD</t>
  </si>
  <si>
    <t>Dronten</t>
  </si>
  <si>
    <t>6 garageboxen</t>
  </si>
  <si>
    <t>vloeistofreservoir</t>
  </si>
  <si>
    <t>Colijnweg 3</t>
  </si>
  <si>
    <t>8251 PJ</t>
  </si>
  <si>
    <t>Vossemeerdijk 1a</t>
  </si>
  <si>
    <t>8251 PM</t>
  </si>
  <si>
    <t>Barakkenweg 4</t>
  </si>
  <si>
    <t>8305 AC</t>
  </si>
  <si>
    <t>Emmeloord</t>
  </si>
  <si>
    <t>garageboxen</t>
  </si>
  <si>
    <t xml:space="preserve">slagboom en stoplichten </t>
  </si>
  <si>
    <t>werkplaats</t>
  </si>
  <si>
    <t>Barakkenweg 5</t>
  </si>
  <si>
    <t>Zuidwesterring 28</t>
  </si>
  <si>
    <t>8309 PH</t>
  </si>
  <si>
    <t>Tollebeek</t>
  </si>
  <si>
    <t>Woonhuis met diverse schuren</t>
  </si>
  <si>
    <t>Westermeerweg 53</t>
  </si>
  <si>
    <t>8312 PL</t>
  </si>
  <si>
    <t>Creil</t>
  </si>
  <si>
    <t>Hoge Sluiswal 1</t>
  </si>
  <si>
    <t>8316 AA</t>
  </si>
  <si>
    <t>Marknesse</t>
  </si>
  <si>
    <t>Voorsterweg 31</t>
  </si>
  <si>
    <t>8316 PR</t>
  </si>
  <si>
    <t>Kadoelerweg 1</t>
  </si>
  <si>
    <t>8317 PH</t>
  </si>
  <si>
    <t>Kraggenburg</t>
  </si>
  <si>
    <t>Bedieningsgebouw (schotbalkenloods)</t>
  </si>
  <si>
    <t>Bedieningsgebouw (oud)</t>
  </si>
  <si>
    <t>Sluisweg 1b</t>
  </si>
  <si>
    <t>8321 DX</t>
  </si>
  <si>
    <t>Sluisweg 36</t>
  </si>
  <si>
    <t>8531 DJ</t>
  </si>
  <si>
    <t>Lemmer</t>
  </si>
  <si>
    <t>Elektronica (inventaris)</t>
  </si>
  <si>
    <t>Taxatie is excl. BTW</t>
  </si>
  <si>
    <t>Oostvaardersdijk 34</t>
  </si>
  <si>
    <t>Oostvaardersdijk 01 13</t>
  </si>
  <si>
    <t>8316 PW</t>
  </si>
  <si>
    <t>1043 EJ</t>
  </si>
  <si>
    <t>1318 EA</t>
  </si>
  <si>
    <t>Vleetweg 4</t>
  </si>
  <si>
    <t>8256 RH</t>
  </si>
  <si>
    <t>Biddinghuizen</t>
  </si>
  <si>
    <t>Harderbosweg</t>
  </si>
  <si>
    <t>3898 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</si>
</sst>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/mm/yy;@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left"/>
    </xf>
    <xf numFmtId="0" fontId="3" fillId="0" borderId="0" xfId="0" applyFont="1"/>
    <xf numFmtId="0" fontId="3" fillId="0" borderId="0" xfId="0" applyFont="1" applyFill="1" applyBorder="1"/>
    <xf numFmtId="0" fontId="3" fillId="0" borderId="0" xfId="0" applyFont="1" applyFill="1"/>
    <xf numFmtId="0" fontId="3" fillId="0" borderId="1" xfId="0" applyFont="1" applyFill="1" applyBorder="1"/>
    <xf numFmtId="164" fontId="3" fillId="0" borderId="5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164" fontId="3" fillId="0" borderId="0" xfId="0" applyNumberFormat="1" applyFont="1"/>
    <xf numFmtId="44" fontId="3" fillId="0" borderId="0" xfId="0" applyNumberFormat="1" applyFont="1"/>
    <xf numFmtId="0" fontId="4" fillId="0" borderId="0" xfId="0" applyFont="1"/>
    <xf numFmtId="164" fontId="3" fillId="0" borderId="1" xfId="0" applyNumberFormat="1" applyFont="1" applyFill="1" applyBorder="1"/>
    <xf numFmtId="165" fontId="3" fillId="0" borderId="1" xfId="0" applyNumberFormat="1" applyFont="1" applyFill="1" applyBorder="1"/>
    <xf numFmtId="164" fontId="1" fillId="0" borderId="0" xfId="0" applyNumberFormat="1" applyFont="1" applyFill="1" applyBorder="1"/>
    <xf numFmtId="164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44" fontId="3" fillId="0" borderId="0" xfId="0" applyNumberFormat="1" applyFont="1" applyFill="1"/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164" fontId="1" fillId="2" borderId="0" xfId="0" applyNumberFormat="1" applyFont="1" applyFill="1" applyBorder="1" applyAlignment="1">
      <alignment horizontal="left" vertical="top"/>
    </xf>
    <xf numFmtId="164" fontId="1" fillId="2" borderId="0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2" fontId="1" fillId="2" borderId="0" xfId="0" applyNumberFormat="1" applyFont="1" applyFill="1" applyBorder="1" applyAlignment="1">
      <alignment vertical="top"/>
    </xf>
    <xf numFmtId="2" fontId="1" fillId="2" borderId="0" xfId="0" applyNumberFormat="1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Normal="100" zoomScaleSheetLayoutView="100" workbookViewId="0">
      <pane ySplit="1" topLeftCell="A2" activePane="bottomLeft" state="frozen"/>
      <selection pane="bottomLeft" activeCell="B23" sqref="B23"/>
    </sheetView>
  </sheetViews>
  <sheetFormatPr defaultColWidth="9.109375" defaultRowHeight="13.2" x14ac:dyDescent="0.25"/>
  <cols>
    <col min="1" max="1" width="39.88671875" style="3" bestFit="1" customWidth="1"/>
    <col min="2" max="2" width="20.6640625" style="3" bestFit="1" customWidth="1"/>
    <col min="3" max="3" width="9.88671875" style="3" bestFit="1" customWidth="1"/>
    <col min="4" max="4" width="12.5546875" style="3" bestFit="1" customWidth="1"/>
    <col min="5" max="8" width="17" style="9" customWidth="1"/>
    <col min="9" max="9" width="15.88671875" style="9" bestFit="1" customWidth="1"/>
    <col min="10" max="10" width="13.6640625" style="9" bestFit="1" customWidth="1"/>
    <col min="11" max="11" width="15.33203125" style="9" bestFit="1" customWidth="1"/>
    <col min="12" max="12" width="4.88671875" style="3" customWidth="1"/>
    <col min="13" max="13" width="11.88671875" style="3" bestFit="1" customWidth="1"/>
    <col min="14" max="16384" width="9.109375" style="3"/>
  </cols>
  <sheetData>
    <row r="1" spans="1:13" s="22" customFormat="1" ht="28.5" customHeight="1" x14ac:dyDescent="0.25">
      <c r="A1" s="18" t="s">
        <v>4</v>
      </c>
      <c r="B1" s="19" t="s">
        <v>3</v>
      </c>
      <c r="C1" s="19" t="s">
        <v>6</v>
      </c>
      <c r="D1" s="19" t="s">
        <v>7</v>
      </c>
      <c r="E1" s="20" t="s">
        <v>1</v>
      </c>
      <c r="F1" s="20" t="s">
        <v>1</v>
      </c>
      <c r="G1" s="21" t="s">
        <v>94</v>
      </c>
      <c r="H1" s="20" t="s">
        <v>33</v>
      </c>
      <c r="I1" s="26" t="s">
        <v>95</v>
      </c>
      <c r="J1" s="26"/>
      <c r="K1" s="26"/>
    </row>
    <row r="2" spans="1:13" s="22" customFormat="1" ht="26.4" x14ac:dyDescent="0.25">
      <c r="A2" s="23"/>
      <c r="B2" s="24"/>
      <c r="C2" s="24"/>
      <c r="D2" s="24"/>
      <c r="E2" s="20" t="s">
        <v>5</v>
      </c>
      <c r="F2" s="20" t="s">
        <v>2</v>
      </c>
      <c r="G2" s="21" t="s">
        <v>69</v>
      </c>
      <c r="H2" s="20"/>
      <c r="I2" s="25" t="s">
        <v>8</v>
      </c>
      <c r="J2" s="25" t="s">
        <v>9</v>
      </c>
      <c r="K2" s="25" t="s">
        <v>15</v>
      </c>
    </row>
    <row r="3" spans="1:13" s="5" customFormat="1" x14ac:dyDescent="0.25">
      <c r="A3" s="6" t="s">
        <v>11</v>
      </c>
      <c r="B3" s="6" t="s">
        <v>13</v>
      </c>
      <c r="C3" s="6" t="s">
        <v>12</v>
      </c>
      <c r="D3" s="6" t="s">
        <v>10</v>
      </c>
      <c r="E3" s="6"/>
      <c r="F3" s="15">
        <v>62800</v>
      </c>
      <c r="G3" s="15">
        <v>62800</v>
      </c>
      <c r="H3" s="15"/>
      <c r="I3" s="12" t="s">
        <v>14</v>
      </c>
      <c r="J3" s="13">
        <v>43767</v>
      </c>
      <c r="K3" s="12"/>
    </row>
    <row r="4" spans="1:13" s="5" customFormat="1" ht="26.4" x14ac:dyDescent="0.25">
      <c r="A4" s="16" t="s">
        <v>16</v>
      </c>
      <c r="B4" s="6" t="s">
        <v>104</v>
      </c>
      <c r="C4" s="6" t="s">
        <v>105</v>
      </c>
      <c r="D4" s="6" t="s">
        <v>103</v>
      </c>
      <c r="E4" s="15">
        <v>175100</v>
      </c>
      <c r="F4" s="7"/>
      <c r="G4" s="7"/>
      <c r="H4" s="7"/>
      <c r="I4" s="12" t="s">
        <v>14</v>
      </c>
      <c r="J4" s="13">
        <v>43767</v>
      </c>
      <c r="K4" s="12"/>
    </row>
    <row r="5" spans="1:13" s="5" customFormat="1" ht="26.4" x14ac:dyDescent="0.25">
      <c r="A5" s="16" t="s">
        <v>17</v>
      </c>
      <c r="B5" s="6" t="s">
        <v>104</v>
      </c>
      <c r="C5" s="6" t="s">
        <v>105</v>
      </c>
      <c r="D5" s="6" t="s">
        <v>103</v>
      </c>
      <c r="E5" s="7">
        <v>42100</v>
      </c>
      <c r="F5" s="7"/>
      <c r="G5" s="7"/>
      <c r="H5" s="7"/>
      <c r="I5" s="12" t="s">
        <v>14</v>
      </c>
      <c r="J5" s="13">
        <v>43767</v>
      </c>
      <c r="K5" s="12"/>
    </row>
    <row r="6" spans="1:13" s="5" customFormat="1" x14ac:dyDescent="0.25">
      <c r="A6" s="6" t="s">
        <v>18</v>
      </c>
      <c r="B6" s="6" t="s">
        <v>101</v>
      </c>
      <c r="C6" s="6" t="s">
        <v>102</v>
      </c>
      <c r="D6" s="6" t="s">
        <v>103</v>
      </c>
      <c r="E6" s="7">
        <v>42100</v>
      </c>
      <c r="F6" s="7">
        <v>62800</v>
      </c>
      <c r="G6" s="7">
        <v>41700</v>
      </c>
      <c r="H6" s="7"/>
      <c r="I6" s="12" t="s">
        <v>14</v>
      </c>
      <c r="J6" s="13">
        <v>43767</v>
      </c>
      <c r="K6" s="12"/>
    </row>
    <row r="7" spans="1:13" s="5" customFormat="1" x14ac:dyDescent="0.25">
      <c r="A7" s="8" t="s">
        <v>19</v>
      </c>
      <c r="B7" s="6" t="s">
        <v>104</v>
      </c>
      <c r="C7" s="6" t="s">
        <v>105</v>
      </c>
      <c r="D7" s="6" t="s">
        <v>103</v>
      </c>
      <c r="E7" s="15"/>
      <c r="F7" s="7">
        <v>474300</v>
      </c>
      <c r="G7" s="7">
        <v>251100</v>
      </c>
      <c r="H7" s="7"/>
      <c r="I7" s="12" t="s">
        <v>14</v>
      </c>
      <c r="J7" s="13">
        <v>43767</v>
      </c>
      <c r="K7" s="12"/>
    </row>
    <row r="8" spans="1:13" s="5" customFormat="1" x14ac:dyDescent="0.25">
      <c r="A8" s="8" t="s">
        <v>20</v>
      </c>
      <c r="B8" s="6"/>
      <c r="C8" s="6"/>
      <c r="D8" s="6" t="s">
        <v>10</v>
      </c>
      <c r="E8" s="7"/>
      <c r="F8" s="7">
        <v>62800</v>
      </c>
      <c r="G8" s="7">
        <v>62800</v>
      </c>
      <c r="H8" s="7"/>
      <c r="I8" s="12" t="s">
        <v>14</v>
      </c>
      <c r="J8" s="13">
        <v>43767</v>
      </c>
      <c r="K8" s="12"/>
    </row>
    <row r="9" spans="1:13" s="5" customFormat="1" x14ac:dyDescent="0.25">
      <c r="A9" s="8" t="s">
        <v>21</v>
      </c>
      <c r="B9" s="6" t="s">
        <v>22</v>
      </c>
      <c r="C9" s="6" t="s">
        <v>100</v>
      </c>
      <c r="D9" s="6" t="s">
        <v>29</v>
      </c>
      <c r="E9" s="7"/>
      <c r="F9" s="7">
        <v>383600</v>
      </c>
      <c r="G9" s="7">
        <v>196200</v>
      </c>
      <c r="H9" s="7"/>
      <c r="I9" s="12" t="s">
        <v>14</v>
      </c>
      <c r="J9" s="13">
        <v>43767</v>
      </c>
      <c r="K9" s="12"/>
    </row>
    <row r="10" spans="1:13" s="5" customFormat="1" x14ac:dyDescent="0.25">
      <c r="A10" s="6" t="s">
        <v>23</v>
      </c>
      <c r="B10" s="6" t="s">
        <v>22</v>
      </c>
      <c r="C10" s="6" t="s">
        <v>100</v>
      </c>
      <c r="D10" s="6" t="s">
        <v>29</v>
      </c>
      <c r="E10" s="7">
        <f>227300+17000</f>
        <v>244300</v>
      </c>
      <c r="F10" s="7"/>
      <c r="G10" s="7"/>
      <c r="H10" s="7"/>
      <c r="I10" s="12" t="s">
        <v>14</v>
      </c>
      <c r="J10" s="13">
        <v>43767</v>
      </c>
      <c r="K10" s="12"/>
      <c r="M10" s="11"/>
    </row>
    <row r="11" spans="1:13" s="5" customFormat="1" x14ac:dyDescent="0.25">
      <c r="A11" s="6" t="s">
        <v>23</v>
      </c>
      <c r="B11" s="6" t="s">
        <v>24</v>
      </c>
      <c r="C11" s="6" t="s">
        <v>98</v>
      </c>
      <c r="D11" s="6" t="s">
        <v>81</v>
      </c>
      <c r="E11" s="7"/>
      <c r="F11" s="7">
        <v>292900</v>
      </c>
      <c r="G11" s="7">
        <v>209300</v>
      </c>
      <c r="H11" s="7"/>
      <c r="I11" s="12" t="s">
        <v>14</v>
      </c>
      <c r="J11" s="13">
        <v>43767</v>
      </c>
      <c r="K11" s="12"/>
      <c r="M11" s="4"/>
    </row>
    <row r="12" spans="1:13" s="5" customFormat="1" x14ac:dyDescent="0.25">
      <c r="A12" s="6" t="s">
        <v>23</v>
      </c>
      <c r="B12" s="6" t="s">
        <v>25</v>
      </c>
      <c r="C12" s="6" t="s">
        <v>99</v>
      </c>
      <c r="D12" s="6" t="s">
        <v>26</v>
      </c>
      <c r="E12" s="7"/>
      <c r="F12" s="7">
        <f>67200+77100</f>
        <v>144300</v>
      </c>
      <c r="G12" s="7"/>
      <c r="H12" s="7"/>
      <c r="I12" s="12" t="s">
        <v>14</v>
      </c>
      <c r="J12" s="13">
        <v>43767</v>
      </c>
      <c r="K12" s="12"/>
    </row>
    <row r="13" spans="1:13" s="5" customFormat="1" x14ac:dyDescent="0.25">
      <c r="A13" s="8" t="s">
        <v>21</v>
      </c>
      <c r="B13" s="6" t="s">
        <v>28</v>
      </c>
      <c r="C13" s="6" t="s">
        <v>27</v>
      </c>
      <c r="D13" s="6" t="s">
        <v>29</v>
      </c>
      <c r="E13" s="7">
        <v>306200</v>
      </c>
      <c r="F13" s="7">
        <v>558000</v>
      </c>
      <c r="G13" s="7">
        <v>217800</v>
      </c>
      <c r="H13" s="7"/>
      <c r="I13" s="12" t="s">
        <v>14</v>
      </c>
      <c r="J13" s="13">
        <v>43767</v>
      </c>
      <c r="K13" s="12"/>
    </row>
    <row r="14" spans="1:13" s="5" customFormat="1" x14ac:dyDescent="0.25">
      <c r="A14" s="8" t="s">
        <v>30</v>
      </c>
      <c r="B14" s="6" t="s">
        <v>31</v>
      </c>
      <c r="C14" s="6" t="s">
        <v>32</v>
      </c>
      <c r="D14" s="6" t="s">
        <v>29</v>
      </c>
      <c r="E14" s="7">
        <v>3832500</v>
      </c>
      <c r="F14" s="7">
        <v>400400</v>
      </c>
      <c r="G14" s="7"/>
      <c r="H14" s="7">
        <v>3500</v>
      </c>
      <c r="I14" s="12" t="s">
        <v>14</v>
      </c>
      <c r="J14" s="13">
        <v>43767</v>
      </c>
      <c r="K14" s="12"/>
    </row>
    <row r="15" spans="1:13" s="5" customFormat="1" x14ac:dyDescent="0.25">
      <c r="A15" s="8" t="s">
        <v>37</v>
      </c>
      <c r="B15" s="6" t="s">
        <v>34</v>
      </c>
      <c r="C15" s="6" t="s">
        <v>35</v>
      </c>
      <c r="D15" s="6" t="s">
        <v>36</v>
      </c>
      <c r="E15" s="7">
        <v>1426300</v>
      </c>
      <c r="F15" s="7">
        <v>443100</v>
      </c>
      <c r="G15" s="7"/>
      <c r="H15" s="7"/>
      <c r="I15" s="12" t="s">
        <v>14</v>
      </c>
      <c r="J15" s="13">
        <v>43767</v>
      </c>
      <c r="K15" s="12"/>
    </row>
    <row r="16" spans="1:13" s="5" customFormat="1" x14ac:dyDescent="0.25">
      <c r="A16" s="8" t="s">
        <v>38</v>
      </c>
      <c r="B16" s="6" t="s">
        <v>34</v>
      </c>
      <c r="C16" s="6" t="s">
        <v>35</v>
      </c>
      <c r="D16" s="6" t="s">
        <v>36</v>
      </c>
      <c r="E16" s="7">
        <v>411900</v>
      </c>
      <c r="F16" s="7"/>
      <c r="G16" s="7"/>
      <c r="H16" s="7"/>
      <c r="I16" s="12" t="s">
        <v>14</v>
      </c>
      <c r="J16" s="13">
        <v>43767</v>
      </c>
      <c r="K16" s="12"/>
    </row>
    <row r="17" spans="1:13" s="5" customFormat="1" x14ac:dyDescent="0.25">
      <c r="A17" s="8" t="s">
        <v>39</v>
      </c>
      <c r="B17" s="6" t="s">
        <v>34</v>
      </c>
      <c r="C17" s="6" t="s">
        <v>35</v>
      </c>
      <c r="D17" s="6" t="s">
        <v>36</v>
      </c>
      <c r="E17" s="7">
        <v>218600</v>
      </c>
      <c r="F17" s="7"/>
      <c r="G17" s="7"/>
      <c r="H17" s="7"/>
      <c r="I17" s="12" t="s">
        <v>14</v>
      </c>
      <c r="J17" s="13">
        <v>43767</v>
      </c>
      <c r="K17" s="12"/>
    </row>
    <row r="18" spans="1:13" s="5" customFormat="1" x14ac:dyDescent="0.25">
      <c r="A18" s="6" t="s">
        <v>40</v>
      </c>
      <c r="B18" s="6" t="s">
        <v>34</v>
      </c>
      <c r="C18" s="6" t="s">
        <v>35</v>
      </c>
      <c r="D18" s="6" t="s">
        <v>36</v>
      </c>
      <c r="E18" s="7">
        <v>142800</v>
      </c>
      <c r="F18" s="7"/>
      <c r="G18" s="7"/>
      <c r="H18" s="7"/>
      <c r="I18" s="12" t="s">
        <v>14</v>
      </c>
      <c r="J18" s="13">
        <v>43767</v>
      </c>
      <c r="K18" s="12"/>
      <c r="M18" s="11"/>
    </row>
    <row r="19" spans="1:13" s="5" customFormat="1" x14ac:dyDescent="0.25">
      <c r="A19" s="6" t="s">
        <v>41</v>
      </c>
      <c r="B19" s="6" t="s">
        <v>34</v>
      </c>
      <c r="C19" s="6" t="s">
        <v>35</v>
      </c>
      <c r="D19" s="6" t="s">
        <v>36</v>
      </c>
      <c r="E19" s="7">
        <v>142800</v>
      </c>
      <c r="F19" s="7"/>
      <c r="G19" s="7"/>
      <c r="H19" s="7"/>
      <c r="I19" s="12" t="s">
        <v>14</v>
      </c>
      <c r="J19" s="13">
        <v>43767</v>
      </c>
      <c r="K19" s="12"/>
      <c r="M19" s="4"/>
    </row>
    <row r="20" spans="1:13" s="5" customFormat="1" x14ac:dyDescent="0.25">
      <c r="A20" s="6" t="s">
        <v>42</v>
      </c>
      <c r="B20" s="6" t="s">
        <v>34</v>
      </c>
      <c r="C20" s="6" t="s">
        <v>43</v>
      </c>
      <c r="D20" s="6" t="s">
        <v>36</v>
      </c>
      <c r="E20" s="7">
        <v>137600</v>
      </c>
      <c r="F20" s="7"/>
      <c r="G20" s="7"/>
      <c r="H20" s="7"/>
      <c r="I20" s="12" t="s">
        <v>14</v>
      </c>
      <c r="J20" s="13">
        <v>43767</v>
      </c>
      <c r="K20" s="12"/>
    </row>
    <row r="21" spans="1:13" s="5" customFormat="1" x14ac:dyDescent="0.25">
      <c r="A21" s="6" t="s">
        <v>44</v>
      </c>
      <c r="B21" s="6" t="s">
        <v>45</v>
      </c>
      <c r="C21" s="6" t="s">
        <v>46</v>
      </c>
      <c r="D21" s="6" t="s">
        <v>47</v>
      </c>
      <c r="F21" s="7">
        <v>223300</v>
      </c>
      <c r="G21" s="7">
        <v>167500</v>
      </c>
      <c r="H21" s="7"/>
      <c r="I21" s="12" t="s">
        <v>14</v>
      </c>
      <c r="J21" s="13">
        <v>43767</v>
      </c>
      <c r="K21" s="12"/>
    </row>
    <row r="22" spans="1:13" s="5" customFormat="1" x14ac:dyDescent="0.25">
      <c r="A22" s="8" t="s">
        <v>48</v>
      </c>
      <c r="B22" s="6" t="s">
        <v>45</v>
      </c>
      <c r="C22" s="6" t="s">
        <v>46</v>
      </c>
      <c r="D22" s="6" t="s">
        <v>47</v>
      </c>
      <c r="E22" s="15">
        <v>113600</v>
      </c>
      <c r="F22" s="7"/>
      <c r="G22" s="7"/>
      <c r="H22" s="7"/>
      <c r="I22" s="12" t="s">
        <v>14</v>
      </c>
      <c r="J22" s="13">
        <v>43767</v>
      </c>
      <c r="K22" s="12"/>
      <c r="M22" s="17"/>
    </row>
    <row r="23" spans="1:13" s="5" customFormat="1" x14ac:dyDescent="0.25">
      <c r="A23" s="8" t="s">
        <v>23</v>
      </c>
      <c r="B23" s="6" t="s">
        <v>49</v>
      </c>
      <c r="C23" s="6" t="s">
        <v>50</v>
      </c>
      <c r="D23" s="6" t="s">
        <v>51</v>
      </c>
      <c r="E23" s="7">
        <f>78743100+153500</f>
        <v>78896600</v>
      </c>
      <c r="F23" s="7">
        <f>8063600+2082300+348800+303900</f>
        <v>10798600</v>
      </c>
      <c r="G23" s="7"/>
      <c r="H23" s="7"/>
      <c r="I23" s="12" t="s">
        <v>14</v>
      </c>
      <c r="J23" s="13">
        <v>43767</v>
      </c>
      <c r="K23" s="12"/>
      <c r="M23" s="17"/>
    </row>
    <row r="24" spans="1:13" s="5" customFormat="1" x14ac:dyDescent="0.25">
      <c r="A24" s="8" t="s">
        <v>52</v>
      </c>
      <c r="B24" s="6" t="s">
        <v>49</v>
      </c>
      <c r="C24" s="6" t="s">
        <v>50</v>
      </c>
      <c r="D24" s="6" t="s">
        <v>51</v>
      </c>
      <c r="E24" s="7"/>
      <c r="F24" s="7"/>
      <c r="G24" s="7"/>
      <c r="H24" s="7"/>
      <c r="I24" s="12"/>
      <c r="J24" s="13"/>
      <c r="K24" s="12"/>
    </row>
    <row r="25" spans="1:13" s="5" customFormat="1" x14ac:dyDescent="0.25">
      <c r="A25" s="8" t="s">
        <v>53</v>
      </c>
      <c r="B25" s="6" t="s">
        <v>97</v>
      </c>
      <c r="C25" s="6" t="s">
        <v>54</v>
      </c>
      <c r="D25" s="6" t="s">
        <v>51</v>
      </c>
      <c r="E25" s="7">
        <f>18037900+246000</f>
        <v>18283900</v>
      </c>
      <c r="F25" s="7"/>
      <c r="G25" s="7"/>
      <c r="H25" s="7"/>
      <c r="I25" s="12" t="s">
        <v>14</v>
      </c>
      <c r="J25" s="13">
        <v>43767</v>
      </c>
      <c r="K25" s="12"/>
    </row>
    <row r="26" spans="1:13" s="5" customFormat="1" x14ac:dyDescent="0.25">
      <c r="A26" s="6" t="s">
        <v>21</v>
      </c>
      <c r="B26" s="6" t="s">
        <v>96</v>
      </c>
      <c r="C26" s="6" t="s">
        <v>55</v>
      </c>
      <c r="D26" s="6" t="s">
        <v>51</v>
      </c>
      <c r="E26" s="7">
        <f>279900+157400</f>
        <v>437300</v>
      </c>
      <c r="F26" s="7">
        <v>474300</v>
      </c>
      <c r="G26" s="7">
        <v>406700</v>
      </c>
      <c r="H26" s="7"/>
      <c r="I26" s="12" t="s">
        <v>14</v>
      </c>
      <c r="J26" s="13">
        <v>43767</v>
      </c>
      <c r="K26" s="12"/>
      <c r="M26" s="11"/>
    </row>
    <row r="27" spans="1:13" s="5" customFormat="1" x14ac:dyDescent="0.25">
      <c r="A27" s="6" t="s">
        <v>37</v>
      </c>
      <c r="B27" s="6" t="s">
        <v>56</v>
      </c>
      <c r="C27" s="6" t="s">
        <v>57</v>
      </c>
      <c r="D27" s="6" t="s">
        <v>58</v>
      </c>
      <c r="E27" s="7">
        <v>1924900</v>
      </c>
      <c r="F27" s="7">
        <v>704700</v>
      </c>
      <c r="G27" s="7"/>
      <c r="H27" s="7"/>
      <c r="I27" s="12" t="s">
        <v>14</v>
      </c>
      <c r="J27" s="13">
        <v>43767</v>
      </c>
      <c r="K27" s="12"/>
      <c r="M27" s="4"/>
    </row>
    <row r="28" spans="1:13" s="5" customFormat="1" x14ac:dyDescent="0.25">
      <c r="A28" s="6" t="s">
        <v>38</v>
      </c>
      <c r="B28" s="6" t="s">
        <v>56</v>
      </c>
      <c r="C28" s="6" t="s">
        <v>57</v>
      </c>
      <c r="D28" s="6" t="s">
        <v>58</v>
      </c>
      <c r="E28" s="7">
        <v>580000</v>
      </c>
      <c r="F28" s="7"/>
      <c r="G28" s="7"/>
      <c r="H28" s="7"/>
      <c r="I28" s="12" t="s">
        <v>14</v>
      </c>
      <c r="J28" s="13">
        <v>43767</v>
      </c>
      <c r="K28" s="12"/>
    </row>
    <row r="29" spans="1:13" s="5" customFormat="1" x14ac:dyDescent="0.25">
      <c r="A29" s="6" t="s">
        <v>59</v>
      </c>
      <c r="B29" s="6" t="s">
        <v>56</v>
      </c>
      <c r="C29" s="6" t="s">
        <v>57</v>
      </c>
      <c r="D29" s="6" t="s">
        <v>58</v>
      </c>
      <c r="E29" s="7">
        <v>210100</v>
      </c>
      <c r="F29" s="7"/>
      <c r="G29" s="7"/>
      <c r="H29" s="7"/>
      <c r="I29" s="12" t="s">
        <v>14</v>
      </c>
      <c r="J29" s="13">
        <v>43767</v>
      </c>
      <c r="K29" s="12"/>
    </row>
    <row r="30" spans="1:13" s="5" customFormat="1" x14ac:dyDescent="0.25">
      <c r="A30" s="8" t="s">
        <v>60</v>
      </c>
      <c r="B30" s="6" t="s">
        <v>56</v>
      </c>
      <c r="C30" s="6" t="s">
        <v>57</v>
      </c>
      <c r="D30" s="6" t="s">
        <v>58</v>
      </c>
      <c r="E30" s="7">
        <v>67200</v>
      </c>
      <c r="F30" s="7"/>
      <c r="G30" s="7"/>
      <c r="H30" s="7"/>
      <c r="I30" s="12" t="s">
        <v>14</v>
      </c>
      <c r="J30" s="13">
        <v>43767</v>
      </c>
      <c r="K30" s="12"/>
    </row>
    <row r="31" spans="1:13" s="5" customFormat="1" x14ac:dyDescent="0.25">
      <c r="A31" s="8" t="s">
        <v>41</v>
      </c>
      <c r="B31" s="6" t="s">
        <v>56</v>
      </c>
      <c r="C31" s="6" t="s">
        <v>57</v>
      </c>
      <c r="D31" s="6" t="s">
        <v>58</v>
      </c>
      <c r="E31" s="7">
        <v>126200</v>
      </c>
      <c r="F31" s="7"/>
      <c r="G31" s="7"/>
      <c r="H31" s="7"/>
      <c r="I31" s="12" t="s">
        <v>14</v>
      </c>
      <c r="J31" s="13">
        <v>43767</v>
      </c>
      <c r="K31" s="12"/>
    </row>
    <row r="32" spans="1:13" s="5" customFormat="1" x14ac:dyDescent="0.25">
      <c r="A32" s="8" t="s">
        <v>42</v>
      </c>
      <c r="B32" s="6" t="s">
        <v>56</v>
      </c>
      <c r="C32" s="6" t="s">
        <v>57</v>
      </c>
      <c r="D32" s="6" t="s">
        <v>58</v>
      </c>
      <c r="E32" s="7">
        <v>12100</v>
      </c>
      <c r="F32" s="7"/>
      <c r="G32" s="7"/>
      <c r="H32" s="7"/>
      <c r="I32" s="12" t="s">
        <v>14</v>
      </c>
      <c r="J32" s="13">
        <v>43767</v>
      </c>
      <c r="K32" s="12"/>
    </row>
    <row r="33" spans="1:11" s="5" customFormat="1" x14ac:dyDescent="0.25">
      <c r="A33" s="8" t="s">
        <v>21</v>
      </c>
      <c r="B33" s="6" t="s">
        <v>61</v>
      </c>
      <c r="C33" s="6" t="s">
        <v>62</v>
      </c>
      <c r="D33" s="6" t="s">
        <v>58</v>
      </c>
      <c r="E33" s="7">
        <v>175100</v>
      </c>
      <c r="F33" s="7">
        <v>446400</v>
      </c>
      <c r="G33" s="7">
        <v>399500</v>
      </c>
      <c r="H33" s="7"/>
      <c r="I33" s="12" t="s">
        <v>14</v>
      </c>
      <c r="J33" s="13">
        <v>43767</v>
      </c>
      <c r="K33" s="12"/>
    </row>
    <row r="34" spans="1:11" s="5" customFormat="1" x14ac:dyDescent="0.25">
      <c r="A34" s="8" t="s">
        <v>21</v>
      </c>
      <c r="B34" s="6" t="s">
        <v>63</v>
      </c>
      <c r="C34" s="6" t="s">
        <v>64</v>
      </c>
      <c r="D34" s="6" t="s">
        <v>58</v>
      </c>
      <c r="E34" s="7">
        <f>420000+76300</f>
        <v>496300</v>
      </c>
      <c r="F34" s="7">
        <v>509200</v>
      </c>
      <c r="G34" s="7">
        <v>460800</v>
      </c>
      <c r="H34" s="7"/>
      <c r="I34" s="12" t="s">
        <v>14</v>
      </c>
      <c r="J34" s="13">
        <v>43767</v>
      </c>
      <c r="K34" s="12"/>
    </row>
    <row r="35" spans="1:11" s="5" customFormat="1" x14ac:dyDescent="0.25">
      <c r="A35" s="6" t="s">
        <v>37</v>
      </c>
      <c r="B35" s="6" t="s">
        <v>65</v>
      </c>
      <c r="C35" s="6" t="s">
        <v>66</v>
      </c>
      <c r="D35" s="6" t="s">
        <v>67</v>
      </c>
      <c r="E35" s="7">
        <v>2274800</v>
      </c>
      <c r="F35" s="7">
        <v>530100</v>
      </c>
      <c r="G35" s="7"/>
      <c r="H35" s="7"/>
      <c r="I35" s="12" t="s">
        <v>14</v>
      </c>
      <c r="J35" s="13">
        <v>43767</v>
      </c>
      <c r="K35" s="12"/>
    </row>
    <row r="36" spans="1:11" s="5" customFormat="1" x14ac:dyDescent="0.25">
      <c r="A36" s="6" t="s">
        <v>38</v>
      </c>
      <c r="B36" s="6" t="s">
        <v>65</v>
      </c>
      <c r="C36" s="6" t="s">
        <v>66</v>
      </c>
      <c r="D36" s="6" t="s">
        <v>67</v>
      </c>
      <c r="E36" s="7">
        <v>512700</v>
      </c>
      <c r="F36" s="7"/>
      <c r="G36" s="7"/>
      <c r="H36" s="7"/>
      <c r="I36" s="12" t="s">
        <v>14</v>
      </c>
      <c r="J36" s="13">
        <v>43767</v>
      </c>
      <c r="K36" s="12"/>
    </row>
    <row r="37" spans="1:11" s="5" customFormat="1" x14ac:dyDescent="0.25">
      <c r="A37" s="6" t="s">
        <v>68</v>
      </c>
      <c r="B37" s="6" t="s">
        <v>65</v>
      </c>
      <c r="C37" s="6" t="s">
        <v>66</v>
      </c>
      <c r="D37" s="6" t="s">
        <v>67</v>
      </c>
      <c r="E37" s="7">
        <v>142800</v>
      </c>
      <c r="F37" s="7"/>
      <c r="G37" s="7"/>
      <c r="H37" s="7"/>
      <c r="I37" s="12" t="s">
        <v>14</v>
      </c>
      <c r="J37" s="13">
        <v>43767</v>
      </c>
      <c r="K37" s="12"/>
    </row>
    <row r="38" spans="1:11" s="5" customFormat="1" x14ac:dyDescent="0.25">
      <c r="A38" s="8" t="s">
        <v>41</v>
      </c>
      <c r="B38" s="6" t="s">
        <v>65</v>
      </c>
      <c r="C38" s="6" t="s">
        <v>66</v>
      </c>
      <c r="D38" s="6" t="s">
        <v>67</v>
      </c>
      <c r="E38" s="7">
        <v>252200</v>
      </c>
      <c r="F38" s="7"/>
      <c r="G38" s="7"/>
      <c r="H38" s="7"/>
      <c r="I38" s="12" t="s">
        <v>14</v>
      </c>
      <c r="J38" s="13">
        <v>43767</v>
      </c>
      <c r="K38" s="12"/>
    </row>
    <row r="39" spans="1:11" s="5" customFormat="1" x14ac:dyDescent="0.25">
      <c r="A39" s="8" t="s">
        <v>42</v>
      </c>
      <c r="B39" s="6" t="s">
        <v>65</v>
      </c>
      <c r="C39" s="6" t="s">
        <v>66</v>
      </c>
      <c r="D39" s="6" t="s">
        <v>67</v>
      </c>
      <c r="E39" s="7">
        <v>12100</v>
      </c>
      <c r="F39" s="7"/>
      <c r="G39" s="7"/>
      <c r="H39" s="7"/>
      <c r="I39" s="12" t="s">
        <v>14</v>
      </c>
      <c r="J39" s="13">
        <v>43767</v>
      </c>
      <c r="K39" s="12"/>
    </row>
    <row r="40" spans="1:11" s="5" customFormat="1" x14ac:dyDescent="0.25">
      <c r="A40" s="8" t="s">
        <v>70</v>
      </c>
      <c r="B40" s="6" t="s">
        <v>71</v>
      </c>
      <c r="C40" s="6" t="s">
        <v>66</v>
      </c>
      <c r="D40" s="6" t="s">
        <v>67</v>
      </c>
      <c r="E40" s="7">
        <v>694400</v>
      </c>
      <c r="F40" s="7"/>
      <c r="G40" s="7"/>
      <c r="H40" s="7"/>
      <c r="I40" s="12" t="s">
        <v>14</v>
      </c>
      <c r="J40" s="13">
        <v>43767</v>
      </c>
      <c r="K40" s="12"/>
    </row>
    <row r="41" spans="1:11" s="5" customFormat="1" x14ac:dyDescent="0.25">
      <c r="A41" s="8" t="s">
        <v>21</v>
      </c>
      <c r="B41" s="6" t="s">
        <v>72</v>
      </c>
      <c r="C41" s="6" t="s">
        <v>73</v>
      </c>
      <c r="D41" s="6" t="s">
        <v>74</v>
      </c>
      <c r="E41" s="7">
        <v>113600</v>
      </c>
      <c r="F41" s="7">
        <v>244200</v>
      </c>
      <c r="G41" s="7">
        <v>174400</v>
      </c>
      <c r="H41" s="7"/>
      <c r="I41" s="12" t="s">
        <v>14</v>
      </c>
      <c r="J41" s="13">
        <v>43767</v>
      </c>
      <c r="K41" s="12"/>
    </row>
    <row r="42" spans="1:11" s="5" customFormat="1" x14ac:dyDescent="0.25">
      <c r="A42" s="8" t="s">
        <v>75</v>
      </c>
      <c r="B42" s="6" t="s">
        <v>76</v>
      </c>
      <c r="C42" s="6" t="s">
        <v>77</v>
      </c>
      <c r="D42" s="6" t="s">
        <v>78</v>
      </c>
      <c r="E42" s="7">
        <v>776900</v>
      </c>
      <c r="F42" s="7"/>
      <c r="G42" s="7"/>
      <c r="H42" s="7"/>
      <c r="I42" s="12" t="s">
        <v>14</v>
      </c>
      <c r="J42" s="13">
        <v>43767</v>
      </c>
      <c r="K42" s="12"/>
    </row>
    <row r="43" spans="1:11" s="5" customFormat="1" x14ac:dyDescent="0.25">
      <c r="A43" s="8" t="s">
        <v>21</v>
      </c>
      <c r="B43" s="6" t="s">
        <v>79</v>
      </c>
      <c r="C43" s="6" t="s">
        <v>80</v>
      </c>
      <c r="D43" s="6" t="s">
        <v>81</v>
      </c>
      <c r="E43" s="7">
        <v>218700</v>
      </c>
      <c r="F43" s="7">
        <v>383600</v>
      </c>
      <c r="G43" s="7">
        <v>217800</v>
      </c>
      <c r="H43" s="7"/>
      <c r="I43" s="12" t="s">
        <v>14</v>
      </c>
      <c r="J43" s="13">
        <v>43767</v>
      </c>
      <c r="K43" s="12"/>
    </row>
    <row r="44" spans="1:11" s="5" customFormat="1" x14ac:dyDescent="0.25">
      <c r="A44" s="8" t="s">
        <v>44</v>
      </c>
      <c r="B44" s="6" t="s">
        <v>82</v>
      </c>
      <c r="C44" s="6" t="s">
        <v>83</v>
      </c>
      <c r="D44" s="6" t="s">
        <v>81</v>
      </c>
      <c r="E44" s="7"/>
      <c r="F44" s="7">
        <v>78400</v>
      </c>
      <c r="G44" s="7"/>
      <c r="H44" s="7"/>
      <c r="I44" s="12" t="s">
        <v>14</v>
      </c>
      <c r="J44" s="13">
        <v>43767</v>
      </c>
      <c r="K44" s="12"/>
    </row>
    <row r="45" spans="1:11" s="5" customFormat="1" x14ac:dyDescent="0.25">
      <c r="A45" s="8" t="s">
        <v>21</v>
      </c>
      <c r="B45" s="6" t="s">
        <v>84</v>
      </c>
      <c r="C45" s="6" t="s">
        <v>85</v>
      </c>
      <c r="D45" s="6" t="s">
        <v>86</v>
      </c>
      <c r="E45" s="7">
        <v>367500</v>
      </c>
      <c r="F45" s="7">
        <v>383600</v>
      </c>
      <c r="G45" s="7">
        <v>217800</v>
      </c>
      <c r="H45" s="7"/>
      <c r="I45" s="12" t="s">
        <v>14</v>
      </c>
      <c r="J45" s="13">
        <v>43767</v>
      </c>
      <c r="K45" s="12"/>
    </row>
    <row r="46" spans="1:11" s="5" customFormat="1" x14ac:dyDescent="0.25">
      <c r="A46" s="8" t="s">
        <v>87</v>
      </c>
      <c r="B46" s="6" t="s">
        <v>84</v>
      </c>
      <c r="C46" s="6" t="s">
        <v>85</v>
      </c>
      <c r="D46" s="6" t="s">
        <v>86</v>
      </c>
      <c r="E46" s="7">
        <v>210000</v>
      </c>
      <c r="F46" s="7"/>
      <c r="G46" s="7"/>
      <c r="H46" s="7"/>
      <c r="I46" s="12" t="s">
        <v>14</v>
      </c>
      <c r="J46" s="13">
        <v>43767</v>
      </c>
      <c r="K46" s="12"/>
    </row>
    <row r="47" spans="1:11" s="5" customFormat="1" x14ac:dyDescent="0.25">
      <c r="A47" s="8" t="s">
        <v>21</v>
      </c>
      <c r="B47" s="6" t="s">
        <v>89</v>
      </c>
      <c r="C47" s="6" t="s">
        <v>90</v>
      </c>
      <c r="D47" s="6" t="s">
        <v>10</v>
      </c>
      <c r="E47" s="7">
        <v>323800</v>
      </c>
      <c r="F47" s="7">
        <v>453400</v>
      </c>
      <c r="G47" s="7">
        <v>435800</v>
      </c>
      <c r="H47" s="7"/>
      <c r="I47" s="12" t="s">
        <v>14</v>
      </c>
      <c r="J47" s="13">
        <v>43767</v>
      </c>
      <c r="K47" s="12"/>
    </row>
    <row r="48" spans="1:11" s="5" customFormat="1" x14ac:dyDescent="0.25">
      <c r="A48" s="8" t="s">
        <v>88</v>
      </c>
      <c r="B48" s="6" t="s">
        <v>89</v>
      </c>
      <c r="C48" s="6" t="s">
        <v>90</v>
      </c>
      <c r="D48" s="6" t="s">
        <v>10</v>
      </c>
      <c r="E48" s="7">
        <v>279900</v>
      </c>
      <c r="F48" s="7"/>
      <c r="G48" s="7"/>
      <c r="H48" s="7"/>
      <c r="I48" s="12" t="s">
        <v>14</v>
      </c>
      <c r="J48" s="13">
        <v>43767</v>
      </c>
      <c r="K48" s="12"/>
    </row>
    <row r="49" spans="1:11" s="5" customFormat="1" x14ac:dyDescent="0.25">
      <c r="A49" s="8" t="s">
        <v>87</v>
      </c>
      <c r="B49" s="6" t="s">
        <v>89</v>
      </c>
      <c r="C49" s="6" t="s">
        <v>90</v>
      </c>
      <c r="D49" s="6" t="s">
        <v>10</v>
      </c>
      <c r="E49" s="7">
        <v>218700</v>
      </c>
      <c r="F49" s="7"/>
      <c r="G49" s="7"/>
      <c r="H49" s="7"/>
      <c r="I49" s="12" t="s">
        <v>14</v>
      </c>
      <c r="J49" s="13">
        <v>43767</v>
      </c>
      <c r="K49" s="12"/>
    </row>
    <row r="50" spans="1:11" s="5" customFormat="1" x14ac:dyDescent="0.25">
      <c r="A50" s="8" t="s">
        <v>21</v>
      </c>
      <c r="B50" s="6" t="s">
        <v>91</v>
      </c>
      <c r="C50" s="6" t="s">
        <v>92</v>
      </c>
      <c r="D50" s="6" t="s">
        <v>93</v>
      </c>
      <c r="E50" s="7">
        <v>525000</v>
      </c>
      <c r="F50" s="7">
        <v>453400</v>
      </c>
      <c r="G50" s="7">
        <v>435800</v>
      </c>
      <c r="H50" s="7"/>
      <c r="I50" s="12" t="s">
        <v>14</v>
      </c>
      <c r="J50" s="13">
        <v>43767</v>
      </c>
      <c r="K50" s="12"/>
    </row>
    <row r="51" spans="1:11" s="5" customFormat="1" x14ac:dyDescent="0.25">
      <c r="A51" s="8" t="s">
        <v>87</v>
      </c>
      <c r="B51" s="6" t="s">
        <v>91</v>
      </c>
      <c r="C51" s="6" t="s">
        <v>92</v>
      </c>
      <c r="D51" s="6" t="s">
        <v>93</v>
      </c>
      <c r="E51" s="7">
        <v>201200</v>
      </c>
      <c r="F51" s="7"/>
      <c r="G51" s="7"/>
      <c r="H51" s="7"/>
      <c r="I51" s="12" t="s">
        <v>14</v>
      </c>
      <c r="J51" s="13">
        <v>43767</v>
      </c>
      <c r="K51" s="12"/>
    </row>
    <row r="52" spans="1:11" x14ac:dyDescent="0.25">
      <c r="A52" s="1" t="s">
        <v>0</v>
      </c>
      <c r="B52" s="1"/>
      <c r="C52" s="1"/>
      <c r="D52" s="1"/>
      <c r="E52" s="2">
        <f>SUM(E3:E51)</f>
        <v>115569900</v>
      </c>
      <c r="F52" s="2">
        <f>SUM(F3:F51)</f>
        <v>18568200</v>
      </c>
      <c r="G52" s="2">
        <f>SUM(G3:G51)</f>
        <v>3957800</v>
      </c>
      <c r="H52" s="2">
        <f>SUM(H3:H51)</f>
        <v>3500</v>
      </c>
      <c r="I52" s="14"/>
      <c r="J52" s="14"/>
      <c r="K52" s="14"/>
    </row>
    <row r="54" spans="1:11" x14ac:dyDescent="0.25">
      <c r="E54" s="9">
        <f>E52</f>
        <v>115569900</v>
      </c>
      <c r="H54" s="9">
        <f>F52+G52+H52</f>
        <v>22529500</v>
      </c>
    </row>
    <row r="56" spans="1:11" x14ac:dyDescent="0.25">
      <c r="H56" s="9">
        <f>E54+H54</f>
        <v>138099400</v>
      </c>
    </row>
    <row r="57" spans="1:11" x14ac:dyDescent="0.25">
      <c r="E57" s="3"/>
      <c r="F57" s="3"/>
      <c r="G57" s="3"/>
      <c r="H57" s="3"/>
    </row>
    <row r="58" spans="1:11" x14ac:dyDescent="0.25">
      <c r="E58" s="3"/>
      <c r="F58" s="3"/>
      <c r="G58" s="10"/>
      <c r="H58" s="3"/>
    </row>
    <row r="59" spans="1:11" x14ac:dyDescent="0.25">
      <c r="E59" s="3"/>
      <c r="F59" s="3"/>
      <c r="G59" s="3"/>
      <c r="H59" s="3"/>
      <c r="I59" s="10"/>
      <c r="J59" s="10"/>
      <c r="K59" s="10"/>
    </row>
    <row r="60" spans="1:11" x14ac:dyDescent="0.25">
      <c r="E60" s="3"/>
      <c r="F60" s="3"/>
      <c r="G60" s="3"/>
      <c r="H60" s="3"/>
      <c r="I60" s="3"/>
      <c r="J60" s="3"/>
      <c r="K60" s="3"/>
    </row>
  </sheetData>
  <mergeCells count="1">
    <mergeCell ref="I1:K1"/>
  </mergeCells>
  <phoneticPr fontId="2" type="noConversion"/>
  <pageMargins left="0.39370078740157483" right="0.39370078740157483" top="1.5748031496062993" bottom="0.94488188976377963" header="0.51181102362204722" footer="0.70866141732283472"/>
  <pageSetup paperSize="9" scale="72" fitToHeight="2" orientation="landscape" r:id="rId1"/>
  <headerFooter alignWithMargins="0">
    <oddFooter>&amp;L&amp;F&amp;C&amp;P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pcornelisse</dc:creator>
  <cp:lastModifiedBy>Iris Vink</cp:lastModifiedBy>
  <cp:lastPrinted>2025-08-28T10:36:27Z</cp:lastPrinted>
  <dcterms:created xsi:type="dcterms:W3CDTF">2007-10-15T10:03:54Z</dcterms:created>
  <dcterms:modified xsi:type="dcterms:W3CDTF">2025-08-29T12:48:37Z</dcterms:modified>
</cp:coreProperties>
</file>