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westlandnl.sharepoint.com/sites/INK01Aanbestedingen/Gedeelde documenten/D2025-13277 EUOA Post- en Koeriersdiensten/003 Nota van Inlichtingen/Totaal overzicht vragen/Te publiceren/"/>
    </mc:Choice>
  </mc:AlternateContent>
  <xr:revisionPtr revIDLastSave="864" documentId="8_{B3979CCA-58B6-4FF6-BB53-B27483D56A81}" xr6:coauthVersionLast="47" xr6:coauthVersionMax="47" xr10:uidLastSave="{DD7C416C-2094-417F-9313-8BC48E6FFEC2}"/>
  <bookViews>
    <workbookView xWindow="-28920" yWindow="-75" windowWidth="29040" windowHeight="15720" xr2:uid="{DF5F831E-55C3-4B40-A55E-A996AE06CF77}"/>
  </bookViews>
  <sheets>
    <sheet name="Perceel 1 Post" sheetId="8" r:id="rId1"/>
    <sheet name="Perceel 2 Koerier" sheetId="9" r:id="rId2"/>
    <sheet name="Perceel 3 verkiezingen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  <c r="H38" i="8"/>
  <c r="H49" i="8"/>
  <c r="D99" i="7"/>
  <c r="H19" i="9"/>
  <c r="H18" i="9"/>
  <c r="H14" i="9"/>
  <c r="H13" i="9"/>
  <c r="H11" i="9"/>
  <c r="H10" i="9"/>
  <c r="H12" i="8"/>
  <c r="H18" i="8"/>
  <c r="H45" i="8"/>
  <c r="H46" i="8"/>
  <c r="H47" i="8"/>
  <c r="H48" i="8"/>
  <c r="H44" i="8"/>
  <c r="H39" i="8"/>
  <c r="H40" i="8"/>
  <c r="H41" i="8"/>
  <c r="H37" i="8"/>
  <c r="H30" i="8"/>
  <c r="H31" i="8"/>
  <c r="H32" i="8"/>
  <c r="H33" i="8"/>
  <c r="H34" i="8"/>
  <c r="H23" i="8"/>
  <c r="H24" i="8"/>
  <c r="H25" i="8"/>
  <c r="H26" i="8"/>
  <c r="H27" i="8"/>
  <c r="H28" i="8"/>
  <c r="H19" i="8"/>
  <c r="H20" i="8"/>
  <c r="H21" i="8"/>
  <c r="H16" i="8"/>
  <c r="H15" i="8"/>
  <c r="H14" i="8"/>
  <c r="H11" i="8"/>
  <c r="D55" i="7"/>
  <c r="D96" i="7"/>
  <c r="D89" i="7"/>
  <c r="D80" i="7"/>
  <c r="D66" i="7"/>
  <c r="D70" i="7"/>
  <c r="D71" i="7"/>
  <c r="D72" i="7"/>
  <c r="D69" i="7"/>
  <c r="D56" i="7"/>
  <c r="D57" i="7"/>
  <c r="D58" i="7"/>
  <c r="D42" i="7"/>
  <c r="D43" i="7"/>
  <c r="D44" i="7"/>
  <c r="D45" i="7"/>
  <c r="D46" i="7"/>
  <c r="D47" i="7"/>
  <c r="D48" i="7"/>
  <c r="D41" i="7"/>
  <c r="D31" i="7"/>
  <c r="D32" i="7"/>
  <c r="D33" i="7"/>
  <c r="D34" i="7"/>
  <c r="D35" i="7"/>
  <c r="D36" i="7"/>
  <c r="D37" i="7"/>
  <c r="D30" i="7"/>
  <c r="D20" i="7"/>
  <c r="D21" i="7"/>
  <c r="D22" i="7"/>
  <c r="D23" i="7"/>
  <c r="D24" i="7"/>
  <c r="D25" i="7"/>
  <c r="D26" i="7"/>
  <c r="D19" i="7"/>
  <c r="D10" i="7"/>
  <c r="D12" i="7"/>
  <c r="D13" i="7"/>
  <c r="D14" i="7"/>
  <c r="D15" i="7"/>
  <c r="D9" i="7"/>
  <c r="H21" i="9" l="1"/>
  <c r="H51" i="8"/>
  <c r="D73" i="7"/>
  <c r="D27" i="7"/>
  <c r="D16" i="7"/>
  <c r="D38" i="7"/>
  <c r="D49" i="7"/>
  <c r="D59" i="7"/>
</calcChain>
</file>

<file path=xl/sharedStrings.xml><?xml version="1.0" encoding="utf-8"?>
<sst xmlns="http://schemas.openxmlformats.org/spreadsheetml/2006/main" count="243" uniqueCount="125">
  <si>
    <t xml:space="preserve">Perceel 1 Post </t>
  </si>
  <si>
    <t>Inschrijver:</t>
  </si>
  <si>
    <t>U dient alle gele velden in te vullen.</t>
  </si>
  <si>
    <t>Let op: de opgevoerde aantallen zijn fictieve cijfers. De gemeente heeft geen afnameverplichting en geeft geen omzetgarantie*</t>
  </si>
  <si>
    <t>Prijsopgaveformulier Perceel 1 - Gemeente Westland</t>
  </si>
  <si>
    <t>Klein</t>
  </si>
  <si>
    <t>Gewicht</t>
  </si>
  <si>
    <t xml:space="preserve">Volume Standaard </t>
  </si>
  <si>
    <t>Volume Vast</t>
  </si>
  <si>
    <t>Tarief Standaard</t>
  </si>
  <si>
    <t>Tarief Vast</t>
  </si>
  <si>
    <t>Totaal</t>
  </si>
  <si>
    <t xml:space="preserve">Formaat: t/m C5
Verpakking: papier
Inhoud: papier
Uiterlijk: identiek
Gewicht: max. 50 gram
Dikte: max. 5 mm
</t>
  </si>
  <si>
    <t>Klein 0-20 gr</t>
  </si>
  <si>
    <t>Klein 20-50 gr</t>
  </si>
  <si>
    <t>Groot</t>
  </si>
  <si>
    <t>Volume Standaard</t>
  </si>
  <si>
    <t xml:space="preserve">Formaat: t/m C4
Verpakking: papier of folie
Inhoud: papier
Uiterlijk: identiek
Gewicht: max. 350 gram
Dikte: max. 10 mm
</t>
  </si>
  <si>
    <t>Groot 0-50 gr</t>
  </si>
  <si>
    <t>Groot 50-100 gr</t>
  </si>
  <si>
    <t>Groot 100-350 gr</t>
  </si>
  <si>
    <t>Gemengd</t>
  </si>
  <si>
    <t>Gemiddeld gewicht</t>
  </si>
  <si>
    <t>Formaat: t/m C4
Verpakking: papier
Inhoud: papier (gesloten envelop, kaart, selfmailer)
Uiterlijk: klein en groot
Gewicht: max. 350 gram  Dikte: max. 10 mm
Het tarief wordt bepaald door het aantal stuks en het gemiddelde gewicht per stuk van de partij</t>
  </si>
  <si>
    <t>Gemengd 0-20 gr</t>
  </si>
  <si>
    <t>Gemengd 20-50 gr</t>
  </si>
  <si>
    <t>Gemengd 50-100 gr</t>
  </si>
  <si>
    <t>Gemengd 100-350 gr</t>
  </si>
  <si>
    <t>Gemengd Extra</t>
  </si>
  <si>
    <t>Volume Standaard (binnen 48 uur)</t>
  </si>
  <si>
    <t>Formaat: t/m C4
Verpakking: papier
Inhoud: alle soorten papier en goederen
Uiterlijk: klein, groot en speciaal
Gewicht: max. 2 kg Dikte: max. 32 mm
Het tarief wordt bepaald door het aantal stuks en het gemiddelde gewicht per stuk van de partij</t>
  </si>
  <si>
    <t>Gemengd 350-1000 gr</t>
  </si>
  <si>
    <t>Gemengd 1000-2000 gr</t>
  </si>
  <si>
    <t>Speciaal</t>
  </si>
  <si>
    <t xml:space="preserve">Formaat: max. 380x265x32 mm
Verpakking: alle soorten of folie
Inhoud: alle soorten, ook gadgets
Uiterlijk: identiek
Gewicht: max. 2 kg
</t>
  </si>
  <si>
    <t>Speciaal 0-50 gr</t>
  </si>
  <si>
    <t>Speciaal 50-100 gr</t>
  </si>
  <si>
    <t>Speciaal 100-350 gr</t>
  </si>
  <si>
    <t>Speciaal 350-1000 gr</t>
  </si>
  <si>
    <t>Speciaal 1000-2000 gr</t>
  </si>
  <si>
    <t>Direct Mail</t>
  </si>
  <si>
    <t>Volume Flex</t>
  </si>
  <si>
    <t>Tarief Flex</t>
  </si>
  <si>
    <t>Volume</t>
  </si>
  <si>
    <t>Tarief</t>
  </si>
  <si>
    <t>Aangetekende Binnenlandse Post 24 uur</t>
  </si>
  <si>
    <t>Haalservice per rit (uitgaande van 255 werkdagen per jaar)</t>
  </si>
  <si>
    <t>Brengservice per rit  (uitgaande van 255 werkdagen per jaar)</t>
  </si>
  <si>
    <r>
      <t xml:space="preserve">Toeslag ontzorging </t>
    </r>
    <r>
      <rPr>
        <b/>
        <sz val="10"/>
        <color rgb="FFFF0000"/>
        <rFont val="Calibri"/>
        <family val="2"/>
      </rPr>
      <t>*</t>
    </r>
    <r>
      <rPr>
        <b/>
        <sz val="10"/>
        <color rgb="FF000000"/>
        <rFont val="Calibri"/>
        <family val="2"/>
      </rPr>
      <t xml:space="preserve"> per brief</t>
    </r>
  </si>
  <si>
    <t>Toeslag ontzorging per pakket / aangetekende brief</t>
  </si>
  <si>
    <r>
      <t xml:space="preserve">Toeslag retourpost </t>
    </r>
    <r>
      <rPr>
        <b/>
        <sz val="10"/>
        <color rgb="FFFF0000"/>
        <rFont val="Calibri"/>
        <family val="2"/>
      </rPr>
      <t xml:space="preserve">fysiek </t>
    </r>
    <r>
      <rPr>
        <b/>
        <sz val="10"/>
        <color rgb="FF000000"/>
        <rFont val="Calibri"/>
        <family val="2"/>
      </rPr>
      <t>per stuk</t>
    </r>
  </si>
  <si>
    <t>* Ontzorging is het verwerken van ongecodeerde en ongesorteerde post</t>
  </si>
  <si>
    <t>Totale kosten Gemeente Westland perceel 1</t>
  </si>
  <si>
    <t>Alle tarieven zijn exclusief btw</t>
  </si>
  <si>
    <t>Getekend voor akkoord:</t>
  </si>
  <si>
    <t>Naam Inschrijver</t>
  </si>
  <si>
    <t>Naam tekenbevoegde</t>
  </si>
  <si>
    <t>Datum</t>
  </si>
  <si>
    <t>Handtekening</t>
  </si>
  <si>
    <t xml:space="preserve">Perceel 2 Koeriersdiensten </t>
  </si>
  <si>
    <t>1. Reguliere koerierzending</t>
  </si>
  <si>
    <t>(Binnen kantoortijden opgehaald en dezelfde werkdag bezorgd)</t>
  </si>
  <si>
    <t>Nr</t>
  </si>
  <si>
    <t>Omschrijving</t>
  </si>
  <si>
    <t>Afstand enkele reis (indicatief)</t>
  </si>
  <si>
    <t>Tariefberekening</t>
  </si>
  <si>
    <t>Starttarief (pick-up)</t>
  </si>
  <si>
    <t>Prijs per km (vice versa)</t>
  </si>
  <si>
    <t>Min. km (vice versa)</t>
  </si>
  <si>
    <t>Totaalprijs in euro’s*</t>
  </si>
  <si>
    <t>Brief of pakket (&lt; 5 kg)</t>
  </si>
  <si>
    <t>5 km (Naaldwijk – De Lier)</t>
  </si>
  <si>
    <t>10 km (vice versa)</t>
  </si>
  <si>
    <t>Pakket (5 kg t/m 20 kg)</t>
  </si>
  <si>
    <t xml:space="preserve">Dagtarief </t>
  </si>
  <si>
    <r>
      <t>Vaste ronde</t>
    </r>
    <r>
      <rPr>
        <sz val="11"/>
        <color theme="1"/>
        <rFont val="Calibri"/>
        <family val="2"/>
        <scheme val="minor"/>
      </rPr>
      <t xml:space="preserve"> (zie eis 52)</t>
    </r>
  </si>
  <si>
    <t>Vaste route volgens Programma van Eisen</t>
  </si>
  <si>
    <t>Per dagtarief (dinsdag &amp; donderdag)</t>
  </si>
  <si>
    <t>n.v.t.</t>
  </si>
  <si>
    <t>Per dagtarief (maandag, woensdag &amp; vrijdag)</t>
  </si>
  <si>
    <t>2. Spoedkoerierzending</t>
  </si>
  <si>
    <t>(Binnen 30 minuten opgehaald en direct afgeleverd bij de geadresseerde)</t>
  </si>
  <si>
    <t>3. Inschrijfprijs Perceel 2</t>
  </si>
  <si>
    <t>Perceel 3 Verkiezingsdrukwerk en postbezorging</t>
  </si>
  <si>
    <t>Drukwerk</t>
  </si>
  <si>
    <t xml:space="preserve">Geschat aantal Westland </t>
  </si>
  <si>
    <t>Prijs per stuk</t>
  </si>
  <si>
    <t>Subtotaal Westland</t>
  </si>
  <si>
    <t>Gemeenteraadsverkiezingen</t>
  </si>
  <si>
    <t>Stempassen (bedrukt)</t>
  </si>
  <si>
    <t>Enveloppen stempassen (bedrukt)</t>
  </si>
  <si>
    <t>Vervangende stempassen (blanco)</t>
  </si>
  <si>
    <t>Volmachten</t>
  </si>
  <si>
    <t>Extra enveloppen (bedrukt)</t>
  </si>
  <si>
    <t>Kandidatenlijsten</t>
  </si>
  <si>
    <t>Stembiljetten</t>
  </si>
  <si>
    <t>Subtotaal drukwerk gemeenteraadsverkiezingen</t>
  </si>
  <si>
    <t>Provinciale staten verkiezingen + Waterschapsverkiezingen</t>
  </si>
  <si>
    <t>Kiezerspassen</t>
  </si>
  <si>
    <t xml:space="preserve">Subtotaal drukwerk </t>
  </si>
  <si>
    <t>Verkiezing Europees parlement</t>
  </si>
  <si>
    <t>Subtotaal drukwerk verkiezingen Europees parlement</t>
  </si>
  <si>
    <t>Tweede Kamerverkiezingen</t>
  </si>
  <si>
    <t xml:space="preserve">Subtotaal drukwerk Tweede Kamer verkiezingen </t>
  </si>
  <si>
    <t>Bezorging en transport</t>
  </si>
  <si>
    <t>Couverteren en bezorging van de stempassen</t>
  </si>
  <si>
    <t>aantal</t>
  </si>
  <si>
    <t>prijs per stuk</t>
  </si>
  <si>
    <t>Provinciale Staten verkiezingen + Waterschapsverkiezingen</t>
  </si>
  <si>
    <t>Verkiezingen Europees parlement</t>
  </si>
  <si>
    <t>Tweede Kamer verkiezingen</t>
  </si>
  <si>
    <t>Subtotaal couverteren en bezorging stempassen</t>
  </si>
  <si>
    <t>Bezorging blanco stempassen/volmachten/kiezerspassen (stadhuis)</t>
  </si>
  <si>
    <t>totaalprijs</t>
  </si>
  <si>
    <t>Subtotaal  bezorging stempassen/volmachten/kiezerspassen</t>
  </si>
  <si>
    <t>Bezorging van kandidatenlijsten (huis-aan-huis)</t>
  </si>
  <si>
    <t>Subtotaal bezorging van kandidatenlijsten</t>
  </si>
  <si>
    <t>Transport stembiljetten</t>
  </si>
  <si>
    <t>Subtotaal transport stembiljetten</t>
  </si>
  <si>
    <t>Overige kosten</t>
  </si>
  <si>
    <t>Lichten van de stempassen</t>
  </si>
  <si>
    <t>Subtotaal lichten van de stempassen</t>
  </si>
  <si>
    <t>Eventueel overige projectkosten</t>
  </si>
  <si>
    <t>Subtotaal overige projectkosten</t>
  </si>
  <si>
    <t>Totale Inschrijfprijs perceel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</si>
</sst>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0.0"/>
    <numFmt numFmtId="165" formatCode="&quot;€&quot;\ #,##0.000"/>
    <numFmt numFmtId="166" formatCode="_ &quot;€&quot;\ * #,##0.000_ ;_ &quot;€&quot;\ * \-#,##0.000_ ;_ &quot;€&quot;\ * &quot;-&quot;??_ ;_ @_ "/>
    <numFmt numFmtId="167" formatCode="&quot;€&quot;\ #,##0.000;[Red]&quot;€&quot;\ \-#,##0.000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3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70AD4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/>
    <xf numFmtId="3" fontId="4" fillId="0" borderId="0" xfId="0" applyNumberFormat="1" applyFont="1"/>
    <xf numFmtId="165" fontId="4" fillId="2" borderId="0" xfId="0" applyNumberFormat="1" applyFont="1" applyFill="1" applyProtection="1">
      <protection locked="0"/>
    </xf>
    <xf numFmtId="165" fontId="4" fillId="0" borderId="0" xfId="0" applyNumberFormat="1" applyFont="1"/>
    <xf numFmtId="0" fontId="10" fillId="3" borderId="0" xfId="0" applyFont="1" applyFill="1"/>
    <xf numFmtId="3" fontId="4" fillId="3" borderId="0" xfId="0" applyNumberFormat="1" applyFont="1" applyFill="1"/>
    <xf numFmtId="165" fontId="10" fillId="3" borderId="0" xfId="0" applyNumberFormat="1" applyFont="1" applyFill="1"/>
    <xf numFmtId="0" fontId="1" fillId="0" borderId="0" xfId="0" applyFont="1"/>
    <xf numFmtId="3" fontId="1" fillId="0" borderId="0" xfId="0" applyNumberFormat="1" applyFont="1"/>
    <xf numFmtId="165" fontId="1" fillId="2" borderId="0" xfId="0" applyNumberFormat="1" applyFont="1" applyFill="1" applyProtection="1">
      <protection locked="0"/>
    </xf>
    <xf numFmtId="0" fontId="4" fillId="3" borderId="0" xfId="0" applyFont="1" applyFill="1"/>
    <xf numFmtId="0" fontId="11" fillId="0" borderId="0" xfId="0" applyFont="1"/>
    <xf numFmtId="0" fontId="10" fillId="0" borderId="0" xfId="0" applyFont="1"/>
    <xf numFmtId="0" fontId="8" fillId="3" borderId="0" xfId="0" applyFont="1" applyFill="1"/>
    <xf numFmtId="165" fontId="8" fillId="3" borderId="0" xfId="0" applyNumberFormat="1" applyFont="1" applyFill="1"/>
    <xf numFmtId="165" fontId="4" fillId="0" borderId="0" xfId="0" applyNumberFormat="1" applyFont="1" applyProtection="1">
      <protection locked="0"/>
    </xf>
    <xf numFmtId="0" fontId="12" fillId="0" borderId="0" xfId="0" applyFont="1"/>
    <xf numFmtId="0" fontId="13" fillId="0" borderId="0" xfId="0" applyFont="1"/>
    <xf numFmtId="0" fontId="5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16" fillId="4" borderId="2" xfId="0" applyFont="1" applyFill="1" applyBorder="1" applyAlignment="1">
      <alignment vertical="center" wrapText="1"/>
    </xf>
    <xf numFmtId="0" fontId="16" fillId="5" borderId="2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0" fontId="17" fillId="0" borderId="0" xfId="0" applyFont="1"/>
    <xf numFmtId="0" fontId="18" fillId="0" borderId="1" xfId="0" applyFont="1" applyBorder="1" applyAlignment="1">
      <alignment wrapText="1"/>
    </xf>
    <xf numFmtId="0" fontId="6" fillId="2" borderId="0" xfId="0" applyFont="1" applyFill="1" applyProtection="1">
      <protection locked="0"/>
    </xf>
    <xf numFmtId="0" fontId="14" fillId="2" borderId="3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 wrapText="1"/>
      <protection locked="0"/>
    </xf>
    <xf numFmtId="165" fontId="4" fillId="3" borderId="0" xfId="0" applyNumberFormat="1" applyFont="1" applyFill="1"/>
    <xf numFmtId="165" fontId="5" fillId="0" borderId="0" xfId="0" applyNumberFormat="1" applyFont="1"/>
    <xf numFmtId="165" fontId="3" fillId="0" borderId="0" xfId="0" applyNumberFormat="1" applyFont="1"/>
    <xf numFmtId="0" fontId="21" fillId="6" borderId="0" xfId="0" applyFont="1" applyFill="1"/>
    <xf numFmtId="0" fontId="21" fillId="0" borderId="0" xfId="0" applyFont="1"/>
    <xf numFmtId="0" fontId="22" fillId="6" borderId="1" xfId="0" applyFont="1" applyFill="1" applyBorder="1"/>
    <xf numFmtId="0" fontId="23" fillId="0" borderId="0" xfId="0" applyFont="1"/>
    <xf numFmtId="0" fontId="24" fillId="6" borderId="1" xfId="0" applyFont="1" applyFill="1" applyBorder="1"/>
    <xf numFmtId="0" fontId="18" fillId="0" borderId="1" xfId="0" applyFont="1" applyBorder="1"/>
    <xf numFmtId="0" fontId="18" fillId="7" borderId="1" xfId="0" applyFont="1" applyFill="1" applyBorder="1"/>
    <xf numFmtId="0" fontId="18" fillId="0" borderId="0" xfId="0" applyFont="1"/>
    <xf numFmtId="0" fontId="23" fillId="7" borderId="1" xfId="0" applyFont="1" applyFill="1" applyBorder="1"/>
    <xf numFmtId="0" fontId="26" fillId="0" borderId="0" xfId="0" applyFont="1"/>
    <xf numFmtId="0" fontId="27" fillId="0" borderId="0" xfId="0" applyFont="1"/>
    <xf numFmtId="0" fontId="21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4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2" fillId="8" borderId="1" xfId="0" applyFont="1" applyFill="1" applyBorder="1" applyAlignment="1">
      <alignment wrapText="1"/>
    </xf>
    <xf numFmtId="0" fontId="22" fillId="8" borderId="1" xfId="0" applyFont="1" applyFill="1" applyBorder="1"/>
    <xf numFmtId="8" fontId="0" fillId="0" borderId="0" xfId="0" applyNumberFormat="1"/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0" fillId="0" borderId="0" xfId="0" applyAlignment="1">
      <alignment wrapText="1"/>
    </xf>
    <xf numFmtId="3" fontId="18" fillId="7" borderId="1" xfId="0" applyNumberFormat="1" applyFont="1" applyFill="1" applyBorder="1"/>
    <xf numFmtId="0" fontId="31" fillId="0" borderId="0" xfId="0" applyFont="1"/>
    <xf numFmtId="0" fontId="32" fillId="0" borderId="0" xfId="0" applyFont="1"/>
    <xf numFmtId="0" fontId="18" fillId="0" borderId="1" xfId="0" applyFont="1" applyBorder="1" applyAlignment="1">
      <alignment horizontal="right"/>
    </xf>
    <xf numFmtId="0" fontId="18" fillId="10" borderId="1" xfId="0" applyFont="1" applyFill="1" applyBorder="1"/>
    <xf numFmtId="44" fontId="18" fillId="10" borderId="1" xfId="1" applyFont="1" applyFill="1" applyBorder="1"/>
    <xf numFmtId="44" fontId="22" fillId="10" borderId="1" xfId="1" applyFont="1" applyFill="1" applyBorder="1"/>
    <xf numFmtId="44" fontId="18" fillId="11" borderId="1" xfId="1" applyFont="1" applyFill="1" applyBorder="1"/>
    <xf numFmtId="0" fontId="18" fillId="0" borderId="1" xfId="0" applyFont="1" applyBorder="1" applyAlignment="1">
      <alignment horizontal="left" indent="11"/>
    </xf>
    <xf numFmtId="166" fontId="18" fillId="7" borderId="1" xfId="1" applyNumberFormat="1" applyFont="1" applyFill="1" applyBorder="1"/>
    <xf numFmtId="167" fontId="23" fillId="0" borderId="0" xfId="0" applyNumberFormat="1" applyFont="1"/>
    <xf numFmtId="167" fontId="18" fillId="0" borderId="1" xfId="0" applyNumberFormat="1" applyFont="1" applyBorder="1"/>
    <xf numFmtId="167" fontId="22" fillId="6" borderId="1" xfId="0" applyNumberFormat="1" applyFont="1" applyFill="1" applyBorder="1"/>
    <xf numFmtId="167" fontId="24" fillId="6" borderId="1" xfId="0" applyNumberFormat="1" applyFont="1" applyFill="1" applyBorder="1"/>
    <xf numFmtId="167" fontId="18" fillId="0" borderId="0" xfId="0" applyNumberFormat="1" applyFont="1"/>
    <xf numFmtId="167" fontId="18" fillId="9" borderId="1" xfId="0" applyNumberFormat="1" applyFont="1" applyFill="1" applyBorder="1" applyProtection="1">
      <protection locked="0"/>
    </xf>
    <xf numFmtId="166" fontId="18" fillId="9" borderId="1" xfId="1" applyNumberFormat="1" applyFont="1" applyFill="1" applyBorder="1" applyProtection="1">
      <protection locked="0"/>
    </xf>
    <xf numFmtId="0" fontId="23" fillId="0" borderId="5" xfId="0" applyFont="1" applyBorder="1" applyAlignment="1">
      <alignment wrapText="1"/>
    </xf>
    <xf numFmtId="0" fontId="23" fillId="0" borderId="7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30" fillId="6" borderId="0" xfId="0" applyFont="1" applyFill="1" applyAlignment="1">
      <alignment wrapText="1"/>
    </xf>
    <xf numFmtId="0" fontId="20" fillId="8" borderId="0" xfId="0" applyFont="1" applyFill="1" applyAlignment="1">
      <alignment wrapText="1"/>
    </xf>
    <xf numFmtId="0" fontId="18" fillId="0" borderId="5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3CFF-9D6B-4C5D-AB80-C98611AC2E36}">
  <dimension ref="A1:H60"/>
  <sheetViews>
    <sheetView showGridLines="0" tabSelected="1" zoomScale="85" zoomScaleNormal="85" workbookViewId="0">
      <selection activeCell="B49" sqref="B49"/>
    </sheetView>
  </sheetViews>
  <sheetFormatPr defaultRowHeight="15"/>
  <cols>
    <col min="1" max="1" width="36.5703125" bestFit="1" customWidth="1"/>
    <col min="2" max="2" width="26" customWidth="1"/>
    <col min="3" max="3" width="31.140625" bestFit="1" customWidth="1"/>
    <col min="4" max="4" width="12" bestFit="1" customWidth="1"/>
    <col min="5" max="5" width="15.5703125" bestFit="1" customWidth="1"/>
    <col min="6" max="6" width="11.28515625" bestFit="1" customWidth="1"/>
    <col min="8" max="8" width="15.85546875" customWidth="1"/>
  </cols>
  <sheetData>
    <row r="1" spans="1:8" ht="26.25">
      <c r="A1" s="63" t="s">
        <v>0</v>
      </c>
    </row>
    <row r="3" spans="1:8">
      <c r="A3" s="4"/>
      <c r="B3" s="2" t="s">
        <v>1</v>
      </c>
    </row>
    <row r="4" spans="1:8" ht="18">
      <c r="A4" s="23" t="s">
        <v>2</v>
      </c>
      <c r="B4" s="32"/>
    </row>
    <row r="5" spans="1:8">
      <c r="A5" s="30" t="s">
        <v>3</v>
      </c>
    </row>
    <row r="8" spans="1:8" ht="15.75">
      <c r="A8" s="83" t="s">
        <v>4</v>
      </c>
      <c r="B8" s="83"/>
      <c r="C8" s="83"/>
      <c r="D8" s="38"/>
      <c r="E8" s="38"/>
      <c r="F8" s="38"/>
      <c r="G8" s="38"/>
      <c r="H8" s="38"/>
    </row>
    <row r="9" spans="1:8">
      <c r="A9" s="49"/>
      <c r="B9" s="39"/>
      <c r="C9" s="39"/>
      <c r="D9" s="39"/>
      <c r="E9" s="39"/>
      <c r="F9" s="39"/>
      <c r="G9" s="39"/>
      <c r="H9" s="39"/>
    </row>
    <row r="10" spans="1:8">
      <c r="A10" s="56" t="s">
        <v>5</v>
      </c>
      <c r="B10" s="57" t="s">
        <v>6</v>
      </c>
      <c r="C10" s="57" t="s">
        <v>7</v>
      </c>
      <c r="D10" s="40" t="s">
        <v>8</v>
      </c>
      <c r="E10" s="40" t="s">
        <v>9</v>
      </c>
      <c r="F10" s="40" t="s">
        <v>10</v>
      </c>
      <c r="G10" s="41"/>
      <c r="H10" s="42" t="s">
        <v>11</v>
      </c>
    </row>
    <row r="11" spans="1:8">
      <c r="A11" s="84" t="s">
        <v>12</v>
      </c>
      <c r="B11" s="43" t="s">
        <v>13</v>
      </c>
      <c r="C11" s="62">
        <v>17937</v>
      </c>
      <c r="D11" s="62">
        <v>62352</v>
      </c>
      <c r="E11" s="77">
        <v>0</v>
      </c>
      <c r="F11" s="77">
        <v>0</v>
      </c>
      <c r="G11" s="72"/>
      <c r="H11" s="73">
        <f>(C11*E11)+(D11*F11)</f>
        <v>0</v>
      </c>
    </row>
    <row r="12" spans="1:8" ht="81.75" customHeight="1">
      <c r="A12" s="85"/>
      <c r="B12" s="43" t="s">
        <v>14</v>
      </c>
      <c r="C12" s="62">
        <v>23907</v>
      </c>
      <c r="D12" s="44">
        <v>1</v>
      </c>
      <c r="E12" s="77">
        <v>0</v>
      </c>
      <c r="F12" s="77">
        <v>0</v>
      </c>
      <c r="G12" s="72"/>
      <c r="H12" s="73">
        <f>(C12*E12)+(D12*F12)</f>
        <v>0</v>
      </c>
    </row>
    <row r="13" spans="1:8">
      <c r="A13" s="56" t="s">
        <v>15</v>
      </c>
      <c r="B13" s="57" t="s">
        <v>6</v>
      </c>
      <c r="C13" s="57" t="s">
        <v>16</v>
      </c>
      <c r="D13" s="40" t="s">
        <v>8</v>
      </c>
      <c r="E13" s="74" t="s">
        <v>9</v>
      </c>
      <c r="F13" s="74" t="s">
        <v>10</v>
      </c>
      <c r="G13" s="72"/>
      <c r="H13" s="75" t="s">
        <v>11</v>
      </c>
    </row>
    <row r="14" spans="1:8">
      <c r="A14" s="84" t="s">
        <v>17</v>
      </c>
      <c r="B14" s="43" t="s">
        <v>18</v>
      </c>
      <c r="C14" s="44">
        <v>1</v>
      </c>
      <c r="D14" s="44">
        <v>1</v>
      </c>
      <c r="E14" s="77">
        <v>0</v>
      </c>
      <c r="F14" s="77">
        <v>0</v>
      </c>
      <c r="G14" s="72"/>
      <c r="H14" s="73">
        <f>(C14*E14)+(D14*F14)</f>
        <v>0</v>
      </c>
    </row>
    <row r="15" spans="1:8">
      <c r="A15" s="86"/>
      <c r="B15" s="43" t="s">
        <v>19</v>
      </c>
      <c r="C15" s="44">
        <v>3682</v>
      </c>
      <c r="D15" s="44">
        <v>1</v>
      </c>
      <c r="E15" s="77">
        <v>0</v>
      </c>
      <c r="F15" s="77">
        <v>0</v>
      </c>
      <c r="G15" s="72"/>
      <c r="H15" s="73">
        <f>(C15*E15)+(D15*F15)</f>
        <v>0</v>
      </c>
    </row>
    <row r="16" spans="1:8" ht="66" customHeight="1">
      <c r="A16" s="85"/>
      <c r="B16" s="43" t="s">
        <v>20</v>
      </c>
      <c r="C16" s="44">
        <v>1</v>
      </c>
      <c r="D16" s="44">
        <v>1</v>
      </c>
      <c r="E16" s="77">
        <v>0</v>
      </c>
      <c r="F16" s="77">
        <v>0</v>
      </c>
      <c r="G16" s="72"/>
      <c r="H16" s="73">
        <f>(C16*E16)+(D16*F16)</f>
        <v>0</v>
      </c>
    </row>
    <row r="17" spans="1:8">
      <c r="A17" s="56" t="s">
        <v>21</v>
      </c>
      <c r="B17" s="57" t="s">
        <v>22</v>
      </c>
      <c r="C17" s="57" t="s">
        <v>16</v>
      </c>
      <c r="D17" s="40" t="s">
        <v>8</v>
      </c>
      <c r="E17" s="74" t="s">
        <v>9</v>
      </c>
      <c r="F17" s="74" t="s">
        <v>10</v>
      </c>
      <c r="G17" s="72"/>
      <c r="H17" s="75" t="s">
        <v>11</v>
      </c>
    </row>
    <row r="18" spans="1:8">
      <c r="A18" s="84" t="s">
        <v>23</v>
      </c>
      <c r="B18" s="43" t="s">
        <v>24</v>
      </c>
      <c r="C18" s="44">
        <v>672</v>
      </c>
      <c r="D18" s="62">
        <v>106209</v>
      </c>
      <c r="E18" s="77">
        <v>0</v>
      </c>
      <c r="F18" s="77">
        <v>0</v>
      </c>
      <c r="G18" s="72"/>
      <c r="H18" s="73">
        <f>(C18*E18)+(D18*F18)</f>
        <v>0</v>
      </c>
    </row>
    <row r="19" spans="1:8">
      <c r="A19" s="86"/>
      <c r="B19" s="43" t="s">
        <v>25</v>
      </c>
      <c r="C19" s="44">
        <v>2959</v>
      </c>
      <c r="D19" s="44">
        <v>7912</v>
      </c>
      <c r="E19" s="77">
        <v>0</v>
      </c>
      <c r="F19" s="77">
        <v>0</v>
      </c>
      <c r="G19" s="72"/>
      <c r="H19" s="73">
        <f t="shared" ref="H19:H34" si="0">(C19*E19)+(D19*F19)</f>
        <v>0</v>
      </c>
    </row>
    <row r="20" spans="1:8">
      <c r="A20" s="86"/>
      <c r="B20" s="43" t="s">
        <v>26</v>
      </c>
      <c r="C20" s="44">
        <v>103</v>
      </c>
      <c r="D20" s="44">
        <v>162</v>
      </c>
      <c r="E20" s="77">
        <v>0</v>
      </c>
      <c r="F20" s="77">
        <v>0</v>
      </c>
      <c r="G20" s="72"/>
      <c r="H20" s="73">
        <f t="shared" si="0"/>
        <v>0</v>
      </c>
    </row>
    <row r="21" spans="1:8" ht="111.75" customHeight="1">
      <c r="A21" s="85"/>
      <c r="B21" s="43" t="s">
        <v>27</v>
      </c>
      <c r="C21" s="44">
        <v>35</v>
      </c>
      <c r="D21" s="44">
        <v>1</v>
      </c>
      <c r="E21" s="77">
        <v>0</v>
      </c>
      <c r="F21" s="77">
        <v>0</v>
      </c>
      <c r="G21" s="72"/>
      <c r="H21" s="73">
        <f t="shared" si="0"/>
        <v>0</v>
      </c>
    </row>
    <row r="22" spans="1:8">
      <c r="A22" s="56" t="s">
        <v>28</v>
      </c>
      <c r="B22" s="57" t="s">
        <v>22</v>
      </c>
      <c r="C22" s="57" t="s">
        <v>29</v>
      </c>
      <c r="D22" s="40" t="s">
        <v>8</v>
      </c>
      <c r="E22" s="74" t="s">
        <v>9</v>
      </c>
      <c r="F22" s="74" t="s">
        <v>10</v>
      </c>
      <c r="G22" s="72"/>
      <c r="H22" s="75" t="s">
        <v>11</v>
      </c>
    </row>
    <row r="23" spans="1:8">
      <c r="A23" s="84" t="s">
        <v>30</v>
      </c>
      <c r="B23" s="43" t="s">
        <v>24</v>
      </c>
      <c r="C23" s="44">
        <v>1</v>
      </c>
      <c r="D23" s="44">
        <v>206</v>
      </c>
      <c r="E23" s="77">
        <v>0</v>
      </c>
      <c r="F23" s="77">
        <v>0</v>
      </c>
      <c r="G23" s="72"/>
      <c r="H23" s="73">
        <f t="shared" si="0"/>
        <v>0</v>
      </c>
    </row>
    <row r="24" spans="1:8">
      <c r="A24" s="86"/>
      <c r="B24" s="43" t="s">
        <v>25</v>
      </c>
      <c r="C24" s="44">
        <v>630</v>
      </c>
      <c r="D24" s="44">
        <v>1013</v>
      </c>
      <c r="E24" s="77">
        <v>0</v>
      </c>
      <c r="F24" s="77">
        <v>0</v>
      </c>
      <c r="G24" s="72"/>
      <c r="H24" s="73">
        <f t="shared" si="0"/>
        <v>0</v>
      </c>
    </row>
    <row r="25" spans="1:8">
      <c r="A25" s="86"/>
      <c r="B25" s="43" t="s">
        <v>26</v>
      </c>
      <c r="C25" s="44">
        <v>1</v>
      </c>
      <c r="D25" s="44">
        <v>104</v>
      </c>
      <c r="E25" s="77">
        <v>0</v>
      </c>
      <c r="F25" s="77">
        <v>0</v>
      </c>
      <c r="G25" s="72"/>
      <c r="H25" s="73">
        <f t="shared" si="0"/>
        <v>0</v>
      </c>
    </row>
    <row r="26" spans="1:8">
      <c r="A26" s="86"/>
      <c r="B26" s="43" t="s">
        <v>27</v>
      </c>
      <c r="C26" s="44">
        <v>1</v>
      </c>
      <c r="D26" s="44">
        <v>14</v>
      </c>
      <c r="E26" s="77">
        <v>0</v>
      </c>
      <c r="F26" s="77">
        <v>0</v>
      </c>
      <c r="G26" s="72"/>
      <c r="H26" s="73">
        <f t="shared" si="0"/>
        <v>0</v>
      </c>
    </row>
    <row r="27" spans="1:8">
      <c r="A27" s="86"/>
      <c r="B27" s="43" t="s">
        <v>31</v>
      </c>
      <c r="C27" s="44">
        <v>1</v>
      </c>
      <c r="D27" s="44">
        <v>1</v>
      </c>
      <c r="E27" s="77">
        <v>0</v>
      </c>
      <c r="F27" s="77">
        <v>0</v>
      </c>
      <c r="G27" s="72"/>
      <c r="H27" s="73">
        <f t="shared" si="0"/>
        <v>0</v>
      </c>
    </row>
    <row r="28" spans="1:8" ht="60.75" customHeight="1">
      <c r="A28" s="85"/>
      <c r="B28" s="43" t="s">
        <v>32</v>
      </c>
      <c r="C28" s="44">
        <v>1</v>
      </c>
      <c r="D28" s="44">
        <v>1</v>
      </c>
      <c r="E28" s="77">
        <v>0</v>
      </c>
      <c r="F28" s="77">
        <v>0</v>
      </c>
      <c r="G28" s="72"/>
      <c r="H28" s="73">
        <f t="shared" si="0"/>
        <v>0</v>
      </c>
    </row>
    <row r="29" spans="1:8">
      <c r="A29" s="56" t="s">
        <v>33</v>
      </c>
      <c r="B29" s="57" t="s">
        <v>6</v>
      </c>
      <c r="C29" s="57" t="s">
        <v>29</v>
      </c>
      <c r="D29" s="40" t="s">
        <v>8</v>
      </c>
      <c r="E29" s="74" t="s">
        <v>9</v>
      </c>
      <c r="F29" s="74" t="s">
        <v>10</v>
      </c>
      <c r="G29" s="72"/>
      <c r="H29" s="75" t="s">
        <v>11</v>
      </c>
    </row>
    <row r="30" spans="1:8">
      <c r="A30" s="84" t="s">
        <v>34</v>
      </c>
      <c r="B30" s="43" t="s">
        <v>35</v>
      </c>
      <c r="C30" s="44">
        <v>1</v>
      </c>
      <c r="D30" s="44">
        <v>1</v>
      </c>
      <c r="E30" s="77">
        <v>0</v>
      </c>
      <c r="F30" s="77">
        <v>0</v>
      </c>
      <c r="G30" s="72"/>
      <c r="H30" s="73">
        <f t="shared" si="0"/>
        <v>0</v>
      </c>
    </row>
    <row r="31" spans="1:8">
      <c r="A31" s="86"/>
      <c r="B31" s="43" t="s">
        <v>36</v>
      </c>
      <c r="C31" s="44">
        <v>1</v>
      </c>
      <c r="D31" s="44">
        <v>1</v>
      </c>
      <c r="E31" s="77">
        <v>0</v>
      </c>
      <c r="F31" s="77">
        <v>0</v>
      </c>
      <c r="G31" s="72"/>
      <c r="H31" s="73">
        <f t="shared" si="0"/>
        <v>0</v>
      </c>
    </row>
    <row r="32" spans="1:8">
      <c r="A32" s="86"/>
      <c r="B32" s="43" t="s">
        <v>37</v>
      </c>
      <c r="C32" s="44">
        <v>1</v>
      </c>
      <c r="D32" s="44">
        <v>1</v>
      </c>
      <c r="E32" s="77">
        <v>0</v>
      </c>
      <c r="F32" s="77">
        <v>0</v>
      </c>
      <c r="G32" s="72"/>
      <c r="H32" s="73">
        <f t="shared" si="0"/>
        <v>0</v>
      </c>
    </row>
    <row r="33" spans="1:8">
      <c r="A33" s="86"/>
      <c r="B33" s="43" t="s">
        <v>38</v>
      </c>
      <c r="C33" s="44">
        <v>1</v>
      </c>
      <c r="D33" s="44">
        <v>1</v>
      </c>
      <c r="E33" s="77">
        <v>0</v>
      </c>
      <c r="F33" s="77">
        <v>0</v>
      </c>
      <c r="G33" s="72"/>
      <c r="H33" s="73">
        <f t="shared" si="0"/>
        <v>0</v>
      </c>
    </row>
    <row r="34" spans="1:8" ht="22.5" customHeight="1">
      <c r="A34" s="85"/>
      <c r="B34" s="43" t="s">
        <v>39</v>
      </c>
      <c r="C34" s="44">
        <v>1</v>
      </c>
      <c r="D34" s="44">
        <v>1</v>
      </c>
      <c r="E34" s="77">
        <v>0</v>
      </c>
      <c r="F34" s="77">
        <v>0</v>
      </c>
      <c r="G34" s="72"/>
      <c r="H34" s="73">
        <f t="shared" si="0"/>
        <v>0</v>
      </c>
    </row>
    <row r="35" spans="1:8">
      <c r="A35" s="50"/>
      <c r="B35" s="45"/>
      <c r="C35" s="45"/>
      <c r="D35" s="45"/>
      <c r="E35" s="76"/>
      <c r="F35" s="76"/>
      <c r="G35" s="72"/>
      <c r="H35" s="76"/>
    </row>
    <row r="36" spans="1:8">
      <c r="A36" s="56" t="s">
        <v>40</v>
      </c>
      <c r="B36" s="57" t="s">
        <v>6</v>
      </c>
      <c r="C36" s="57" t="s">
        <v>8</v>
      </c>
      <c r="D36" s="40" t="s">
        <v>41</v>
      </c>
      <c r="E36" s="74" t="s">
        <v>10</v>
      </c>
      <c r="F36" s="74" t="s">
        <v>42</v>
      </c>
      <c r="G36" s="72"/>
      <c r="H36" s="75" t="s">
        <v>11</v>
      </c>
    </row>
    <row r="37" spans="1:8">
      <c r="A37" s="79"/>
      <c r="B37" s="31" t="s">
        <v>13</v>
      </c>
      <c r="C37" s="44">
        <v>1</v>
      </c>
      <c r="D37" s="44">
        <v>1</v>
      </c>
      <c r="E37" s="77">
        <v>0</v>
      </c>
      <c r="F37" s="77">
        <v>0</v>
      </c>
      <c r="G37" s="72"/>
      <c r="H37" s="73">
        <f>(C37*E37)+(D37*F37)</f>
        <v>0</v>
      </c>
    </row>
    <row r="38" spans="1:8">
      <c r="A38" s="80"/>
      <c r="B38" s="31" t="s">
        <v>14</v>
      </c>
      <c r="C38" s="44">
        <v>1</v>
      </c>
      <c r="D38" s="44">
        <v>1</v>
      </c>
      <c r="E38" s="77">
        <v>0</v>
      </c>
      <c r="F38" s="77">
        <v>0</v>
      </c>
      <c r="G38" s="72"/>
      <c r="H38" s="73">
        <f>(C38*E38)+(D38*F38)</f>
        <v>0</v>
      </c>
    </row>
    <row r="39" spans="1:8">
      <c r="A39" s="80"/>
      <c r="B39" s="31" t="s">
        <v>18</v>
      </c>
      <c r="C39" s="44">
        <v>1</v>
      </c>
      <c r="D39" s="44">
        <v>1</v>
      </c>
      <c r="E39" s="77">
        <v>0</v>
      </c>
      <c r="F39" s="77">
        <v>0</v>
      </c>
      <c r="G39" s="72"/>
      <c r="H39" s="73">
        <f>(C39*E39)+(D39*F39)</f>
        <v>0</v>
      </c>
    </row>
    <row r="40" spans="1:8">
      <c r="A40" s="80"/>
      <c r="B40" s="31" t="s">
        <v>19</v>
      </c>
      <c r="C40" s="44">
        <v>1</v>
      </c>
      <c r="D40" s="44">
        <v>1</v>
      </c>
      <c r="E40" s="77">
        <v>0</v>
      </c>
      <c r="F40" s="77">
        <v>0</v>
      </c>
      <c r="G40" s="72"/>
      <c r="H40" s="73">
        <f t="shared" ref="H38:H41" si="1">(C40*E40)+(D40*F40)</f>
        <v>0</v>
      </c>
    </row>
    <row r="41" spans="1:8">
      <c r="A41" s="81"/>
      <c r="B41" s="31" t="s">
        <v>20</v>
      </c>
      <c r="C41" s="44">
        <v>1</v>
      </c>
      <c r="D41" s="44">
        <v>1</v>
      </c>
      <c r="E41" s="77">
        <v>0</v>
      </c>
      <c r="F41" s="77">
        <v>0</v>
      </c>
      <c r="G41" s="72"/>
      <c r="H41" s="73">
        <f t="shared" si="1"/>
        <v>0</v>
      </c>
    </row>
    <row r="42" spans="1:8">
      <c r="A42" s="51"/>
      <c r="B42" s="41"/>
      <c r="C42" s="41"/>
      <c r="D42" s="45"/>
      <c r="E42" s="45"/>
      <c r="F42" s="45"/>
      <c r="G42" s="41"/>
      <c r="H42" s="41"/>
    </row>
    <row r="43" spans="1:8">
      <c r="A43" s="51"/>
      <c r="B43" s="57" t="s">
        <v>43</v>
      </c>
      <c r="C43" s="40" t="s">
        <v>44</v>
      </c>
      <c r="D43" s="45"/>
      <c r="E43" s="45"/>
      <c r="F43" s="45"/>
      <c r="G43" s="41"/>
      <c r="H43" s="41"/>
    </row>
    <row r="44" spans="1:8">
      <c r="A44" s="52" t="s">
        <v>45</v>
      </c>
      <c r="B44" s="46">
        <v>1835</v>
      </c>
      <c r="C44" s="77">
        <v>0</v>
      </c>
      <c r="D44" s="41"/>
      <c r="E44" s="41"/>
      <c r="F44" s="41"/>
      <c r="G44" s="41"/>
      <c r="H44" s="73">
        <f>B44*C44</f>
        <v>0</v>
      </c>
    </row>
    <row r="45" spans="1:8" ht="26.25">
      <c r="A45" s="52" t="s">
        <v>46</v>
      </c>
      <c r="B45" s="46">
        <v>255</v>
      </c>
      <c r="C45" s="77">
        <v>0</v>
      </c>
      <c r="D45" s="41"/>
      <c r="E45" s="41"/>
      <c r="F45" s="41"/>
      <c r="G45" s="41"/>
      <c r="H45" s="73">
        <f t="shared" ref="H45:H48" si="2">B45*C45</f>
        <v>0</v>
      </c>
    </row>
    <row r="46" spans="1:8" ht="26.25">
      <c r="A46" s="52" t="s">
        <v>47</v>
      </c>
      <c r="B46" s="46">
        <v>255</v>
      </c>
      <c r="C46" s="77">
        <v>0</v>
      </c>
      <c r="D46" s="41"/>
      <c r="E46" s="41"/>
      <c r="F46" s="41"/>
      <c r="G46" s="41"/>
      <c r="H46" s="73">
        <f t="shared" si="2"/>
        <v>0</v>
      </c>
    </row>
    <row r="47" spans="1:8">
      <c r="A47" s="52" t="s">
        <v>48</v>
      </c>
      <c r="B47" s="46">
        <v>13</v>
      </c>
      <c r="C47" s="77">
        <v>0</v>
      </c>
      <c r="D47" s="41"/>
      <c r="E47" s="41"/>
      <c r="F47" s="41"/>
      <c r="G47" s="41"/>
      <c r="H47" s="73">
        <f t="shared" si="2"/>
        <v>0</v>
      </c>
    </row>
    <row r="48" spans="1:8" ht="26.25">
      <c r="A48" s="52" t="s">
        <v>49</v>
      </c>
      <c r="B48" s="46">
        <v>4</v>
      </c>
      <c r="C48" s="77">
        <v>0</v>
      </c>
      <c r="D48" s="41"/>
      <c r="E48" s="41"/>
      <c r="F48" s="41"/>
      <c r="G48" s="41"/>
      <c r="H48" s="73">
        <f t="shared" si="2"/>
        <v>0</v>
      </c>
    </row>
    <row r="49" spans="1:8">
      <c r="A49" s="52" t="s">
        <v>50</v>
      </c>
      <c r="B49" s="46">
        <v>500</v>
      </c>
      <c r="C49" s="77">
        <v>0</v>
      </c>
      <c r="D49" s="41"/>
      <c r="E49" s="41"/>
      <c r="F49" s="41"/>
      <c r="G49" s="41"/>
      <c r="H49" s="73">
        <f>B49*C49</f>
        <v>0</v>
      </c>
    </row>
    <row r="50" spans="1:8">
      <c r="A50" s="53"/>
      <c r="B50" s="41"/>
      <c r="C50" s="45"/>
      <c r="D50" s="41"/>
      <c r="E50" s="41"/>
      <c r="F50" s="41"/>
      <c r="G50" s="41"/>
      <c r="H50" s="43"/>
    </row>
    <row r="51" spans="1:8" ht="26.25">
      <c r="A51" s="54" t="s">
        <v>51</v>
      </c>
      <c r="B51" s="41"/>
      <c r="C51" s="41"/>
      <c r="D51" s="41"/>
      <c r="E51" s="82" t="s">
        <v>52</v>
      </c>
      <c r="F51" s="82"/>
      <c r="G51" s="41"/>
      <c r="H51" s="75">
        <f>H11+H12+H14+H15+H16+H18+H19+H20+H21+H23+H24+H25+H26+H27+H28+H30+H31+H32+H33+H34+H37+H38+H39+H40+H41+H44+H45+H46+H47+H48+H49+C44+C45+C46+C47+C48+C49</f>
        <v>0</v>
      </c>
    </row>
    <row r="52" spans="1:8">
      <c r="A52" s="51" t="s">
        <v>53</v>
      </c>
      <c r="B52" s="41"/>
      <c r="C52" s="41"/>
      <c r="D52" s="41"/>
      <c r="E52" s="41"/>
      <c r="F52" s="41"/>
      <c r="G52" s="41"/>
      <c r="H52" s="41"/>
    </row>
    <row r="53" spans="1:8">
      <c r="A53" s="51"/>
      <c r="B53" s="41"/>
      <c r="C53" s="41"/>
      <c r="D53" s="41"/>
      <c r="E53" s="41"/>
      <c r="F53" s="41"/>
      <c r="G53" s="41"/>
      <c r="H53" s="41"/>
    </row>
    <row r="54" spans="1:8">
      <c r="A54" s="55"/>
      <c r="B54" s="47"/>
      <c r="C54" s="47"/>
      <c r="D54" s="47"/>
      <c r="E54" s="47"/>
      <c r="F54" s="41"/>
      <c r="G54" s="41"/>
      <c r="H54" s="41"/>
    </row>
    <row r="55" spans="1:8">
      <c r="A55" s="26" t="s">
        <v>54</v>
      </c>
      <c r="C55" s="47"/>
      <c r="D55" s="47"/>
      <c r="E55" s="47"/>
      <c r="F55" s="41"/>
      <c r="G55" s="41"/>
      <c r="H55" s="41"/>
    </row>
    <row r="56" spans="1:8">
      <c r="A56" s="26"/>
      <c r="C56" s="47"/>
      <c r="D56" s="47"/>
      <c r="E56" s="47"/>
      <c r="F56" s="41"/>
      <c r="G56" s="41"/>
      <c r="H56" s="41"/>
    </row>
    <row r="57" spans="1:8" ht="15.75" thickBot="1">
      <c r="A57" s="27" t="s">
        <v>55</v>
      </c>
      <c r="B57" s="33"/>
      <c r="C57" s="47"/>
      <c r="D57" s="47"/>
      <c r="E57" s="47"/>
      <c r="F57" s="41"/>
      <c r="G57" s="41"/>
      <c r="H57" s="41"/>
    </row>
    <row r="58" spans="1:8" ht="16.5" thickTop="1" thickBot="1">
      <c r="A58" s="28" t="s">
        <v>56</v>
      </c>
      <c r="B58" s="33"/>
      <c r="C58" s="48"/>
      <c r="D58" s="48"/>
      <c r="E58" s="48"/>
      <c r="F58" s="39"/>
      <c r="G58" s="39"/>
      <c r="H58" s="39"/>
    </row>
    <row r="59" spans="1:8" ht="16.5" thickTop="1" thickBot="1">
      <c r="A59" s="27" t="s">
        <v>57</v>
      </c>
      <c r="B59" s="33"/>
      <c r="C59" s="48"/>
      <c r="D59" s="48"/>
      <c r="E59" s="48"/>
      <c r="F59" s="39"/>
      <c r="G59" s="39"/>
      <c r="H59" s="39"/>
    </row>
    <row r="60" spans="1:8" ht="15.75" thickTop="1">
      <c r="A60" s="29" t="s">
        <v>58</v>
      </c>
      <c r="B60" s="34"/>
      <c r="C60" s="48"/>
      <c r="D60" s="48"/>
      <c r="E60" s="48"/>
      <c r="F60" s="39"/>
      <c r="G60" s="39"/>
      <c r="H60" s="39"/>
    </row>
  </sheetData>
  <sheetProtection algorithmName="SHA-512" hashValue="9iVjddM2uGiESATJZc4Oy+MoBfkAfxfDGkJXrKN8GukQQu1/IkTZN07WyXQws6aeY2gjWUleTa1MfvI6Sf63QA==" saltValue="anUh3mS4xl3ra7c3BCxTnw==" spinCount="100000" sheet="1" objects="1" scenarios="1"/>
  <mergeCells count="8">
    <mergeCell ref="A37:A41"/>
    <mergeCell ref="E51:F51"/>
    <mergeCell ref="A8:C8"/>
    <mergeCell ref="A11:A12"/>
    <mergeCell ref="A14:A16"/>
    <mergeCell ref="A18:A21"/>
    <mergeCell ref="A23:A28"/>
    <mergeCell ref="A30:A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4D0D-4CC2-4271-B3DD-A9FA08551482}">
  <dimension ref="A1:H28"/>
  <sheetViews>
    <sheetView workbookViewId="0"/>
  </sheetViews>
  <sheetFormatPr defaultRowHeight="15"/>
  <cols>
    <col min="1" max="1" width="36.5703125" bestFit="1" customWidth="1"/>
    <col min="2" max="2" width="29.140625" customWidth="1"/>
    <col min="3" max="3" width="36.5703125" bestFit="1" customWidth="1"/>
    <col min="4" max="4" width="39.28515625" bestFit="1" customWidth="1"/>
    <col min="5" max="5" width="18.42578125" bestFit="1" customWidth="1"/>
    <col min="6" max="6" width="22" bestFit="1" customWidth="1"/>
    <col min="7" max="7" width="18.85546875" bestFit="1" customWidth="1"/>
    <col min="8" max="8" width="19.140625" bestFit="1" customWidth="1"/>
  </cols>
  <sheetData>
    <row r="1" spans="1:8" ht="26.25">
      <c r="A1" s="63" t="s">
        <v>59</v>
      </c>
    </row>
    <row r="3" spans="1:8">
      <c r="A3" s="4"/>
      <c r="B3" s="2" t="s">
        <v>1</v>
      </c>
    </row>
    <row r="4" spans="1:8" ht="18">
      <c r="A4" s="23" t="s">
        <v>2</v>
      </c>
      <c r="B4" s="32"/>
    </row>
    <row r="5" spans="1:8">
      <c r="A5" s="30" t="s">
        <v>3</v>
      </c>
    </row>
    <row r="7" spans="1:8" ht="18">
      <c r="A7" s="59" t="s">
        <v>60</v>
      </c>
      <c r="C7" s="61"/>
    </row>
    <row r="8" spans="1:8" ht="30">
      <c r="A8" s="60" t="s">
        <v>61</v>
      </c>
      <c r="C8" s="61"/>
    </row>
    <row r="9" spans="1:8" ht="26.25">
      <c r="A9" s="56" t="s">
        <v>62</v>
      </c>
      <c r="B9" s="56" t="s">
        <v>63</v>
      </c>
      <c r="C9" s="56" t="s">
        <v>64</v>
      </c>
      <c r="D9" s="56" t="s">
        <v>65</v>
      </c>
      <c r="E9" s="56" t="s">
        <v>66</v>
      </c>
      <c r="F9" s="56" t="s">
        <v>67</v>
      </c>
      <c r="G9" s="56" t="s">
        <v>68</v>
      </c>
      <c r="H9" s="56" t="s">
        <v>69</v>
      </c>
    </row>
    <row r="10" spans="1:8">
      <c r="A10" s="43">
        <v>1</v>
      </c>
      <c r="B10" s="43" t="s">
        <v>70</v>
      </c>
      <c r="C10" s="43" t="s">
        <v>71</v>
      </c>
      <c r="D10" s="43" t="s">
        <v>72</v>
      </c>
      <c r="E10" s="78">
        <v>0</v>
      </c>
      <c r="F10" s="78">
        <v>0</v>
      </c>
      <c r="G10" s="43">
        <v>10</v>
      </c>
      <c r="H10" s="71">
        <f>E10+(F10*G10)</f>
        <v>0</v>
      </c>
    </row>
    <row r="11" spans="1:8">
      <c r="A11" s="43">
        <v>2</v>
      </c>
      <c r="B11" s="43" t="s">
        <v>73</v>
      </c>
      <c r="C11" s="43" t="s">
        <v>71</v>
      </c>
      <c r="D11" s="43" t="s">
        <v>72</v>
      </c>
      <c r="E11" s="78">
        <v>0</v>
      </c>
      <c r="F11" s="78">
        <v>0</v>
      </c>
      <c r="G11" s="43">
        <v>10</v>
      </c>
      <c r="H11" s="71">
        <f>E11+(F11*G11)</f>
        <v>0</v>
      </c>
    </row>
    <row r="12" spans="1:8">
      <c r="A12" s="66"/>
      <c r="B12" s="66"/>
      <c r="C12" s="66"/>
      <c r="D12" s="66"/>
      <c r="E12" s="67"/>
      <c r="F12" s="68" t="s">
        <v>74</v>
      </c>
      <c r="G12" s="66"/>
      <c r="H12" s="67"/>
    </row>
    <row r="13" spans="1:8">
      <c r="A13" s="43">
        <v>3</v>
      </c>
      <c r="B13" s="43" t="s">
        <v>75</v>
      </c>
      <c r="C13" s="43" t="s">
        <v>76</v>
      </c>
      <c r="D13" s="43" t="s">
        <v>77</v>
      </c>
      <c r="E13" s="69"/>
      <c r="F13" s="78">
        <v>0</v>
      </c>
      <c r="G13" s="65" t="s">
        <v>78</v>
      </c>
      <c r="H13" s="71">
        <f>F13</f>
        <v>0</v>
      </c>
    </row>
    <row r="14" spans="1:8">
      <c r="A14" s="43">
        <v>4</v>
      </c>
      <c r="B14" s="43" t="s">
        <v>75</v>
      </c>
      <c r="C14" s="43" t="s">
        <v>76</v>
      </c>
      <c r="D14" s="31" t="s">
        <v>79</v>
      </c>
      <c r="E14" s="69"/>
      <c r="F14" s="78">
        <v>0</v>
      </c>
      <c r="G14" s="70" t="s">
        <v>78</v>
      </c>
      <c r="H14" s="71">
        <f>F14</f>
        <v>0</v>
      </c>
    </row>
    <row r="15" spans="1:8" ht="18">
      <c r="A15" s="59" t="s">
        <v>80</v>
      </c>
      <c r="C15" s="61"/>
    </row>
    <row r="16" spans="1:8" ht="30">
      <c r="A16" s="60" t="s">
        <v>81</v>
      </c>
      <c r="C16" s="61"/>
    </row>
    <row r="17" spans="1:8" ht="26.25">
      <c r="A17" s="56" t="s">
        <v>62</v>
      </c>
      <c r="B17" s="56" t="s">
        <v>63</v>
      </c>
      <c r="C17" s="56" t="s">
        <v>64</v>
      </c>
      <c r="D17" s="56" t="s">
        <v>65</v>
      </c>
      <c r="E17" s="56" t="s">
        <v>66</v>
      </c>
      <c r="F17" s="56" t="s">
        <v>67</v>
      </c>
      <c r="G17" s="56" t="s">
        <v>68</v>
      </c>
      <c r="H17" s="56" t="s">
        <v>69</v>
      </c>
    </row>
    <row r="18" spans="1:8">
      <c r="A18" s="43">
        <v>1</v>
      </c>
      <c r="B18" s="43" t="s">
        <v>70</v>
      </c>
      <c r="C18" s="43" t="s">
        <v>71</v>
      </c>
      <c r="D18" s="43" t="s">
        <v>72</v>
      </c>
      <c r="E18" s="78">
        <v>0</v>
      </c>
      <c r="F18" s="78">
        <v>0</v>
      </c>
      <c r="G18" s="43">
        <v>10</v>
      </c>
      <c r="H18" s="71">
        <f>E18+(F18*G18)</f>
        <v>0</v>
      </c>
    </row>
    <row r="19" spans="1:8">
      <c r="A19" s="43">
        <v>2</v>
      </c>
      <c r="B19" s="43" t="s">
        <v>73</v>
      </c>
      <c r="C19" s="43" t="s">
        <v>71</v>
      </c>
      <c r="D19" s="43" t="s">
        <v>72</v>
      </c>
      <c r="E19" s="78">
        <v>0</v>
      </c>
      <c r="F19" s="78">
        <v>0</v>
      </c>
      <c r="G19" s="43">
        <v>10</v>
      </c>
      <c r="H19" s="71">
        <f>E19+(F19*G19)</f>
        <v>0</v>
      </c>
    </row>
    <row r="20" spans="1:8">
      <c r="A20" s="61"/>
      <c r="C20" s="61"/>
      <c r="E20" s="58"/>
      <c r="F20" s="58"/>
      <c r="H20" s="58"/>
    </row>
    <row r="21" spans="1:8" ht="18">
      <c r="A21" s="59" t="s">
        <v>82</v>
      </c>
      <c r="C21" s="61"/>
      <c r="H21" s="71">
        <f>H10+H11+H13+H14+H18+H19</f>
        <v>0</v>
      </c>
    </row>
    <row r="22" spans="1:8">
      <c r="A22" s="26" t="s">
        <v>54</v>
      </c>
    </row>
    <row r="23" spans="1:8">
      <c r="A23" s="26"/>
    </row>
    <row r="24" spans="1:8" ht="15.75" thickBot="1">
      <c r="A24" s="27" t="s">
        <v>55</v>
      </c>
      <c r="B24" s="33"/>
    </row>
    <row r="25" spans="1:8" ht="16.5" thickTop="1" thickBot="1">
      <c r="A25" s="28" t="s">
        <v>56</v>
      </c>
      <c r="B25" s="33"/>
    </row>
    <row r="26" spans="1:8" ht="16.5" thickTop="1" thickBot="1">
      <c r="A26" s="27" t="s">
        <v>57</v>
      </c>
      <c r="B26" s="33"/>
    </row>
    <row r="27" spans="1:8" ht="15.75" thickTop="1">
      <c r="A27" s="29" t="s">
        <v>58</v>
      </c>
      <c r="B27" s="34"/>
    </row>
    <row r="28" spans="1:8">
      <c r="A28" s="24"/>
      <c r="B28" s="24"/>
    </row>
  </sheetData>
  <sheetProtection algorithmName="SHA-512" hashValue="xMQgiQyShiSuapwfD9YPVZesdgqSUlPqSZBDkHUnVYC8N8vZ2pcqKLmKbo4ehxfQWxrUuQdrJlqlQikYi/Purg==" saltValue="5fs7WgAGBVGbTlDcHG/Fc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72D63-2F48-4809-BA72-5418A7D97EB9}">
  <dimension ref="A1:R292"/>
  <sheetViews>
    <sheetView zoomScaleNormal="100" workbookViewId="0"/>
  </sheetViews>
  <sheetFormatPr defaultColWidth="9.140625" defaultRowHeight="14.25"/>
  <cols>
    <col min="1" max="1" width="61.5703125" style="4" customWidth="1"/>
    <col min="2" max="2" width="35.7109375" style="4" customWidth="1"/>
    <col min="3" max="3" width="15" style="4" customWidth="1"/>
    <col min="4" max="4" width="19.5703125" style="4" customWidth="1"/>
    <col min="5" max="16384" width="9.140625" style="4"/>
  </cols>
  <sheetData>
    <row r="1" spans="1:18" ht="23.25">
      <c r="A1" s="64" t="s">
        <v>83</v>
      </c>
    </row>
    <row r="2" spans="1:18">
      <c r="B2" s="2" t="s">
        <v>1</v>
      </c>
    </row>
    <row r="3" spans="1:18" ht="18">
      <c r="A3" s="23" t="s">
        <v>2</v>
      </c>
      <c r="B3" s="32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19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6" t="s">
        <v>84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25" t="s">
        <v>85</v>
      </c>
      <c r="C7" s="2" t="s">
        <v>86</v>
      </c>
      <c r="D7" s="2" t="s">
        <v>87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7" t="s">
        <v>88</v>
      </c>
      <c r="B8" s="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 t="s">
        <v>89</v>
      </c>
      <c r="B9" s="8">
        <v>80000</v>
      </c>
      <c r="C9" s="9">
        <v>0</v>
      </c>
      <c r="D9" s="10">
        <f>B9*C9</f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1" t="s">
        <v>90</v>
      </c>
      <c r="B10" s="8">
        <v>80000</v>
      </c>
      <c r="C10" s="9">
        <v>0</v>
      </c>
      <c r="D10" s="10">
        <f t="shared" ref="D10:D15" si="0">B10*C10</f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1" t="s">
        <v>91</v>
      </c>
      <c r="B11" s="8">
        <v>1000</v>
      </c>
      <c r="C11" s="9">
        <v>0</v>
      </c>
      <c r="D11" s="10">
        <f>B11*C11</f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" t="s">
        <v>92</v>
      </c>
      <c r="B12" s="8">
        <v>1000</v>
      </c>
      <c r="C12" s="9">
        <v>0</v>
      </c>
      <c r="D12" s="10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" t="s">
        <v>93</v>
      </c>
      <c r="B13" s="8">
        <v>1500</v>
      </c>
      <c r="C13" s="9">
        <v>0</v>
      </c>
      <c r="D13" s="10">
        <f t="shared" si="0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1" t="s">
        <v>94</v>
      </c>
      <c r="B14" s="8">
        <v>56000</v>
      </c>
      <c r="C14" s="9">
        <v>0</v>
      </c>
      <c r="D14" s="10">
        <f t="shared" si="0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1" t="s">
        <v>95</v>
      </c>
      <c r="B15" s="8">
        <v>80000</v>
      </c>
      <c r="C15" s="9">
        <v>0</v>
      </c>
      <c r="D15" s="10">
        <f t="shared" si="0"/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11" t="s">
        <v>96</v>
      </c>
      <c r="B16" s="12"/>
      <c r="C16" s="35"/>
      <c r="D16" s="13">
        <f>SUM(D9:D15)</f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1"/>
      <c r="B17" s="1"/>
      <c r="C17" s="10"/>
      <c r="D17" s="10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7" t="s">
        <v>97</v>
      </c>
      <c r="B18" s="1"/>
      <c r="C18" s="10"/>
      <c r="D18" s="1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1" t="s">
        <v>89</v>
      </c>
      <c r="B19" s="8">
        <v>80000</v>
      </c>
      <c r="C19" s="9">
        <v>0</v>
      </c>
      <c r="D19" s="10">
        <f t="shared" ref="D19:D26" si="1">B19*C19</f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1" t="s">
        <v>90</v>
      </c>
      <c r="B20" s="8">
        <v>80000</v>
      </c>
      <c r="C20" s="9">
        <v>0</v>
      </c>
      <c r="D20" s="10">
        <f t="shared" si="1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1" t="s">
        <v>91</v>
      </c>
      <c r="B21" s="8">
        <v>1000</v>
      </c>
      <c r="C21" s="9">
        <v>0</v>
      </c>
      <c r="D21" s="10">
        <f t="shared" si="1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5" customFormat="1">
      <c r="A22" s="14" t="s">
        <v>98</v>
      </c>
      <c r="B22" s="15">
        <v>1000</v>
      </c>
      <c r="C22" s="16">
        <v>0</v>
      </c>
      <c r="D22" s="10">
        <f t="shared" si="1"/>
        <v>0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>
      <c r="A23" s="1" t="s">
        <v>92</v>
      </c>
      <c r="B23" s="8">
        <v>1000</v>
      </c>
      <c r="C23" s="9">
        <v>0</v>
      </c>
      <c r="D23" s="10">
        <f t="shared" si="1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1" t="s">
        <v>93</v>
      </c>
      <c r="B24" s="8">
        <v>1500</v>
      </c>
      <c r="C24" s="9">
        <v>0</v>
      </c>
      <c r="D24" s="10">
        <f t="shared" si="1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1" t="s">
        <v>94</v>
      </c>
      <c r="B25" s="8">
        <v>56000</v>
      </c>
      <c r="C25" s="9">
        <v>0</v>
      </c>
      <c r="D25" s="10">
        <f t="shared" si="1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1" t="s">
        <v>95</v>
      </c>
      <c r="B26" s="8">
        <v>80000</v>
      </c>
      <c r="C26" s="9">
        <v>0</v>
      </c>
      <c r="D26" s="10">
        <f t="shared" si="1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11" t="s">
        <v>99</v>
      </c>
      <c r="B27" s="17"/>
      <c r="C27" s="35"/>
      <c r="D27" s="13">
        <f>SUM(D19:D26)</f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1"/>
      <c r="B28" s="1"/>
      <c r="C28" s="10"/>
      <c r="D28" s="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7" t="s">
        <v>100</v>
      </c>
      <c r="B29" s="1"/>
      <c r="C29" s="10"/>
      <c r="D29" s="10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1" t="s">
        <v>89</v>
      </c>
      <c r="B30" s="8">
        <v>80000</v>
      </c>
      <c r="C30" s="9">
        <v>0</v>
      </c>
      <c r="D30" s="10">
        <f t="shared" ref="D30:D37" si="2">B30*C30</f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1" t="s">
        <v>90</v>
      </c>
      <c r="B31" s="8">
        <v>80000</v>
      </c>
      <c r="C31" s="9">
        <v>0</v>
      </c>
      <c r="D31" s="10">
        <f t="shared" si="2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" t="s">
        <v>91</v>
      </c>
      <c r="B32" s="8">
        <v>1000</v>
      </c>
      <c r="C32" s="9">
        <v>0</v>
      </c>
      <c r="D32" s="10">
        <f t="shared" si="2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s="5" customFormat="1">
      <c r="A33" s="14" t="s">
        <v>98</v>
      </c>
      <c r="B33" s="15">
        <v>1000</v>
      </c>
      <c r="C33" s="16">
        <v>0</v>
      </c>
      <c r="D33" s="10">
        <f t="shared" si="2"/>
        <v>0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>
      <c r="A34" s="1" t="s">
        <v>92</v>
      </c>
      <c r="B34" s="8">
        <v>1000</v>
      </c>
      <c r="C34" s="9">
        <v>0</v>
      </c>
      <c r="D34" s="10">
        <f t="shared" si="2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 t="s">
        <v>93</v>
      </c>
      <c r="B35" s="8">
        <v>1500</v>
      </c>
      <c r="C35" s="9">
        <v>0</v>
      </c>
      <c r="D35" s="10">
        <f t="shared" si="2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1" t="s">
        <v>94</v>
      </c>
      <c r="B36" s="8">
        <v>56000</v>
      </c>
      <c r="C36" s="9">
        <v>0</v>
      </c>
      <c r="D36" s="10">
        <f t="shared" si="2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 t="s">
        <v>95</v>
      </c>
      <c r="B37" s="8">
        <v>80000</v>
      </c>
      <c r="C37" s="9">
        <v>0</v>
      </c>
      <c r="D37" s="10">
        <f t="shared" si="2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1" t="s">
        <v>101</v>
      </c>
      <c r="B38" s="17"/>
      <c r="C38" s="35"/>
      <c r="D38" s="13">
        <f>SUM(D30:D37)</f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0"/>
      <c r="D39" s="1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7" t="s">
        <v>102</v>
      </c>
      <c r="B40" s="1"/>
      <c r="C40" s="10"/>
      <c r="D40" s="1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 t="s">
        <v>89</v>
      </c>
      <c r="B41" s="8">
        <v>80000</v>
      </c>
      <c r="C41" s="9">
        <v>0</v>
      </c>
      <c r="D41" s="10">
        <f t="shared" ref="D41:D48" si="3">B41*C41</f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 t="s">
        <v>90</v>
      </c>
      <c r="B42" s="8">
        <v>80000</v>
      </c>
      <c r="C42" s="9">
        <v>0</v>
      </c>
      <c r="D42" s="10">
        <f t="shared" si="3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 t="s">
        <v>91</v>
      </c>
      <c r="B43" s="8">
        <v>1000</v>
      </c>
      <c r="C43" s="9">
        <v>0</v>
      </c>
      <c r="D43" s="10">
        <f t="shared" si="3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s="5" customFormat="1">
      <c r="A44" s="14" t="s">
        <v>98</v>
      </c>
      <c r="B44" s="15">
        <v>1000</v>
      </c>
      <c r="C44" s="16">
        <v>0</v>
      </c>
      <c r="D44" s="10">
        <f t="shared" si="3"/>
        <v>0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8">
      <c r="A45" s="1" t="s">
        <v>92</v>
      </c>
      <c r="B45" s="8">
        <v>1000</v>
      </c>
      <c r="C45" s="9">
        <v>0</v>
      </c>
      <c r="D45" s="10">
        <f t="shared" si="3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 t="s">
        <v>93</v>
      </c>
      <c r="B46" s="8">
        <v>1500</v>
      </c>
      <c r="C46" s="9">
        <v>0</v>
      </c>
      <c r="D46" s="10">
        <f t="shared" si="3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 t="s">
        <v>94</v>
      </c>
      <c r="B47" s="8">
        <v>56000</v>
      </c>
      <c r="C47" s="9">
        <v>0</v>
      </c>
      <c r="D47" s="10">
        <f t="shared" si="3"/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 t="s">
        <v>95</v>
      </c>
      <c r="B48" s="8">
        <v>80000</v>
      </c>
      <c r="C48" s="9">
        <v>0</v>
      </c>
      <c r="D48" s="10">
        <f t="shared" si="3"/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1" t="s">
        <v>103</v>
      </c>
      <c r="B49" s="17"/>
      <c r="C49" s="35"/>
      <c r="D49" s="13">
        <f>SUM(D41:D48)</f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0"/>
      <c r="D50" s="1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9"/>
      <c r="B51" s="1"/>
      <c r="C51" s="10"/>
      <c r="D51" s="1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6" t="s">
        <v>104</v>
      </c>
      <c r="B52" s="1"/>
      <c r="C52" s="10"/>
      <c r="D52" s="1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36"/>
      <c r="D53" s="1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7" t="s">
        <v>105</v>
      </c>
      <c r="B54" s="2" t="s">
        <v>106</v>
      </c>
      <c r="C54" s="36" t="s">
        <v>107</v>
      </c>
      <c r="D54" s="1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 t="s">
        <v>88</v>
      </c>
      <c r="B55" s="8">
        <v>80000</v>
      </c>
      <c r="C55" s="9">
        <v>0</v>
      </c>
      <c r="D55" s="10">
        <f>B55*C55</f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 t="s">
        <v>108</v>
      </c>
      <c r="B56" s="8">
        <v>80000</v>
      </c>
      <c r="C56" s="9">
        <v>0</v>
      </c>
      <c r="D56" s="10">
        <f>B56*C56</f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 t="s">
        <v>109</v>
      </c>
      <c r="B57" s="8">
        <v>80000</v>
      </c>
      <c r="C57" s="9">
        <v>0</v>
      </c>
      <c r="D57" s="10">
        <f>B57*C57</f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 t="s">
        <v>110</v>
      </c>
      <c r="B58" s="8">
        <v>80000</v>
      </c>
      <c r="C58" s="9">
        <v>0</v>
      </c>
      <c r="D58" s="10">
        <f>B58*C58</f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1" t="s">
        <v>111</v>
      </c>
      <c r="B59" s="17"/>
      <c r="C59" s="35"/>
      <c r="D59" s="13">
        <f>SUM(D55:D58)</f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0"/>
      <c r="D60" s="10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7" t="s">
        <v>112</v>
      </c>
      <c r="B61" s="1"/>
      <c r="C61" s="37"/>
      <c r="D61" s="37" t="s">
        <v>113</v>
      </c>
      <c r="E61" s="18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 t="s">
        <v>88</v>
      </c>
      <c r="B62" s="1"/>
      <c r="C62" s="22"/>
      <c r="D62" s="9"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 t="s">
        <v>108</v>
      </c>
      <c r="B63" s="1"/>
      <c r="C63" s="22"/>
      <c r="D63" s="9"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 t="s">
        <v>109</v>
      </c>
      <c r="B64" s="1"/>
      <c r="C64" s="22"/>
      <c r="D64" s="9"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 t="s">
        <v>110</v>
      </c>
      <c r="B65" s="1"/>
      <c r="C65" s="22"/>
      <c r="D65" s="9"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1" t="s">
        <v>114</v>
      </c>
      <c r="B66" s="17"/>
      <c r="C66" s="35"/>
      <c r="D66" s="13">
        <f>SUM(D62:D65)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0"/>
      <c r="D67" s="10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7" t="s">
        <v>115</v>
      </c>
      <c r="B68" s="2" t="s">
        <v>106</v>
      </c>
      <c r="C68" s="36" t="s">
        <v>107</v>
      </c>
      <c r="D68" s="10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 t="s">
        <v>88</v>
      </c>
      <c r="B69" s="8">
        <v>56000</v>
      </c>
      <c r="C69" s="9">
        <v>0</v>
      </c>
      <c r="D69" s="10">
        <f>B69*C69</f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 t="s">
        <v>108</v>
      </c>
      <c r="B70" s="8">
        <v>56000</v>
      </c>
      <c r="C70" s="9">
        <v>0</v>
      </c>
      <c r="D70" s="10">
        <f>B70*C70</f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 t="s">
        <v>109</v>
      </c>
      <c r="B71" s="8">
        <v>56000</v>
      </c>
      <c r="C71" s="9">
        <v>0</v>
      </c>
      <c r="D71" s="10">
        <f>B71*C71</f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 t="s">
        <v>110</v>
      </c>
      <c r="B72" s="8">
        <v>56000</v>
      </c>
      <c r="C72" s="9">
        <v>0</v>
      </c>
      <c r="D72" s="10">
        <f>B72*C72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1" t="s">
        <v>116</v>
      </c>
      <c r="B73" s="17"/>
      <c r="C73" s="35"/>
      <c r="D73" s="13">
        <f>SUM(D69:D72)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0"/>
      <c r="D74" s="10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7" t="s">
        <v>117</v>
      </c>
      <c r="B75" s="1"/>
      <c r="C75" s="36"/>
      <c r="D75" s="36" t="s">
        <v>113</v>
      </c>
      <c r="E75" s="18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 t="s">
        <v>88</v>
      </c>
      <c r="B76" s="1"/>
      <c r="C76" s="22"/>
      <c r="D76" s="9"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 t="s">
        <v>108</v>
      </c>
      <c r="B77" s="1"/>
      <c r="C77" s="22"/>
      <c r="D77" s="9"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 t="s">
        <v>109</v>
      </c>
      <c r="B78" s="1"/>
      <c r="C78" s="22"/>
      <c r="D78" s="9">
        <v>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 t="s">
        <v>110</v>
      </c>
      <c r="B79" s="1"/>
      <c r="C79" s="22"/>
      <c r="D79" s="9"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1" t="s">
        <v>118</v>
      </c>
      <c r="B80" s="17"/>
      <c r="C80" s="35"/>
      <c r="D80" s="13">
        <f>SUM(D76:D79)</f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0"/>
      <c r="D81" s="10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6" t="s">
        <v>119</v>
      </c>
      <c r="B82" s="1"/>
      <c r="C82" s="10"/>
      <c r="D82" s="10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0"/>
      <c r="D83" s="10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7" t="s">
        <v>120</v>
      </c>
      <c r="B84" s="1"/>
      <c r="C84" s="36"/>
      <c r="D84" s="36" t="s">
        <v>113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 t="s">
        <v>88</v>
      </c>
      <c r="B85" s="1"/>
      <c r="C85" s="22"/>
      <c r="D85" s="9">
        <v>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 t="s">
        <v>108</v>
      </c>
      <c r="B86" s="1"/>
      <c r="C86" s="22"/>
      <c r="D86" s="9">
        <v>0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 t="s">
        <v>109</v>
      </c>
      <c r="B87" s="1"/>
      <c r="C87" s="22"/>
      <c r="D87" s="9"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 t="s">
        <v>110</v>
      </c>
      <c r="B88" s="1"/>
      <c r="C88" s="22"/>
      <c r="D88" s="9">
        <v>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1" t="s">
        <v>121</v>
      </c>
      <c r="B89" s="17"/>
      <c r="C89" s="35"/>
      <c r="D89" s="13">
        <f>SUM(D85:D88)</f>
        <v>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0"/>
      <c r="D90" s="10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7" t="s">
        <v>122</v>
      </c>
      <c r="B91" s="1"/>
      <c r="C91" s="36"/>
      <c r="D91" s="36" t="s">
        <v>113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 t="s">
        <v>88</v>
      </c>
      <c r="B92" s="1"/>
      <c r="C92" s="22"/>
      <c r="D92" s="9"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 t="s">
        <v>108</v>
      </c>
      <c r="B93" s="1"/>
      <c r="C93" s="22"/>
      <c r="D93" s="9"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 t="s">
        <v>109</v>
      </c>
      <c r="B94" s="1"/>
      <c r="C94" s="22"/>
      <c r="D94" s="9"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 t="s">
        <v>110</v>
      </c>
      <c r="B95" s="1"/>
      <c r="C95" s="22"/>
      <c r="D95" s="9"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1" t="s">
        <v>123</v>
      </c>
      <c r="B96" s="17"/>
      <c r="C96" s="35"/>
      <c r="D96" s="13">
        <f>SUM(D92:D95)</f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9"/>
      <c r="B97" s="1"/>
      <c r="C97" s="10"/>
      <c r="D97" s="10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0"/>
      <c r="D98" s="10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20" t="s">
        <v>124</v>
      </c>
      <c r="B99" s="17"/>
      <c r="C99" s="35"/>
      <c r="D99" s="21">
        <f>(D16+D27+D38+D49+D59+D66+D73+D80+D89+D96)</f>
        <v>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0"/>
      <c r="D100" s="10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2"/>
      <c r="B101" s="1"/>
      <c r="C101" s="10"/>
      <c r="D101" s="10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"/>
      <c r="C102" s="10"/>
      <c r="D102" s="10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"/>
      <c r="C103" s="10"/>
      <c r="D103" s="10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5">
      <c r="A104" s="26" t="s">
        <v>54</v>
      </c>
      <c r="B104"/>
      <c r="C104" s="10"/>
      <c r="D104" s="10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5">
      <c r="A105" s="26"/>
      <c r="B105"/>
      <c r="C105" s="10"/>
      <c r="D105" s="10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5" thickBot="1">
      <c r="A106" s="27" t="s">
        <v>55</v>
      </c>
      <c r="B106" s="33"/>
      <c r="C106" s="10"/>
      <c r="D106" s="10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5.75" thickTop="1" thickBot="1">
      <c r="A107" s="28" t="s">
        <v>56</v>
      </c>
      <c r="B107" s="33"/>
      <c r="C107" s="10"/>
      <c r="D107" s="10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5.75" thickTop="1" thickBot="1">
      <c r="A108" s="27" t="s">
        <v>57</v>
      </c>
      <c r="B108" s="33"/>
      <c r="C108" s="10"/>
      <c r="D108" s="10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65.25" customHeight="1" thickTop="1">
      <c r="A109" s="29" t="s">
        <v>58</v>
      </c>
      <c r="B109" s="34"/>
      <c r="C109" s="10"/>
      <c r="D109" s="10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"/>
      <c r="C110" s="10"/>
      <c r="D110" s="10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"/>
      <c r="C111" s="10"/>
      <c r="D111" s="10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"/>
      <c r="C112" s="10"/>
      <c r="D112" s="10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"/>
      <c r="C113" s="10"/>
      <c r="D113" s="10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"/>
      <c r="C114" s="10"/>
      <c r="D114" s="10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"/>
      <c r="C115" s="10"/>
      <c r="D115" s="10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"/>
      <c r="C116" s="10"/>
      <c r="D116" s="10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"/>
      <c r="C117" s="10"/>
      <c r="D117" s="10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"/>
      <c r="C118" s="10"/>
      <c r="D118" s="10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"/>
      <c r="C119" s="10"/>
      <c r="D119" s="10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"/>
      <c r="C120" s="10"/>
      <c r="D120" s="10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"/>
      <c r="C121" s="10"/>
      <c r="D121" s="10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"/>
      <c r="C122" s="10"/>
      <c r="D122" s="10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"/>
      <c r="C123" s="10"/>
      <c r="D123" s="10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"/>
      <c r="C124" s="10"/>
      <c r="D124" s="10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"/>
      <c r="C125" s="10"/>
      <c r="D125" s="10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"/>
      <c r="C126" s="10"/>
      <c r="D126" s="10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"/>
      <c r="C127" s="10"/>
      <c r="D127" s="10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"/>
      <c r="C128" s="10"/>
      <c r="D128" s="10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"/>
      <c r="C129" s="10"/>
      <c r="D129" s="10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"/>
      <c r="C130" s="10"/>
      <c r="D130" s="10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"/>
      <c r="C131" s="10"/>
      <c r="D131" s="10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"/>
      <c r="C132" s="10"/>
      <c r="D132" s="10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"/>
      <c r="C133" s="10"/>
      <c r="D133" s="10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"/>
      <c r="C134" s="10"/>
      <c r="D134" s="10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0"/>
      <c r="D135" s="10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0"/>
      <c r="D136" s="10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"/>
      <c r="C137" s="10"/>
      <c r="D137" s="10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"/>
      <c r="C138" s="10"/>
      <c r="D138" s="10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"/>
      <c r="C139" s="10"/>
      <c r="D139" s="10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"/>
      <c r="C140" s="10"/>
      <c r="D140" s="10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"/>
      <c r="C141" s="10"/>
      <c r="D141" s="10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1"/>
      <c r="C142" s="10"/>
      <c r="D142" s="10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1"/>
      <c r="C143" s="10"/>
      <c r="D143" s="10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1"/>
      <c r="C144" s="10"/>
      <c r="D144" s="10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B145" s="1"/>
      <c r="C145" s="10"/>
      <c r="D145" s="10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1"/>
      <c r="B146" s="1"/>
      <c r="C146" s="10"/>
      <c r="D146" s="10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1"/>
      <c r="B147" s="1"/>
      <c r="C147" s="10"/>
      <c r="D147" s="10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1"/>
      <c r="B148" s="1"/>
      <c r="C148" s="10"/>
      <c r="D148" s="10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1"/>
      <c r="B149" s="1"/>
      <c r="C149" s="10"/>
      <c r="D149" s="10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>
      <c r="A150" s="1"/>
      <c r="B150" s="1"/>
      <c r="C150" s="10"/>
      <c r="D150" s="10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>
      <c r="A151" s="1"/>
      <c r="B151" s="1"/>
      <c r="C151" s="10"/>
      <c r="D151" s="10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>
      <c r="A152" s="1"/>
      <c r="B152" s="1"/>
      <c r="C152" s="10"/>
      <c r="D152" s="10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>
      <c r="A153" s="1"/>
      <c r="B153" s="1"/>
      <c r="C153" s="10"/>
      <c r="D153" s="10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>
      <c r="A154" s="1"/>
      <c r="B154" s="1"/>
      <c r="C154" s="10"/>
      <c r="D154" s="10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>
      <c r="A155" s="1"/>
      <c r="B155" s="1"/>
      <c r="C155" s="10"/>
      <c r="D155" s="10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>
      <c r="A156" s="1"/>
      <c r="B156" s="1"/>
      <c r="C156" s="10"/>
      <c r="D156" s="10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>
      <c r="A157" s="1"/>
      <c r="B157" s="1"/>
      <c r="C157" s="10"/>
      <c r="D157" s="10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>
      <c r="A158" s="1"/>
      <c r="B158" s="1"/>
      <c r="C158" s="10"/>
      <c r="D158" s="10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>
      <c r="A159" s="1"/>
      <c r="B159" s="1"/>
      <c r="C159" s="10"/>
      <c r="D159" s="10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>
      <c r="A160" s="1"/>
      <c r="B160" s="1"/>
      <c r="C160" s="10"/>
      <c r="D160" s="10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>
      <c r="A161" s="1"/>
      <c r="B161" s="1"/>
      <c r="C161" s="10"/>
      <c r="D161" s="10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>
      <c r="A162" s="1"/>
      <c r="B162" s="1"/>
      <c r="C162" s="10"/>
      <c r="D162" s="10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>
      <c r="A163" s="1"/>
      <c r="B163" s="1"/>
      <c r="C163" s="10"/>
      <c r="D163" s="10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>
      <c r="A164" s="1"/>
      <c r="B164" s="1"/>
      <c r="C164" s="10"/>
      <c r="D164" s="10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>
      <c r="A165" s="1"/>
      <c r="B165" s="1"/>
      <c r="C165" s="10"/>
      <c r="D165" s="10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>
      <c r="A166" s="1"/>
      <c r="B166" s="1"/>
      <c r="C166" s="10"/>
      <c r="D166" s="10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>
      <c r="A167" s="1"/>
      <c r="B167" s="1"/>
      <c r="C167" s="10"/>
      <c r="D167" s="10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>
      <c r="A168" s="1"/>
      <c r="B168" s="1"/>
      <c r="C168" s="10"/>
      <c r="D168" s="10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>
      <c r="A169" s="1"/>
      <c r="B169" s="1"/>
      <c r="C169" s="10"/>
      <c r="D169" s="10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>
      <c r="A170" s="1"/>
      <c r="B170" s="1"/>
      <c r="C170" s="10"/>
      <c r="D170" s="10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>
      <c r="A171" s="1"/>
      <c r="B171" s="1"/>
      <c r="C171" s="10"/>
      <c r="D171" s="10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>
      <c r="A172" s="1"/>
      <c r="B172" s="1"/>
      <c r="C172" s="10"/>
      <c r="D172" s="10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>
      <c r="A173" s="1"/>
      <c r="B173" s="1"/>
      <c r="C173" s="10"/>
      <c r="D173" s="10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>
      <c r="A174" s="1"/>
      <c r="B174" s="1"/>
      <c r="C174" s="10"/>
      <c r="D174" s="10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>
      <c r="A175" s="1"/>
      <c r="B175" s="1"/>
      <c r="C175" s="10"/>
      <c r="D175" s="10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>
      <c r="A176" s="1"/>
      <c r="B176" s="1"/>
      <c r="C176" s="10"/>
      <c r="D176" s="10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>
      <c r="A177" s="1"/>
      <c r="B177" s="1"/>
      <c r="C177" s="10"/>
      <c r="D177" s="10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>
      <c r="A178" s="1"/>
      <c r="B178" s="1"/>
      <c r="C178" s="10"/>
      <c r="D178" s="10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>
      <c r="A179" s="1"/>
      <c r="B179" s="1"/>
      <c r="C179" s="10"/>
      <c r="D179" s="10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>
      <c r="A180" s="1"/>
      <c r="B180" s="1"/>
      <c r="C180" s="10"/>
      <c r="D180" s="10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>
      <c r="A181" s="1"/>
      <c r="B181" s="1"/>
      <c r="C181" s="10"/>
      <c r="D181" s="10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>
      <c r="A182" s="1"/>
      <c r="B182" s="1"/>
      <c r="C182" s="10"/>
      <c r="D182" s="10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>
      <c r="A183" s="1"/>
      <c r="B183" s="1"/>
      <c r="C183" s="10"/>
      <c r="D183" s="10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>
      <c r="A184" s="1"/>
      <c r="B184" s="1"/>
      <c r="C184" s="10"/>
      <c r="D184" s="10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>
      <c r="A185" s="1"/>
      <c r="B185" s="1"/>
      <c r="C185" s="10"/>
      <c r="D185" s="10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>
      <c r="A186" s="1"/>
      <c r="B186" s="1"/>
      <c r="C186" s="10"/>
      <c r="D186" s="10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"/>
      <c r="B187" s="1"/>
      <c r="C187" s="10"/>
      <c r="D187" s="10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>
      <c r="A188" s="1"/>
      <c r="B188" s="1"/>
      <c r="C188" s="10"/>
      <c r="D188" s="10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>
      <c r="A189" s="1"/>
      <c r="B189" s="1"/>
      <c r="C189" s="10"/>
      <c r="D189" s="10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>
      <c r="A190" s="1"/>
      <c r="B190" s="1"/>
      <c r="C190" s="10"/>
      <c r="D190" s="10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>
      <c r="A191" s="1"/>
      <c r="B191" s="1"/>
      <c r="C191" s="10"/>
      <c r="D191" s="10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>
      <c r="A192" s="1"/>
      <c r="B192" s="1"/>
      <c r="C192" s="10"/>
      <c r="D192" s="10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>
      <c r="A193" s="1"/>
      <c r="B193" s="1"/>
      <c r="C193" s="10"/>
      <c r="D193" s="10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>
      <c r="A194" s="1"/>
      <c r="B194" s="1"/>
      <c r="C194" s="10"/>
      <c r="D194" s="10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>
      <c r="A195" s="1"/>
      <c r="B195" s="1"/>
      <c r="C195" s="10"/>
      <c r="D195" s="10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>
      <c r="A196" s="1"/>
      <c r="B196" s="1"/>
      <c r="C196" s="10"/>
      <c r="D196" s="10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>
      <c r="A197" s="1"/>
      <c r="B197" s="1"/>
      <c r="C197" s="10"/>
      <c r="D197" s="10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>
      <c r="A198" s="1"/>
      <c r="B198" s="1"/>
      <c r="C198" s="10"/>
      <c r="D198" s="10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>
      <c r="A199" s="1"/>
      <c r="B199" s="1"/>
      <c r="C199" s="10"/>
      <c r="D199" s="10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>
      <c r="A200" s="1"/>
      <c r="B200" s="1"/>
      <c r="C200" s="10"/>
      <c r="D200" s="10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>
      <c r="A201" s="1"/>
      <c r="B201" s="1"/>
      <c r="C201" s="10"/>
      <c r="D201" s="10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>
      <c r="A202" s="1"/>
      <c r="B202" s="1"/>
      <c r="C202" s="10"/>
      <c r="D202" s="10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>
      <c r="A203" s="1"/>
      <c r="B203" s="1"/>
      <c r="C203" s="10"/>
      <c r="D203" s="10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>
      <c r="A204" s="1"/>
      <c r="B204" s="1"/>
      <c r="C204" s="10"/>
      <c r="D204" s="10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>
      <c r="A205" s="1"/>
      <c r="B205" s="1"/>
      <c r="C205" s="10"/>
      <c r="D205" s="10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>
      <c r="A206" s="1"/>
      <c r="B206" s="1"/>
      <c r="C206" s="10"/>
      <c r="D206" s="10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>
      <c r="A207" s="1"/>
      <c r="B207" s="1"/>
      <c r="C207" s="10"/>
      <c r="D207" s="10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>
      <c r="A208" s="1"/>
      <c r="B208" s="1"/>
      <c r="C208" s="10"/>
      <c r="D208" s="10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>
      <c r="A209" s="1"/>
      <c r="B209" s="1"/>
      <c r="C209" s="10"/>
      <c r="D209" s="10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>
      <c r="A210" s="1"/>
      <c r="B210" s="1"/>
      <c r="C210" s="10"/>
      <c r="D210" s="10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>
      <c r="A211" s="1"/>
      <c r="B211" s="1"/>
      <c r="C211" s="10"/>
      <c r="D211" s="10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>
      <c r="A212" s="1"/>
      <c r="B212" s="1"/>
      <c r="C212" s="10"/>
      <c r="D212" s="10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"/>
      <c r="B213" s="1"/>
      <c r="C213" s="10"/>
      <c r="D213" s="10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>
      <c r="A214" s="1"/>
      <c r="B214" s="1"/>
      <c r="C214" s="10"/>
      <c r="D214" s="10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>
      <c r="A215" s="1"/>
      <c r="B215" s="1"/>
      <c r="C215" s="10"/>
      <c r="D215" s="10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>
      <c r="A216" s="1"/>
      <c r="B216" s="1"/>
      <c r="C216" s="10"/>
      <c r="D216" s="10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>
      <c r="A217" s="1"/>
      <c r="B217" s="1"/>
      <c r="C217" s="10"/>
      <c r="D217" s="10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>
      <c r="A218" s="1"/>
      <c r="B218" s="1"/>
      <c r="C218" s="10"/>
      <c r="D218" s="10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>
      <c r="A219" s="1"/>
      <c r="B219" s="1"/>
      <c r="C219" s="10"/>
      <c r="D219" s="10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>
      <c r="A220" s="1"/>
      <c r="B220" s="1"/>
      <c r="C220" s="10"/>
      <c r="D220" s="10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>
      <c r="A221" s="1"/>
      <c r="B221" s="1"/>
      <c r="C221" s="10"/>
      <c r="D221" s="10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>
      <c r="A222" s="1"/>
      <c r="B222" s="1"/>
      <c r="C222" s="10"/>
      <c r="D222" s="10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>
      <c r="A223" s="1"/>
      <c r="B223" s="1"/>
      <c r="C223" s="10"/>
      <c r="D223" s="10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>
      <c r="A224" s="1"/>
      <c r="B224" s="1"/>
      <c r="C224" s="10"/>
      <c r="D224" s="10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>
      <c r="A225" s="1"/>
      <c r="B225" s="1"/>
      <c r="C225" s="10"/>
      <c r="D225" s="10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>
      <c r="A226" s="1"/>
      <c r="B226" s="1"/>
      <c r="C226" s="10"/>
      <c r="D226" s="10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>
      <c r="A227" s="1"/>
      <c r="B227" s="1"/>
      <c r="C227" s="10"/>
      <c r="D227" s="10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>
      <c r="A228" s="1"/>
      <c r="B228" s="1"/>
      <c r="C228" s="10"/>
      <c r="D228" s="10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>
      <c r="A229" s="1"/>
      <c r="B229" s="1"/>
      <c r="C229" s="10"/>
      <c r="D229" s="10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>
      <c r="A230" s="1"/>
      <c r="B230" s="1"/>
      <c r="C230" s="10"/>
      <c r="D230" s="10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>
      <c r="A231" s="1"/>
      <c r="B231" s="1"/>
      <c r="C231" s="10"/>
      <c r="D231" s="10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>
      <c r="A232" s="1"/>
      <c r="B232" s="1"/>
      <c r="C232" s="10"/>
      <c r="D232" s="10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>
      <c r="A233" s="1"/>
      <c r="B233" s="1"/>
      <c r="C233" s="10"/>
      <c r="D233" s="10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>
      <c r="A234" s="1"/>
      <c r="B234" s="1"/>
      <c r="C234" s="10"/>
      <c r="D234" s="10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>
      <c r="A235" s="1"/>
      <c r="B235" s="1"/>
      <c r="C235" s="10"/>
      <c r="D235" s="10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>
      <c r="A236" s="1"/>
      <c r="B236" s="1"/>
      <c r="C236" s="10"/>
      <c r="D236" s="10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>
      <c r="A237" s="1"/>
      <c r="B237" s="1"/>
      <c r="C237" s="10"/>
      <c r="D237" s="10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>
      <c r="A238" s="1"/>
      <c r="B238" s="1"/>
      <c r="C238" s="10"/>
      <c r="D238" s="10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>
      <c r="A239" s="1"/>
      <c r="B239" s="1"/>
      <c r="C239" s="10"/>
      <c r="D239" s="10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>
      <c r="A240" s="1"/>
      <c r="B240" s="1"/>
      <c r="C240" s="10"/>
      <c r="D240" s="10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>
      <c r="A241" s="1"/>
      <c r="B241" s="1"/>
      <c r="C241" s="10"/>
      <c r="D241" s="10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>
      <c r="A242" s="1"/>
      <c r="B242" s="1"/>
      <c r="C242" s="10"/>
      <c r="D242" s="10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>
      <c r="A243" s="1"/>
      <c r="B243" s="1"/>
      <c r="C243" s="10"/>
      <c r="D243" s="10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>
      <c r="A244" s="1"/>
      <c r="B244" s="1"/>
      <c r="C244" s="10"/>
      <c r="D244" s="10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</sheetData>
  <sheetProtection algorithmName="SHA-512" hashValue="xV8B2Y2bfBoOh6BDk6NJI0+gJlWQPZUje6iua0A7f0iVJdXR41PN/LyhL1vdamvtEEgz2HA6Z+rptsCgkE4nxw==" saltValue="TfouaLH1KCtJ/gyD4/MlM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CA3D0F430774D80438A11DB1D5E51" ma:contentTypeVersion="12" ma:contentTypeDescription="Een nieuw document maken." ma:contentTypeScope="" ma:versionID="b4c5e6bad9512f432132111b859504f4">
  <xsd:schema xmlns:xsd="http://www.w3.org/2001/XMLSchema" xmlns:xs="http://www.w3.org/2001/XMLSchema" xmlns:p="http://schemas.microsoft.com/office/2006/metadata/properties" xmlns:ns2="dce07e67-6734-4bc9-b634-7eafe980af83" xmlns:ns3="8a82859d-84f7-4a65-a6c3-5f5e94aeeae3" targetNamespace="http://schemas.microsoft.com/office/2006/metadata/properties" ma:root="true" ma:fieldsID="dae3550cd3341b8796f9e4428a827727" ns2:_="" ns3:_="">
    <xsd:import namespace="dce07e67-6734-4bc9-b634-7eafe980af83"/>
    <xsd:import namespace="8a82859d-84f7-4a65-a6c3-5f5e94aee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07e67-6734-4bc9-b634-7eafe980a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5380ce30-ef42-4fc7-ae21-31433e0825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2859d-84f7-4a65-a6c3-5f5e94aeeae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550c8d-9f9e-4b20-8fd0-54b1e07a8a9e}" ma:internalName="TaxCatchAll" ma:showField="CatchAllData" ma:web="8a82859d-84f7-4a65-a6c3-5f5e94aee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e07e67-6734-4bc9-b634-7eafe980af83">
      <Terms xmlns="http://schemas.microsoft.com/office/infopath/2007/PartnerControls"/>
    </lcf76f155ced4ddcb4097134ff3c332f>
    <TaxCatchAll xmlns="8a82859d-84f7-4a65-a6c3-5f5e94aeeae3" xsi:nil="true"/>
  </documentManagement>
</p:properties>
</file>

<file path=customXml/itemProps1.xml><?xml version="1.0" encoding="utf-8"?>
<ds:datastoreItem xmlns:ds="http://schemas.openxmlformats.org/officeDocument/2006/customXml" ds:itemID="{4C9A5770-1666-4D4E-BCCE-FB9E8341F910}"/>
</file>

<file path=customXml/itemProps2.xml><?xml version="1.0" encoding="utf-8"?>
<ds:datastoreItem xmlns:ds="http://schemas.openxmlformats.org/officeDocument/2006/customXml" ds:itemID="{A5866344-EB4B-4412-B75F-39881CE14BB0}"/>
</file>

<file path=customXml/itemProps3.xml><?xml version="1.0" encoding="utf-8"?>
<ds:datastoreItem xmlns:ds="http://schemas.openxmlformats.org/officeDocument/2006/customXml" ds:itemID="{4C7B68FA-3668-41B2-8752-E6E1E527DB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Zoetermeer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dekkn</dc:creator>
  <cp:keywords/>
  <dc:description/>
  <cp:lastModifiedBy>Evers, S (Sander)</cp:lastModifiedBy>
  <cp:revision/>
  <dcterms:created xsi:type="dcterms:W3CDTF">2013-05-27T12:27:52Z</dcterms:created>
  <dcterms:modified xsi:type="dcterms:W3CDTF">2025-11-18T09:19:23Z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0x010100D9CCA3D0F430774D80438A11DB1D5E51</vt:lpwstr>
  </property>
</Properties>
</file>