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13277 EUOA Post- en Koeriersdiensten/002 Aanbestedingsstukken/"/>
    </mc:Choice>
  </mc:AlternateContent>
  <xr:revisionPtr revIDLastSave="460" documentId="8_{B3979CCA-58B6-4FF6-BB53-B27483D56A81}" xr6:coauthVersionLast="47" xr6:coauthVersionMax="47" xr10:uidLastSave="{90E44B1B-1791-4B1A-AEA2-DF2EC23F3FDA}"/>
  <bookViews>
    <workbookView xWindow="-28920" yWindow="-75" windowWidth="29040" windowHeight="15720" activeTab="2" xr2:uid="{DF5F831E-55C3-4B40-A55E-A996AE06CF77}"/>
  </bookViews>
  <sheets>
    <sheet name="Perceel 1 post" sheetId="1" r:id="rId1"/>
    <sheet name="Perceel 2 koerier" sheetId="2" r:id="rId2"/>
    <sheet name="Perceel 3 verkiezingen" sheetId="7" r:id="rId3"/>
  </sheets>
  <definedNames>
    <definedName name="_ftn1" localSheetId="0">'Perceel 1 post'!#REF!</definedName>
    <definedName name="_ftnref1" localSheetId="0">'Perceel 1 post'!#REF!</definedName>
    <definedName name="_xlnm.Print_Area" localSheetId="0">'Perceel 1 post'!$A$2:$L$33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7" l="1"/>
  <c r="G18" i="2"/>
  <c r="D55" i="7"/>
  <c r="G17" i="2"/>
  <c r="G9" i="2"/>
  <c r="G8" i="1"/>
  <c r="G26" i="1"/>
  <c r="G25" i="1"/>
  <c r="G16" i="1"/>
  <c r="G21" i="1"/>
  <c r="G20" i="1"/>
  <c r="G19" i="1"/>
  <c r="G17" i="1"/>
  <c r="D96" i="7"/>
  <c r="D89" i="7"/>
  <c r="D80" i="7"/>
  <c r="D66" i="7"/>
  <c r="D70" i="7"/>
  <c r="D71" i="7"/>
  <c r="D72" i="7"/>
  <c r="D69" i="7"/>
  <c r="D56" i="7"/>
  <c r="D57" i="7"/>
  <c r="D58" i="7"/>
  <c r="D42" i="7"/>
  <c r="D43" i="7"/>
  <c r="D44" i="7"/>
  <c r="D45" i="7"/>
  <c r="D46" i="7"/>
  <c r="D47" i="7"/>
  <c r="D48" i="7"/>
  <c r="D41" i="7"/>
  <c r="D31" i="7"/>
  <c r="D32" i="7"/>
  <c r="D33" i="7"/>
  <c r="D34" i="7"/>
  <c r="D35" i="7"/>
  <c r="D36" i="7"/>
  <c r="D37" i="7"/>
  <c r="D30" i="7"/>
  <c r="D20" i="7"/>
  <c r="D21" i="7"/>
  <c r="D22" i="7"/>
  <c r="D23" i="7"/>
  <c r="D24" i="7"/>
  <c r="D25" i="7"/>
  <c r="D26" i="7"/>
  <c r="D19" i="7"/>
  <c r="D10" i="7"/>
  <c r="D11" i="7"/>
  <c r="D12" i="7"/>
  <c r="D13" i="7"/>
  <c r="D14" i="7"/>
  <c r="D15" i="7"/>
  <c r="D9" i="7"/>
  <c r="G12" i="2"/>
  <c r="G10" i="2"/>
  <c r="G18" i="1"/>
  <c r="G10" i="1"/>
  <c r="G12" i="1"/>
  <c r="G11" i="1"/>
  <c r="G9" i="1"/>
  <c r="G27" i="1" l="1"/>
  <c r="G13" i="1"/>
  <c r="G21" i="2"/>
  <c r="D73" i="7"/>
  <c r="D27" i="7"/>
  <c r="G22" i="1"/>
  <c r="D16" i="7"/>
  <c r="D38" i="7"/>
  <c r="D49" i="7"/>
  <c r="D59" i="7"/>
  <c r="G29" i="1" l="1"/>
</calcChain>
</file>

<file path=xl/sharedStrings.xml><?xml version="1.0" encoding="utf-8"?>
<sst xmlns="http://schemas.openxmlformats.org/spreadsheetml/2006/main" count="183" uniqueCount="88">
  <si>
    <t>Prijzenblad perceel 1 post</t>
  </si>
  <si>
    <t>In te vullen door Inschrijver</t>
  </si>
  <si>
    <t>Postsegment</t>
  </si>
  <si>
    <t>Bestemming</t>
  </si>
  <si>
    <t>Servicekader in uren</t>
  </si>
  <si>
    <t>Gewicht in gram</t>
  </si>
  <si>
    <t>Fictieve aantallen
stuks per dag</t>
  </si>
  <si>
    <t>Prijs per stuk in euro's</t>
  </si>
  <si>
    <t>Totaalprijs in euro's</t>
  </si>
  <si>
    <t>Producten 24 uur</t>
  </si>
  <si>
    <t xml:space="preserve">Gemengd </t>
  </si>
  <si>
    <t xml:space="preserve">Alle heterogene kantorenpost </t>
  </si>
  <si>
    <t>Partijenpost brieven Klein (C5)</t>
  </si>
  <si>
    <t>Post met hetzelfde formaat en hetzelfde gewicht</t>
  </si>
  <si>
    <t>Partijenpost brieven Groot (A4)</t>
  </si>
  <si>
    <t>Subtotaal</t>
  </si>
  <si>
    <t>Producten 48 - 72  uur</t>
  </si>
  <si>
    <t>Partijenpost Gemengd</t>
  </si>
  <si>
    <t>48 - 72</t>
  </si>
  <si>
    <t>Overig</t>
  </si>
  <si>
    <t>Aangetekende post</t>
  </si>
  <si>
    <t>Inschrijfprijs perceel 1</t>
  </si>
  <si>
    <t>Prijzenblad Perceel 2 Koeriersdiensten</t>
  </si>
  <si>
    <t>Reguliere  koerierzending ( binnen kantoortijden opgehaald en dezelfde werkdag bezorg)</t>
  </si>
  <si>
    <t>Starttarief</t>
  </si>
  <si>
    <t>Prijs per km</t>
  </si>
  <si>
    <t>Aantal km</t>
  </si>
  <si>
    <t>Totaalprijs in euro's*</t>
  </si>
  <si>
    <t>Brief of pakket (&lt; 5 kilo)</t>
  </si>
  <si>
    <t>Pakket (5 kg t/m 20 kg)</t>
  </si>
  <si>
    <t>Prijs per dag</t>
  </si>
  <si>
    <t>Spoedkoerierzending ( binnen 30 min opgehaald en direct afgeleverd bij de geadresseerde)</t>
  </si>
  <si>
    <t>Inschrijfprijs perceel 2</t>
  </si>
  <si>
    <t>Prijzenblad Perceel 3 Verkiezingsdrukwerk en postbezorging</t>
  </si>
  <si>
    <t>Inschrijver:</t>
  </si>
  <si>
    <t>Drukwerk</t>
  </si>
  <si>
    <t>Prijs per stuk</t>
  </si>
  <si>
    <t>Subtotaal Westland</t>
  </si>
  <si>
    <t>Gemeenteraadsverkiezingen</t>
  </si>
  <si>
    <t>Stempassen (bedrukt)</t>
  </si>
  <si>
    <t>Enveloppen stempassen (bedrukt)</t>
  </si>
  <si>
    <t>Vervangende stempassen (blanco)</t>
  </si>
  <si>
    <t>Volmachten</t>
  </si>
  <si>
    <t>Extra enveloppen (bedrukt)</t>
  </si>
  <si>
    <t>Kandidatenlijsten</t>
  </si>
  <si>
    <t>Stembiljetten</t>
  </si>
  <si>
    <t>Subtotaal drukwerk gemeenteraadsverkiezingen</t>
  </si>
  <si>
    <t>Kiezerspassen</t>
  </si>
  <si>
    <t>Verkiezing Europees parlement</t>
  </si>
  <si>
    <t>Subtotaal drukwerk verkiezingen Europees parlement</t>
  </si>
  <si>
    <t>Tweede Kamerverkiezingen</t>
  </si>
  <si>
    <t xml:space="preserve">Subtotaal drukwerk Tweede Kamer verkiezingen </t>
  </si>
  <si>
    <t>Bezorging en transport</t>
  </si>
  <si>
    <t>Couverteren en bezorging van de stempassen</t>
  </si>
  <si>
    <t>aantal</t>
  </si>
  <si>
    <t>prijs per stuk</t>
  </si>
  <si>
    <t>Verkiezingen Europees parlement</t>
  </si>
  <si>
    <t>Tweede Kamer verkiezingen</t>
  </si>
  <si>
    <t>Subtotaal couverteren en bezorging stempassen</t>
  </si>
  <si>
    <t>Bezorging blanco stempassen/volmachten/kiezerspassen (stadhuis)</t>
  </si>
  <si>
    <t>totaalprijs</t>
  </si>
  <si>
    <t>Subtotaal  bezorging stempassen/volmachten/kiezerspassen</t>
  </si>
  <si>
    <t>Bezorging van kandidatenlijsten (huis-aan-huis)</t>
  </si>
  <si>
    <t>Subtotaal bezorging van kandidatenlijsten</t>
  </si>
  <si>
    <t>Transport stembiljetten</t>
  </si>
  <si>
    <t>Subtotaal transport stembiljetten</t>
  </si>
  <si>
    <t>Overige kosten</t>
  </si>
  <si>
    <t>Lichten van de stempassen</t>
  </si>
  <si>
    <t>Subtotaal lichten van de stempassen</t>
  </si>
  <si>
    <t>Eventueel overige projectkosten</t>
  </si>
  <si>
    <t>Subtotaal overige projectkosten</t>
  </si>
  <si>
    <t>Getekend voor akkoord:</t>
  </si>
  <si>
    <t>Naam Inschrijver</t>
  </si>
  <si>
    <t>Naam tekenbevoegde</t>
  </si>
  <si>
    <t>Datum</t>
  </si>
  <si>
    <t>Handtekening</t>
  </si>
  <si>
    <t>Let op: de opgevoerde aantallen zijn fictieve cijfers. De gemeente heeft geen afnameverplichting en geeft geen omzetgarantie*</t>
  </si>
  <si>
    <t>U dient alle gele velden in te vullen.</t>
  </si>
  <si>
    <t xml:space="preserve">vaste route volgens Programma van Eisen </t>
  </si>
  <si>
    <t xml:space="preserve">Geschat aantal Westland </t>
  </si>
  <si>
    <t>Totale Inschrijfprijs perceel 3</t>
  </si>
  <si>
    <t>81 km  (Naaldwijk - Utrecht, enkel de beladen kilometers)</t>
  </si>
  <si>
    <t>13 km (Naaldwijk - Den Haag, enkel de beladen kilometers)</t>
  </si>
  <si>
    <t>13 km  (Naaldwijk - Den Haag, enkel de beladen kilometers)</t>
  </si>
  <si>
    <r>
      <t>Vaste ronde (</t>
    </r>
    <r>
      <rPr>
        <sz val="10"/>
        <color rgb="FFFF0000"/>
        <rFont val="Arial"/>
        <family val="2"/>
      </rPr>
      <t>zie eis 52</t>
    </r>
    <r>
      <rPr>
        <sz val="10"/>
        <color theme="1"/>
        <rFont val="Arial"/>
        <family val="2"/>
      </rPr>
      <t>)</t>
    </r>
  </si>
  <si>
    <t>Provinciale staten verkiezingen + Waterschapsverkiezingen</t>
  </si>
  <si>
    <t xml:space="preserve">Subtotaal drukwerk </t>
  </si>
  <si>
    <t>Provinciale Staten verkiezingen + Waterschapsverkiezingen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</si>
</sst>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"/>
    <numFmt numFmtId="165" formatCode="&quot;€&quot;\ #,##0.00"/>
    <numFmt numFmtId="166" formatCode="&quot;€&quot;\ #,##0.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3" fontId="0" fillId="0" borderId="0" xfId="0" applyNumberFormat="1"/>
    <xf numFmtId="3" fontId="5" fillId="0" borderId="0" xfId="0" applyNumberFormat="1" applyFont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4" fontId="0" fillId="0" borderId="0" xfId="0" applyNumberFormat="1"/>
    <xf numFmtId="164" fontId="5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6" fillId="0" borderId="0" xfId="0" applyNumberFormat="1" applyFont="1"/>
    <xf numFmtId="165" fontId="6" fillId="0" borderId="0" xfId="0" applyNumberFormat="1" applyFont="1"/>
    <xf numFmtId="0" fontId="6" fillId="0" borderId="1" xfId="0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8" fillId="0" borderId="0" xfId="0" applyFont="1"/>
    <xf numFmtId="0" fontId="9" fillId="0" borderId="0" xfId="0" applyFont="1"/>
    <xf numFmtId="4" fontId="5" fillId="0" borderId="0" xfId="0" applyNumberFormat="1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3" fontId="5" fillId="0" borderId="0" xfId="0" applyNumberFormat="1" applyFont="1"/>
    <xf numFmtId="166" fontId="5" fillId="2" borderId="0" xfId="0" applyNumberFormat="1" applyFont="1" applyFill="1" applyProtection="1">
      <protection locked="0"/>
    </xf>
    <xf numFmtId="166" fontId="5" fillId="0" borderId="0" xfId="0" applyNumberFormat="1" applyFont="1"/>
    <xf numFmtId="0" fontId="12" fillId="3" borderId="0" xfId="0" applyFont="1" applyFill="1"/>
    <xf numFmtId="3" fontId="5" fillId="3" borderId="0" xfId="0" applyNumberFormat="1" applyFont="1" applyFill="1"/>
    <xf numFmtId="166" fontId="12" fillId="3" borderId="0" xfId="0" applyNumberFormat="1" applyFont="1" applyFill="1"/>
    <xf numFmtId="0" fontId="1" fillId="0" borderId="0" xfId="0" applyFont="1"/>
    <xf numFmtId="3" fontId="1" fillId="0" borderId="0" xfId="0" applyNumberFormat="1" applyFont="1"/>
    <xf numFmtId="166" fontId="1" fillId="2" borderId="0" xfId="0" applyNumberFormat="1" applyFont="1" applyFill="1" applyProtection="1">
      <protection locked="0"/>
    </xf>
    <xf numFmtId="0" fontId="5" fillId="3" borderId="0" xfId="0" applyFont="1" applyFill="1"/>
    <xf numFmtId="0" fontId="13" fillId="0" borderId="0" xfId="0" applyFont="1"/>
    <xf numFmtId="0" fontId="12" fillId="0" borderId="0" xfId="0" applyFont="1"/>
    <xf numFmtId="0" fontId="10" fillId="3" borderId="0" xfId="0" applyFont="1" applyFill="1"/>
    <xf numFmtId="166" fontId="10" fillId="3" borderId="0" xfId="0" applyNumberFormat="1" applyFont="1" applyFill="1"/>
    <xf numFmtId="166" fontId="5" fillId="0" borderId="0" xfId="0" applyNumberFormat="1" applyFont="1" applyProtection="1">
      <protection locked="0"/>
    </xf>
    <xf numFmtId="164" fontId="5" fillId="0" borderId="0" xfId="0" applyNumberFormat="1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165" fontId="15" fillId="0" borderId="0" xfId="0" applyNumberFormat="1" applyFont="1"/>
    <xf numFmtId="165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5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7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19" fillId="0" borderId="0" xfId="0" applyFont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7" fillId="2" borderId="0" xfId="0" applyFont="1" applyFill="1" applyProtection="1">
      <protection locked="0"/>
    </xf>
    <xf numFmtId="0" fontId="16" fillId="2" borderId="3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165" fontId="5" fillId="2" borderId="1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Protection="1">
      <protection locked="0"/>
    </xf>
    <xf numFmtId="44" fontId="5" fillId="2" borderId="1" xfId="1" applyFont="1" applyFill="1" applyBorder="1" applyAlignment="1" applyProtection="1">
      <alignment horizontal="left" vertical="top" wrapText="1"/>
      <protection locked="0"/>
    </xf>
    <xf numFmtId="44" fontId="5" fillId="0" borderId="1" xfId="1" applyFont="1" applyBorder="1" applyAlignment="1">
      <alignment horizontal="left" vertical="top" wrapText="1"/>
    </xf>
    <xf numFmtId="44" fontId="5" fillId="2" borderId="1" xfId="1" applyFont="1" applyFill="1" applyBorder="1" applyProtection="1">
      <protection locked="0"/>
    </xf>
    <xf numFmtId="44" fontId="5" fillId="4" borderId="1" xfId="1" applyFont="1" applyFill="1" applyBorder="1" applyAlignment="1">
      <alignment horizontal="left" vertical="top" wrapText="1"/>
    </xf>
    <xf numFmtId="44" fontId="5" fillId="0" borderId="1" xfId="1" applyFont="1" applyBorder="1"/>
    <xf numFmtId="44" fontId="1" fillId="0" borderId="1" xfId="1" applyFont="1" applyBorder="1"/>
    <xf numFmtId="166" fontId="5" fillId="3" borderId="0" xfId="0" applyNumberFormat="1" applyFont="1" applyFill="1"/>
    <xf numFmtId="166" fontId="6" fillId="0" borderId="0" xfId="0" applyNumberFormat="1" applyFont="1"/>
    <xf numFmtId="166" fontId="4" fillId="0" borderId="0" xfId="0" applyNumberFormat="1" applyFont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00B1-D186-4C86-8071-16AB3742E80F}">
  <sheetPr>
    <pageSetUpPr fitToPage="1"/>
  </sheetPr>
  <dimension ref="A1:L39"/>
  <sheetViews>
    <sheetView zoomScale="85" zoomScaleNormal="85" workbookViewId="0">
      <selection activeCell="B28" sqref="B28"/>
    </sheetView>
  </sheetViews>
  <sheetFormatPr defaultColWidth="9.140625" defaultRowHeight="15" x14ac:dyDescent="0.25"/>
  <cols>
    <col min="1" max="1" width="28.85546875" customWidth="1"/>
    <col min="2" max="2" width="29.5703125" customWidth="1"/>
    <col min="3" max="3" width="18.42578125" customWidth="1"/>
    <col min="4" max="4" width="10.7109375" style="13" bestFit="1" customWidth="1"/>
    <col min="5" max="5" width="9.5703125" bestFit="1" customWidth="1"/>
    <col min="6" max="6" width="9.5703125" customWidth="1"/>
    <col min="7" max="7" width="14.85546875" customWidth="1"/>
    <col min="8" max="8" width="2.85546875" customWidth="1"/>
    <col min="9" max="9" width="14.85546875" customWidth="1"/>
    <col min="10" max="10" width="17" customWidth="1"/>
    <col min="11" max="11" width="15.7109375" customWidth="1"/>
    <col min="12" max="12" width="12.140625" customWidth="1"/>
  </cols>
  <sheetData>
    <row r="1" spans="1:12" x14ac:dyDescent="0.25">
      <c r="C1" s="67" t="s">
        <v>34</v>
      </c>
    </row>
    <row r="2" spans="1:12" s="8" customFormat="1" ht="18" x14ac:dyDescent="0.25">
      <c r="A2" s="34" t="s">
        <v>0</v>
      </c>
      <c r="C2" s="79"/>
      <c r="D2" s="55"/>
    </row>
    <row r="3" spans="1:12" s="4" customFormat="1" ht="24" x14ac:dyDescent="0.2">
      <c r="A3" s="68" t="s">
        <v>77</v>
      </c>
      <c r="D3" s="55"/>
    </row>
    <row r="4" spans="1:12" s="4" customFormat="1" ht="12.75" x14ac:dyDescent="0.2">
      <c r="A4" s="69" t="s">
        <v>76</v>
      </c>
      <c r="D4" s="55"/>
    </row>
    <row r="5" spans="1:12" s="4" customFormat="1" ht="12.75" x14ac:dyDescent="0.2">
      <c r="D5" s="55"/>
    </row>
    <row r="6" spans="1:12" s="9" customFormat="1" ht="51" x14ac:dyDescent="0.2">
      <c r="A6" s="15" t="s">
        <v>2</v>
      </c>
      <c r="B6" s="15" t="s">
        <v>3</v>
      </c>
      <c r="C6" s="16" t="s">
        <v>4</v>
      </c>
      <c r="D6" s="17" t="s">
        <v>5</v>
      </c>
      <c r="E6" s="16" t="s">
        <v>6</v>
      </c>
      <c r="F6" s="16" t="s">
        <v>7</v>
      </c>
      <c r="G6" s="16" t="s">
        <v>8</v>
      </c>
      <c r="H6" s="5"/>
      <c r="I6" s="5"/>
      <c r="J6" s="3"/>
      <c r="K6" s="3"/>
      <c r="L6" s="3"/>
    </row>
    <row r="7" spans="1:12" s="4" customFormat="1" ht="12.75" x14ac:dyDescent="0.2">
      <c r="A7" s="15" t="s">
        <v>9</v>
      </c>
      <c r="B7" s="18"/>
      <c r="C7" s="19"/>
      <c r="D7" s="20"/>
      <c r="E7" s="19"/>
      <c r="F7" s="19"/>
      <c r="G7" s="19"/>
      <c r="H7" s="2"/>
      <c r="I7" s="2"/>
    </row>
    <row r="8" spans="1:12" s="4" customFormat="1" ht="12.75" x14ac:dyDescent="0.2">
      <c r="A8" s="18" t="s">
        <v>10</v>
      </c>
      <c r="B8" s="18" t="s">
        <v>11</v>
      </c>
      <c r="C8" s="19">
        <v>24</v>
      </c>
      <c r="D8" s="21">
        <v>19.5</v>
      </c>
      <c r="E8" s="22">
        <v>170</v>
      </c>
      <c r="F8" s="84">
        <v>0</v>
      </c>
      <c r="G8" s="85">
        <f>SUM(F8*E8)</f>
        <v>0</v>
      </c>
      <c r="H8" s="7"/>
      <c r="I8" s="7"/>
      <c r="J8" s="1"/>
    </row>
    <row r="9" spans="1:12" s="4" customFormat="1" ht="12.75" x14ac:dyDescent="0.2">
      <c r="A9" s="18" t="s">
        <v>10</v>
      </c>
      <c r="B9" s="18" t="s">
        <v>11</v>
      </c>
      <c r="C9" s="19">
        <v>24</v>
      </c>
      <c r="D9" s="21">
        <v>59.2</v>
      </c>
      <c r="E9" s="22">
        <v>80</v>
      </c>
      <c r="F9" s="84">
        <v>0</v>
      </c>
      <c r="G9" s="85">
        <f>SUM(F9*E9)</f>
        <v>0</v>
      </c>
      <c r="H9" s="7"/>
      <c r="I9" s="7"/>
      <c r="J9" s="1"/>
    </row>
    <row r="10" spans="1:12" s="4" customFormat="1" ht="12.75" x14ac:dyDescent="0.2">
      <c r="A10" s="18" t="s">
        <v>10</v>
      </c>
      <c r="B10" s="18" t="s">
        <v>11</v>
      </c>
      <c r="C10" s="19">
        <v>24</v>
      </c>
      <c r="D10" s="21">
        <v>120</v>
      </c>
      <c r="E10" s="22">
        <v>24</v>
      </c>
      <c r="F10" s="84">
        <v>0</v>
      </c>
      <c r="G10" s="85">
        <f>SUM(F10*E10)</f>
        <v>0</v>
      </c>
      <c r="H10" s="7"/>
      <c r="I10" s="7"/>
      <c r="J10" s="1"/>
    </row>
    <row r="11" spans="1:12" s="4" customFormat="1" ht="25.5" x14ac:dyDescent="0.2">
      <c r="A11" s="18" t="s">
        <v>12</v>
      </c>
      <c r="B11" s="18" t="s">
        <v>13</v>
      </c>
      <c r="C11" s="19">
        <v>24</v>
      </c>
      <c r="D11" s="31">
        <v>13</v>
      </c>
      <c r="E11" s="32">
        <v>151</v>
      </c>
      <c r="F11" s="86">
        <v>0</v>
      </c>
      <c r="G11" s="85">
        <f>SUM(F11*E11)</f>
        <v>0</v>
      </c>
      <c r="H11" s="7"/>
      <c r="I11" s="7"/>
      <c r="J11" s="1"/>
    </row>
    <row r="12" spans="1:12" s="4" customFormat="1" ht="25.5" x14ac:dyDescent="0.2">
      <c r="A12" s="18" t="s">
        <v>14</v>
      </c>
      <c r="B12" s="18" t="s">
        <v>13</v>
      </c>
      <c r="C12" s="19">
        <v>24</v>
      </c>
      <c r="D12" s="21">
        <v>34</v>
      </c>
      <c r="E12" s="22">
        <v>84</v>
      </c>
      <c r="F12" s="84">
        <v>0</v>
      </c>
      <c r="G12" s="85">
        <f>SUM(F12*E12)</f>
        <v>0</v>
      </c>
      <c r="H12" s="7"/>
      <c r="I12" s="7"/>
      <c r="J12" s="1"/>
    </row>
    <row r="13" spans="1:12" s="4" customFormat="1" ht="12.75" x14ac:dyDescent="0.2">
      <c r="A13" s="15" t="s">
        <v>15</v>
      </c>
      <c r="B13" s="18"/>
      <c r="C13" s="19"/>
      <c r="D13" s="21"/>
      <c r="E13" s="22"/>
      <c r="F13" s="85"/>
      <c r="G13" s="87">
        <f>SUM(G8:G12)</f>
        <v>0</v>
      </c>
      <c r="H13" s="7"/>
      <c r="I13" s="7"/>
      <c r="J13" s="1"/>
    </row>
    <row r="14" spans="1:12" s="4" customFormat="1" ht="12.75" x14ac:dyDescent="0.2">
      <c r="A14" s="18"/>
      <c r="B14" s="18"/>
      <c r="C14" s="19"/>
      <c r="D14" s="21"/>
      <c r="E14" s="22"/>
      <c r="F14" s="88"/>
      <c r="G14" s="85"/>
      <c r="H14" s="7"/>
      <c r="I14" s="7"/>
      <c r="J14" s="1"/>
    </row>
    <row r="15" spans="1:12" s="4" customFormat="1" ht="12.75" x14ac:dyDescent="0.2">
      <c r="A15" s="15" t="s">
        <v>16</v>
      </c>
      <c r="B15" s="18"/>
      <c r="C15" s="19"/>
      <c r="D15" s="21"/>
      <c r="E15" s="22"/>
      <c r="F15" s="85"/>
      <c r="G15" s="85"/>
      <c r="H15" s="7"/>
      <c r="I15" s="7"/>
      <c r="J15" s="1"/>
    </row>
    <row r="16" spans="1:12" s="4" customFormat="1" ht="12.75" x14ac:dyDescent="0.2">
      <c r="A16" s="18" t="s">
        <v>17</v>
      </c>
      <c r="B16" s="18" t="s">
        <v>11</v>
      </c>
      <c r="C16" s="19" t="s">
        <v>18</v>
      </c>
      <c r="D16" s="21">
        <v>23.9</v>
      </c>
      <c r="E16" s="22">
        <v>40</v>
      </c>
      <c r="F16" s="84">
        <v>0</v>
      </c>
      <c r="G16" s="85">
        <f>SUM(F16*E16)</f>
        <v>0</v>
      </c>
      <c r="H16" s="7"/>
      <c r="I16" s="7"/>
      <c r="J16" s="1"/>
    </row>
    <row r="17" spans="1:10" s="4" customFormat="1" ht="12.75" x14ac:dyDescent="0.2">
      <c r="A17" s="18" t="s">
        <v>17</v>
      </c>
      <c r="B17" s="18" t="s">
        <v>11</v>
      </c>
      <c r="C17" s="19" t="s">
        <v>18</v>
      </c>
      <c r="D17" s="21">
        <v>38</v>
      </c>
      <c r="E17" s="22">
        <v>71</v>
      </c>
      <c r="F17" s="84">
        <v>0</v>
      </c>
      <c r="G17" s="85">
        <f>SUM(F17*E17)</f>
        <v>0</v>
      </c>
      <c r="H17" s="7"/>
      <c r="I17" s="7"/>
      <c r="J17" s="1"/>
    </row>
    <row r="18" spans="1:10" s="4" customFormat="1" ht="12.75" x14ac:dyDescent="0.2">
      <c r="A18" s="18" t="s">
        <v>17</v>
      </c>
      <c r="B18" s="18" t="s">
        <v>11</v>
      </c>
      <c r="C18" s="19" t="s">
        <v>18</v>
      </c>
      <c r="D18" s="21">
        <v>160</v>
      </c>
      <c r="E18" s="22">
        <v>40</v>
      </c>
      <c r="F18" s="84">
        <v>0</v>
      </c>
      <c r="G18" s="85">
        <f t="shared" ref="G18" si="0">SUM(F18*E18)</f>
        <v>0</v>
      </c>
      <c r="H18" s="7"/>
      <c r="I18" s="7"/>
      <c r="J18" s="1"/>
    </row>
    <row r="19" spans="1:10" s="4" customFormat="1" ht="25.5" x14ac:dyDescent="0.2">
      <c r="A19" s="18" t="s">
        <v>12</v>
      </c>
      <c r="B19" s="18" t="s">
        <v>13</v>
      </c>
      <c r="C19" s="19" t="s">
        <v>18</v>
      </c>
      <c r="D19" s="21">
        <v>17</v>
      </c>
      <c r="E19" s="22">
        <v>142</v>
      </c>
      <c r="F19" s="84">
        <v>0</v>
      </c>
      <c r="G19" s="85">
        <f>SUM(F19*E19)</f>
        <v>0</v>
      </c>
      <c r="H19" s="7"/>
      <c r="I19" s="7"/>
      <c r="J19" s="1"/>
    </row>
    <row r="20" spans="1:10" s="4" customFormat="1" ht="25.5" x14ac:dyDescent="0.2">
      <c r="A20" s="18" t="s">
        <v>12</v>
      </c>
      <c r="B20" s="18" t="s">
        <v>13</v>
      </c>
      <c r="C20" s="19" t="s">
        <v>18</v>
      </c>
      <c r="D20" s="21">
        <v>18</v>
      </c>
      <c r="E20" s="22">
        <v>66</v>
      </c>
      <c r="F20" s="84">
        <v>0</v>
      </c>
      <c r="G20" s="85">
        <f>SUM(F20*E20)</f>
        <v>0</v>
      </c>
      <c r="H20" s="7"/>
      <c r="I20" s="7"/>
      <c r="J20" s="1"/>
    </row>
    <row r="21" spans="1:10" s="4" customFormat="1" ht="25.5" x14ac:dyDescent="0.2">
      <c r="A21" s="18" t="s">
        <v>14</v>
      </c>
      <c r="B21" s="18" t="s">
        <v>13</v>
      </c>
      <c r="C21" s="19" t="s">
        <v>18</v>
      </c>
      <c r="D21" s="21">
        <v>42</v>
      </c>
      <c r="E21" s="22">
        <v>140</v>
      </c>
      <c r="F21" s="84">
        <v>0</v>
      </c>
      <c r="G21" s="85">
        <f>SUM(F21*E21)</f>
        <v>0</v>
      </c>
      <c r="H21" s="7"/>
      <c r="I21" s="7"/>
      <c r="J21" s="1"/>
    </row>
    <row r="22" spans="1:10" s="4" customFormat="1" ht="12.75" x14ac:dyDescent="0.2">
      <c r="A22" s="15" t="s">
        <v>15</v>
      </c>
      <c r="B22" s="18"/>
      <c r="C22" s="19"/>
      <c r="D22" s="21"/>
      <c r="E22" s="22"/>
      <c r="F22" s="85"/>
      <c r="G22" s="87">
        <f>SUM(G16:G21)</f>
        <v>0</v>
      </c>
      <c r="H22" s="7"/>
      <c r="I22" s="7"/>
      <c r="J22" s="1"/>
    </row>
    <row r="23" spans="1:10" s="4" customFormat="1" ht="12.75" x14ac:dyDescent="0.2">
      <c r="A23" s="18"/>
      <c r="B23" s="18"/>
      <c r="C23" s="19"/>
      <c r="D23" s="21"/>
      <c r="E23" s="22"/>
      <c r="F23" s="85"/>
      <c r="G23" s="85"/>
      <c r="H23" s="7"/>
      <c r="I23" s="7"/>
      <c r="J23" s="1"/>
    </row>
    <row r="24" spans="1:10" s="46" customFormat="1" ht="12.75" x14ac:dyDescent="0.2">
      <c r="A24" s="15" t="s">
        <v>19</v>
      </c>
      <c r="B24" s="18"/>
      <c r="C24" s="19"/>
      <c r="D24" s="33"/>
      <c r="E24" s="33"/>
      <c r="F24" s="89"/>
      <c r="G24" s="85"/>
      <c r="H24" s="11"/>
      <c r="I24" s="11"/>
      <c r="J24" s="10"/>
    </row>
    <row r="25" spans="1:10" s="4" customFormat="1" ht="12.75" x14ac:dyDescent="0.2">
      <c r="A25" s="18" t="s">
        <v>20</v>
      </c>
      <c r="B25" s="18"/>
      <c r="C25" s="19">
        <v>24</v>
      </c>
      <c r="D25" s="21">
        <v>20</v>
      </c>
      <c r="E25" s="22">
        <v>12</v>
      </c>
      <c r="F25" s="84">
        <v>0</v>
      </c>
      <c r="G25" s="85">
        <f>SUM(F25*E25)</f>
        <v>0</v>
      </c>
      <c r="H25" s="7"/>
      <c r="I25" s="7"/>
      <c r="J25" s="1"/>
    </row>
    <row r="26" spans="1:10" s="4" customFormat="1" ht="12.75" x14ac:dyDescent="0.2">
      <c r="A26" s="18" t="s">
        <v>20</v>
      </c>
      <c r="B26" s="18"/>
      <c r="C26" s="19">
        <v>24</v>
      </c>
      <c r="D26" s="21">
        <v>60</v>
      </c>
      <c r="E26" s="22">
        <v>3</v>
      </c>
      <c r="F26" s="84">
        <v>0</v>
      </c>
      <c r="G26" s="85">
        <f>SUM(F26*E26)</f>
        <v>0</v>
      </c>
      <c r="H26" s="7"/>
      <c r="I26" s="7"/>
      <c r="J26" s="1"/>
    </row>
    <row r="27" spans="1:10" s="4" customFormat="1" ht="12.75" x14ac:dyDescent="0.2">
      <c r="A27" s="15" t="s">
        <v>15</v>
      </c>
      <c r="B27" s="18"/>
      <c r="C27" s="19"/>
      <c r="D27" s="21"/>
      <c r="E27" s="22"/>
      <c r="F27" s="85"/>
      <c r="G27" s="87">
        <f>SUM(G25+G26)</f>
        <v>0</v>
      </c>
      <c r="H27" s="7"/>
      <c r="I27" s="7"/>
      <c r="J27" s="1"/>
    </row>
    <row r="28" spans="1:10" s="4" customFormat="1" ht="12.75" x14ac:dyDescent="0.2">
      <c r="A28" s="18"/>
      <c r="B28" s="18"/>
      <c r="C28" s="19"/>
      <c r="D28" s="21"/>
      <c r="E28" s="22"/>
      <c r="F28" s="85"/>
      <c r="G28" s="85"/>
      <c r="H28" s="7"/>
      <c r="I28" s="7"/>
      <c r="J28" s="1"/>
    </row>
    <row r="29" spans="1:10" s="4" customFormat="1" ht="12.75" x14ac:dyDescent="0.2">
      <c r="A29" s="15" t="s">
        <v>21</v>
      </c>
      <c r="B29" s="18"/>
      <c r="C29" s="19"/>
      <c r="D29" s="21"/>
      <c r="E29" s="22"/>
      <c r="F29" s="85"/>
      <c r="G29" s="87">
        <f>SUM(G27,G22,G13)</f>
        <v>0</v>
      </c>
      <c r="H29" s="7"/>
      <c r="I29" s="7"/>
      <c r="J29" s="1"/>
    </row>
    <row r="30" spans="1:10" x14ac:dyDescent="0.25">
      <c r="A30" s="1"/>
      <c r="B30" s="1"/>
      <c r="C30" s="2"/>
      <c r="D30" s="14"/>
      <c r="E30" s="7"/>
      <c r="F30" s="7"/>
      <c r="G30" s="7"/>
      <c r="H30" s="7"/>
      <c r="I30" s="7"/>
      <c r="J30" s="1"/>
    </row>
    <row r="31" spans="1:10" x14ac:dyDescent="0.25">
      <c r="A31" s="62" t="s">
        <v>71</v>
      </c>
      <c r="C31" s="2"/>
      <c r="D31" s="14"/>
      <c r="E31" s="7"/>
      <c r="F31" s="7"/>
      <c r="G31" s="7"/>
      <c r="H31" s="7"/>
      <c r="I31" s="7"/>
      <c r="J31" s="1"/>
    </row>
    <row r="32" spans="1:10" x14ac:dyDescent="0.25">
      <c r="A32" s="62"/>
      <c r="E32" s="6"/>
      <c r="F32" s="6"/>
      <c r="G32" s="6"/>
      <c r="H32" s="6"/>
      <c r="I32" s="6"/>
    </row>
    <row r="33" spans="1:2" ht="15.75" thickBot="1" x14ac:dyDescent="0.3">
      <c r="A33" s="64" t="s">
        <v>72</v>
      </c>
      <c r="B33" s="80"/>
    </row>
    <row r="34" spans="1:2" ht="16.5" thickTop="1" thickBot="1" x14ac:dyDescent="0.3">
      <c r="A34" s="65" t="s">
        <v>73</v>
      </c>
      <c r="B34" s="80"/>
    </row>
    <row r="35" spans="1:2" ht="16.5" thickTop="1" thickBot="1" x14ac:dyDescent="0.3">
      <c r="A35" s="64" t="s">
        <v>74</v>
      </c>
      <c r="B35" s="80"/>
    </row>
    <row r="36" spans="1:2" ht="50.25" customHeight="1" thickTop="1" x14ac:dyDescent="0.25">
      <c r="A36" s="66" t="s">
        <v>75</v>
      </c>
      <c r="B36" s="81"/>
    </row>
    <row r="37" spans="1:2" x14ac:dyDescent="0.25">
      <c r="A37" s="63"/>
    </row>
    <row r="39" spans="1:2" x14ac:dyDescent="0.25">
      <c r="A39" s="63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8335-5423-4138-99FF-99D2CEB3D006}">
  <dimension ref="A1:I28"/>
  <sheetViews>
    <sheetView zoomScale="85" zoomScaleNormal="85" workbookViewId="0">
      <selection activeCell="C17" sqref="C17"/>
    </sheetView>
  </sheetViews>
  <sheetFormatPr defaultColWidth="9.140625" defaultRowHeight="12.75" x14ac:dyDescent="0.2"/>
  <cols>
    <col min="1" max="1" width="18.5703125" style="57" customWidth="1"/>
    <col min="2" max="2" width="32.140625" style="57" customWidth="1"/>
    <col min="3" max="3" width="31.28515625" style="57" customWidth="1"/>
    <col min="4" max="4" width="30.5703125" style="57" customWidth="1"/>
    <col min="5" max="5" width="23.28515625" style="58" customWidth="1"/>
    <col min="6" max="6" width="12.42578125" style="57" customWidth="1"/>
    <col min="7" max="7" width="17.85546875" style="59" bestFit="1" customWidth="1"/>
    <col min="8" max="16384" width="9.140625" style="57"/>
  </cols>
  <sheetData>
    <row r="1" spans="1:9" x14ac:dyDescent="0.2">
      <c r="C1" s="61" t="s">
        <v>34</v>
      </c>
      <c r="D1" s="58"/>
    </row>
    <row r="2" spans="1:9" s="56" customFormat="1" ht="15" x14ac:dyDescent="0.25">
      <c r="A2" s="34" t="s">
        <v>22</v>
      </c>
      <c r="B2" s="9"/>
      <c r="C2" s="83"/>
      <c r="D2" s="55" t="s">
        <v>1</v>
      </c>
      <c r="F2" s="4"/>
      <c r="G2" s="25"/>
    </row>
    <row r="3" spans="1:9" s="56" customFormat="1" ht="15" x14ac:dyDescent="0.25">
      <c r="A3" s="34"/>
      <c r="B3" s="9"/>
      <c r="D3" s="4"/>
      <c r="E3" s="55"/>
      <c r="F3" s="4"/>
      <c r="G3" s="25"/>
    </row>
    <row r="4" spans="1:9" s="56" customFormat="1" x14ac:dyDescent="0.2">
      <c r="A4" s="9" t="s">
        <v>77</v>
      </c>
      <c r="B4" s="9"/>
      <c r="C4" s="9"/>
      <c r="D4" s="9"/>
      <c r="E4" s="24"/>
      <c r="F4" s="9"/>
      <c r="G4" s="25"/>
    </row>
    <row r="5" spans="1:9" s="56" customFormat="1" x14ac:dyDescent="0.2">
      <c r="A5" s="51" t="s">
        <v>76</v>
      </c>
      <c r="B5" s="9"/>
      <c r="C5" s="9"/>
      <c r="D5" s="9"/>
      <c r="E5" s="24"/>
      <c r="F5" s="9"/>
      <c r="G5" s="25"/>
    </row>
    <row r="6" spans="1:9" s="56" customFormat="1" x14ac:dyDescent="0.2">
      <c r="A6" s="9"/>
      <c r="B6" s="9"/>
      <c r="C6" s="9"/>
      <c r="D6" s="9"/>
      <c r="E6" s="24"/>
      <c r="F6" s="9"/>
      <c r="G6" s="25"/>
    </row>
    <row r="7" spans="1:9" s="56" customFormat="1" x14ac:dyDescent="0.2">
      <c r="A7" s="26" t="s">
        <v>23</v>
      </c>
      <c r="B7" s="26"/>
      <c r="C7" s="26"/>
      <c r="D7" s="26"/>
      <c r="E7" s="27"/>
      <c r="F7" s="26"/>
      <c r="G7" s="28"/>
      <c r="H7" s="9"/>
      <c r="I7" s="9"/>
    </row>
    <row r="8" spans="1:9" x14ac:dyDescent="0.2">
      <c r="A8" s="29"/>
      <c r="B8" s="29"/>
      <c r="C8" s="70"/>
      <c r="D8" s="70" t="s">
        <v>24</v>
      </c>
      <c r="E8" s="71" t="s">
        <v>25</v>
      </c>
      <c r="F8" s="70" t="s">
        <v>26</v>
      </c>
      <c r="G8" s="72" t="s">
        <v>27</v>
      </c>
      <c r="H8" s="4"/>
      <c r="I8" s="4"/>
    </row>
    <row r="9" spans="1:9" ht="25.5" x14ac:dyDescent="0.2">
      <c r="A9" s="29">
        <v>1</v>
      </c>
      <c r="B9" s="29" t="s">
        <v>28</v>
      </c>
      <c r="C9" s="70" t="s">
        <v>83</v>
      </c>
      <c r="D9" s="82">
        <v>0</v>
      </c>
      <c r="E9" s="82">
        <v>0</v>
      </c>
      <c r="F9" s="70">
        <v>13</v>
      </c>
      <c r="G9" s="72">
        <f>SUM(F9*E9)+D9</f>
        <v>0</v>
      </c>
    </row>
    <row r="10" spans="1:9" ht="25.5" x14ac:dyDescent="0.2">
      <c r="A10" s="29">
        <v>1</v>
      </c>
      <c r="B10" s="29" t="s">
        <v>29</v>
      </c>
      <c r="C10" s="70" t="s">
        <v>81</v>
      </c>
      <c r="D10" s="82">
        <v>0</v>
      </c>
      <c r="E10" s="82">
        <v>0</v>
      </c>
      <c r="F10" s="70">
        <v>81</v>
      </c>
      <c r="G10" s="72">
        <f>SUM(F10*E10)+D10</f>
        <v>0</v>
      </c>
    </row>
    <row r="11" spans="1:9" x14ac:dyDescent="0.2">
      <c r="A11" s="29"/>
      <c r="B11" s="29"/>
      <c r="C11" s="70"/>
      <c r="D11" s="72"/>
      <c r="E11" s="71" t="s">
        <v>30</v>
      </c>
      <c r="F11" s="70"/>
      <c r="G11" s="72"/>
    </row>
    <row r="12" spans="1:9" ht="25.5" x14ac:dyDescent="0.2">
      <c r="A12" s="29"/>
      <c r="B12" s="29" t="s">
        <v>84</v>
      </c>
      <c r="C12" s="73" t="s">
        <v>78</v>
      </c>
      <c r="D12" s="70"/>
      <c r="E12" s="82">
        <v>0</v>
      </c>
      <c r="F12" s="70"/>
      <c r="G12" s="72">
        <f>E12</f>
        <v>0</v>
      </c>
    </row>
    <row r="13" spans="1:9" x14ac:dyDescent="0.2">
      <c r="A13" s="4"/>
      <c r="B13" s="4"/>
      <c r="C13" s="77"/>
      <c r="D13" s="77"/>
      <c r="E13" s="78"/>
      <c r="F13" s="77"/>
      <c r="G13" s="78"/>
    </row>
    <row r="15" spans="1:9" x14ac:dyDescent="0.2">
      <c r="A15" s="26" t="s">
        <v>31</v>
      </c>
      <c r="B15" s="26"/>
      <c r="C15" s="74"/>
      <c r="D15" s="74"/>
      <c r="E15" s="75"/>
      <c r="F15" s="74"/>
      <c r="G15" s="76"/>
    </row>
    <row r="16" spans="1:9" x14ac:dyDescent="0.2">
      <c r="A16" s="29"/>
      <c r="B16" s="29"/>
      <c r="C16" s="70"/>
      <c r="D16" s="70" t="s">
        <v>24</v>
      </c>
      <c r="E16" s="71" t="s">
        <v>25</v>
      </c>
      <c r="F16" s="70"/>
      <c r="G16" s="72" t="s">
        <v>27</v>
      </c>
    </row>
    <row r="17" spans="1:7" ht="25.5" x14ac:dyDescent="0.2">
      <c r="A17" s="29">
        <v>1</v>
      </c>
      <c r="B17" s="29" t="s">
        <v>28</v>
      </c>
      <c r="C17" s="70" t="s">
        <v>82</v>
      </c>
      <c r="D17" s="82">
        <v>0</v>
      </c>
      <c r="E17" s="82">
        <v>0</v>
      </c>
      <c r="F17" s="70">
        <v>13</v>
      </c>
      <c r="G17" s="72">
        <f>SUM(F17*E17)+D17</f>
        <v>0</v>
      </c>
    </row>
    <row r="18" spans="1:7" ht="25.5" x14ac:dyDescent="0.2">
      <c r="A18" s="29">
        <v>1</v>
      </c>
      <c r="B18" s="29" t="s">
        <v>29</v>
      </c>
      <c r="C18" s="70" t="s">
        <v>81</v>
      </c>
      <c r="D18" s="82">
        <v>0</v>
      </c>
      <c r="E18" s="82">
        <v>0</v>
      </c>
      <c r="F18" s="70">
        <v>81</v>
      </c>
      <c r="G18" s="72">
        <f>SUM(F18*E18)+D18</f>
        <v>0</v>
      </c>
    </row>
    <row r="19" spans="1:7" x14ac:dyDescent="0.2">
      <c r="A19" s="29"/>
      <c r="B19" s="29"/>
      <c r="C19" s="70"/>
      <c r="D19" s="70"/>
      <c r="E19" s="71"/>
      <c r="F19" s="70"/>
      <c r="G19" s="72"/>
    </row>
    <row r="20" spans="1:7" x14ac:dyDescent="0.2">
      <c r="A20" s="29"/>
      <c r="B20" s="4"/>
      <c r="C20" s="70"/>
      <c r="D20" s="70"/>
      <c r="E20" s="71"/>
      <c r="F20" s="70"/>
      <c r="G20" s="72"/>
    </row>
    <row r="21" spans="1:7" x14ac:dyDescent="0.2">
      <c r="A21" s="29"/>
      <c r="B21" s="26" t="s">
        <v>32</v>
      </c>
      <c r="C21" s="29"/>
      <c r="D21" s="29"/>
      <c r="E21" s="30"/>
      <c r="F21" s="29"/>
      <c r="G21" s="60">
        <f>SUM(G9+G10+G12+G17+G18)</f>
        <v>0</v>
      </c>
    </row>
    <row r="22" spans="1:7" x14ac:dyDescent="0.2">
      <c r="A22" s="4"/>
      <c r="B22" s="4"/>
      <c r="C22" s="4"/>
      <c r="D22" s="4"/>
      <c r="E22" s="36"/>
      <c r="F22" s="4"/>
      <c r="G22" s="23"/>
    </row>
    <row r="23" spans="1:7" ht="15" x14ac:dyDescent="0.25">
      <c r="A23" s="62" t="s">
        <v>71</v>
      </c>
      <c r="B23"/>
    </row>
    <row r="24" spans="1:7" ht="15" x14ac:dyDescent="0.25">
      <c r="A24" s="62"/>
      <c r="B24"/>
    </row>
    <row r="25" spans="1:7" ht="15" customHeight="1" thickBot="1" x14ac:dyDescent="0.25">
      <c r="A25" s="64" t="s">
        <v>72</v>
      </c>
      <c r="B25" s="80"/>
    </row>
    <row r="26" spans="1:7" ht="20.25" customHeight="1" thickTop="1" thickBot="1" x14ac:dyDescent="0.25">
      <c r="A26" s="65" t="s">
        <v>73</v>
      </c>
      <c r="B26" s="80"/>
    </row>
    <row r="27" spans="1:7" ht="14.25" thickTop="1" thickBot="1" x14ac:dyDescent="0.25">
      <c r="A27" s="64" t="s">
        <v>74</v>
      </c>
      <c r="B27" s="80"/>
    </row>
    <row r="28" spans="1:7" ht="54.75" customHeight="1" thickTop="1" x14ac:dyDescent="0.2">
      <c r="A28" s="66" t="s">
        <v>75</v>
      </c>
      <c r="B28" s="8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2D63-2F48-4809-BA72-5418A7D97EB9}">
  <dimension ref="A1:R292"/>
  <sheetViews>
    <sheetView tabSelected="1" zoomScale="85" zoomScaleNormal="85" workbookViewId="0">
      <selection activeCell="A13" sqref="A13"/>
    </sheetView>
  </sheetViews>
  <sheetFormatPr defaultColWidth="9.140625" defaultRowHeight="14.25" x14ac:dyDescent="0.2"/>
  <cols>
    <col min="1" max="1" width="61.5703125" style="35" customWidth="1"/>
    <col min="2" max="2" width="35.7109375" style="35" customWidth="1"/>
    <col min="3" max="3" width="15" style="35" customWidth="1"/>
    <col min="4" max="4" width="19.5703125" style="35" customWidth="1"/>
    <col min="5" max="16384" width="9.140625" style="35"/>
  </cols>
  <sheetData>
    <row r="1" spans="1:18" ht="15" x14ac:dyDescent="0.25">
      <c r="A1" s="34" t="s">
        <v>33</v>
      </c>
    </row>
    <row r="2" spans="1:18" x14ac:dyDescent="0.2">
      <c r="B2" s="9" t="s">
        <v>34</v>
      </c>
    </row>
    <row r="3" spans="1:18" ht="18" x14ac:dyDescent="0.25">
      <c r="A3" s="56" t="s">
        <v>77</v>
      </c>
      <c r="B3" s="79"/>
      <c r="C3" s="1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">
      <c r="A4" s="51" t="s">
        <v>76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">
      <c r="A6" s="38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4"/>
      <c r="B7" s="61" t="s">
        <v>79</v>
      </c>
      <c r="C7" s="9" t="s">
        <v>36</v>
      </c>
      <c r="D7" s="9" t="s">
        <v>37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">
      <c r="A8" s="39" t="s">
        <v>38</v>
      </c>
      <c r="B8" s="4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">
      <c r="A9" s="4" t="s">
        <v>39</v>
      </c>
      <c r="B9" s="40">
        <v>80000</v>
      </c>
      <c r="C9" s="41">
        <v>0</v>
      </c>
      <c r="D9" s="42">
        <f>B9*C9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">
      <c r="A10" s="4" t="s">
        <v>40</v>
      </c>
      <c r="B10" s="40">
        <v>80000</v>
      </c>
      <c r="C10" s="41">
        <v>0</v>
      </c>
      <c r="D10" s="42">
        <f t="shared" ref="D10:D15" si="0">B10*C10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2">
      <c r="A11" s="4" t="s">
        <v>41</v>
      </c>
      <c r="B11" s="40">
        <v>1000</v>
      </c>
      <c r="C11" s="41">
        <v>0</v>
      </c>
      <c r="D11" s="42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">
      <c r="A12" s="4" t="s">
        <v>42</v>
      </c>
      <c r="B12" s="40">
        <v>1000</v>
      </c>
      <c r="C12" s="41">
        <v>0</v>
      </c>
      <c r="D12" s="42">
        <f t="shared" si="0"/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">
      <c r="A13" s="4" t="s">
        <v>43</v>
      </c>
      <c r="B13" s="40">
        <v>1500</v>
      </c>
      <c r="C13" s="41">
        <v>0</v>
      </c>
      <c r="D13" s="42">
        <f t="shared" si="0"/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">
      <c r="A14" s="4" t="s">
        <v>44</v>
      </c>
      <c r="B14" s="40">
        <v>56000</v>
      </c>
      <c r="C14" s="41">
        <v>0</v>
      </c>
      <c r="D14" s="42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">
      <c r="A15" s="4" t="s">
        <v>45</v>
      </c>
      <c r="B15" s="40">
        <v>80000</v>
      </c>
      <c r="C15" s="41">
        <v>0</v>
      </c>
      <c r="D15" s="42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">
      <c r="A16" s="43" t="s">
        <v>46</v>
      </c>
      <c r="B16" s="44"/>
      <c r="C16" s="90"/>
      <c r="D16" s="45">
        <f>SUM(D9:D15)</f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2">
      <c r="A17" s="4"/>
      <c r="B17" s="4"/>
      <c r="C17" s="42"/>
      <c r="D17" s="4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A18" s="39" t="s">
        <v>85</v>
      </c>
      <c r="B18" s="4"/>
      <c r="C18" s="42"/>
      <c r="D18" s="4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">
      <c r="A19" s="4" t="s">
        <v>39</v>
      </c>
      <c r="B19" s="40">
        <v>80000</v>
      </c>
      <c r="C19" s="41">
        <v>0</v>
      </c>
      <c r="D19" s="42">
        <f t="shared" ref="D19:D26" si="1">B19*C19</f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">
      <c r="A20" s="4" t="s">
        <v>40</v>
      </c>
      <c r="B20" s="40">
        <v>80000</v>
      </c>
      <c r="C20" s="41">
        <v>0</v>
      </c>
      <c r="D20" s="42">
        <f t="shared" si="1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">
      <c r="A21" s="4" t="s">
        <v>41</v>
      </c>
      <c r="B21" s="40">
        <v>1000</v>
      </c>
      <c r="C21" s="41">
        <v>0</v>
      </c>
      <c r="D21" s="42">
        <f t="shared" si="1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s="37" customFormat="1" x14ac:dyDescent="0.2">
      <c r="A22" s="46" t="s">
        <v>47</v>
      </c>
      <c r="B22" s="47">
        <v>1000</v>
      </c>
      <c r="C22" s="48">
        <v>0</v>
      </c>
      <c r="D22" s="42">
        <f t="shared" si="1"/>
        <v>0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x14ac:dyDescent="0.2">
      <c r="A23" s="4" t="s">
        <v>42</v>
      </c>
      <c r="B23" s="40">
        <v>1000</v>
      </c>
      <c r="C23" s="41">
        <v>0</v>
      </c>
      <c r="D23" s="42">
        <f t="shared" si="1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">
      <c r="A24" s="4" t="s">
        <v>43</v>
      </c>
      <c r="B24" s="40">
        <v>1500</v>
      </c>
      <c r="C24" s="41">
        <v>0</v>
      </c>
      <c r="D24" s="42">
        <f t="shared" si="1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">
      <c r="A25" s="4" t="s">
        <v>44</v>
      </c>
      <c r="B25" s="40">
        <v>56000</v>
      </c>
      <c r="C25" s="41">
        <v>0</v>
      </c>
      <c r="D25" s="42">
        <f t="shared" si="1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">
      <c r="A26" s="4" t="s">
        <v>45</v>
      </c>
      <c r="B26" s="40">
        <v>80000</v>
      </c>
      <c r="C26" s="41">
        <v>0</v>
      </c>
      <c r="D26" s="42">
        <f t="shared" si="1"/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">
      <c r="A27" s="43" t="s">
        <v>86</v>
      </c>
      <c r="B27" s="49"/>
      <c r="C27" s="90"/>
      <c r="D27" s="45">
        <f>SUM(D19:D26)</f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">
      <c r="A28" s="4"/>
      <c r="B28" s="4"/>
      <c r="C28" s="42"/>
      <c r="D28" s="4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">
      <c r="A29" s="39" t="s">
        <v>48</v>
      </c>
      <c r="B29" s="4"/>
      <c r="C29" s="42"/>
      <c r="D29" s="4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">
      <c r="A30" s="4" t="s">
        <v>39</v>
      </c>
      <c r="B30" s="40">
        <v>80000</v>
      </c>
      <c r="C30" s="41">
        <v>0</v>
      </c>
      <c r="D30" s="42">
        <f t="shared" ref="D30:D37" si="2">B30*C30</f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">
      <c r="A31" s="4" t="s">
        <v>40</v>
      </c>
      <c r="B31" s="40">
        <v>80000</v>
      </c>
      <c r="C31" s="41">
        <v>0</v>
      </c>
      <c r="D31" s="42">
        <f t="shared" si="2"/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">
      <c r="A32" s="4" t="s">
        <v>41</v>
      </c>
      <c r="B32" s="40">
        <v>1000</v>
      </c>
      <c r="C32" s="41">
        <v>0</v>
      </c>
      <c r="D32" s="42">
        <f t="shared" si="2"/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37" customFormat="1" x14ac:dyDescent="0.2">
      <c r="A33" s="46" t="s">
        <v>47</v>
      </c>
      <c r="B33" s="47">
        <v>1000</v>
      </c>
      <c r="C33" s="48">
        <v>0</v>
      </c>
      <c r="D33" s="42">
        <f t="shared" si="2"/>
        <v>0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 x14ac:dyDescent="0.2">
      <c r="A34" s="4" t="s">
        <v>42</v>
      </c>
      <c r="B34" s="40">
        <v>1000</v>
      </c>
      <c r="C34" s="41">
        <v>0</v>
      </c>
      <c r="D34" s="42">
        <f t="shared" si="2"/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">
      <c r="A35" s="4" t="s">
        <v>43</v>
      </c>
      <c r="B35" s="40">
        <v>1500</v>
      </c>
      <c r="C35" s="41">
        <v>0</v>
      </c>
      <c r="D35" s="42">
        <f t="shared" si="2"/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">
      <c r="A36" s="4" t="s">
        <v>44</v>
      </c>
      <c r="B36" s="40">
        <v>56000</v>
      </c>
      <c r="C36" s="41">
        <v>0</v>
      </c>
      <c r="D36" s="42">
        <f t="shared" si="2"/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">
      <c r="A37" s="4" t="s">
        <v>45</v>
      </c>
      <c r="B37" s="40">
        <v>80000</v>
      </c>
      <c r="C37" s="41">
        <v>0</v>
      </c>
      <c r="D37" s="42">
        <f t="shared" si="2"/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">
      <c r="A38" s="43" t="s">
        <v>49</v>
      </c>
      <c r="B38" s="49"/>
      <c r="C38" s="90"/>
      <c r="D38" s="45">
        <f>SUM(D30:D37)</f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">
      <c r="A39" s="4"/>
      <c r="B39" s="4"/>
      <c r="C39" s="42"/>
      <c r="D39" s="4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">
      <c r="A40" s="39" t="s">
        <v>50</v>
      </c>
      <c r="B40" s="4"/>
      <c r="C40" s="42"/>
      <c r="D40" s="4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">
      <c r="A41" s="4" t="s">
        <v>39</v>
      </c>
      <c r="B41" s="40">
        <v>80000</v>
      </c>
      <c r="C41" s="41">
        <v>0</v>
      </c>
      <c r="D41" s="42">
        <f t="shared" ref="D41:D48" si="3">B41*C41</f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">
      <c r="A42" s="4" t="s">
        <v>40</v>
      </c>
      <c r="B42" s="40">
        <v>80000</v>
      </c>
      <c r="C42" s="41">
        <v>0</v>
      </c>
      <c r="D42" s="42">
        <f t="shared" si="3"/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">
      <c r="A43" s="4" t="s">
        <v>41</v>
      </c>
      <c r="B43" s="40">
        <v>1000</v>
      </c>
      <c r="C43" s="41">
        <v>0</v>
      </c>
      <c r="D43" s="42">
        <f t="shared" si="3"/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s="37" customFormat="1" x14ac:dyDescent="0.2">
      <c r="A44" s="46" t="s">
        <v>47</v>
      </c>
      <c r="B44" s="47">
        <v>1000</v>
      </c>
      <c r="C44" s="48">
        <v>0</v>
      </c>
      <c r="D44" s="42">
        <f t="shared" si="3"/>
        <v>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x14ac:dyDescent="0.2">
      <c r="A45" s="4" t="s">
        <v>42</v>
      </c>
      <c r="B45" s="40">
        <v>1000</v>
      </c>
      <c r="C45" s="41">
        <v>0</v>
      </c>
      <c r="D45" s="42">
        <f t="shared" si="3"/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">
      <c r="A46" s="4" t="s">
        <v>43</v>
      </c>
      <c r="B46" s="40">
        <v>1500</v>
      </c>
      <c r="C46" s="41">
        <v>0</v>
      </c>
      <c r="D46" s="42">
        <f t="shared" si="3"/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">
      <c r="A47" s="4" t="s">
        <v>44</v>
      </c>
      <c r="B47" s="40">
        <v>56000</v>
      </c>
      <c r="C47" s="41">
        <v>0</v>
      </c>
      <c r="D47" s="42">
        <f t="shared" si="3"/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">
      <c r="A48" s="4" t="s">
        <v>45</v>
      </c>
      <c r="B48" s="40">
        <v>80000</v>
      </c>
      <c r="C48" s="41">
        <v>0</v>
      </c>
      <c r="D48" s="42">
        <f t="shared" si="3"/>
        <v>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">
      <c r="A49" s="43" t="s">
        <v>51</v>
      </c>
      <c r="B49" s="49"/>
      <c r="C49" s="90"/>
      <c r="D49" s="45">
        <f>SUM(D41:D48)</f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">
      <c r="A50" s="4"/>
      <c r="B50" s="4"/>
      <c r="C50" s="42"/>
      <c r="D50" s="4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">
      <c r="A51" s="51"/>
      <c r="B51" s="4"/>
      <c r="C51" s="42"/>
      <c r="D51" s="4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">
      <c r="A52" s="38" t="s">
        <v>52</v>
      </c>
      <c r="B52" s="4"/>
      <c r="C52" s="42"/>
      <c r="D52" s="4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">
      <c r="A53" s="4"/>
      <c r="B53" s="4"/>
      <c r="C53" s="91"/>
      <c r="D53" s="4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">
      <c r="A54" s="39" t="s">
        <v>53</v>
      </c>
      <c r="B54" s="9" t="s">
        <v>54</v>
      </c>
      <c r="C54" s="91" t="s">
        <v>55</v>
      </c>
      <c r="D54" s="4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2">
      <c r="A55" s="4" t="s">
        <v>38</v>
      </c>
      <c r="B55" s="40">
        <v>80000</v>
      </c>
      <c r="C55" s="41">
        <v>0</v>
      </c>
      <c r="D55" s="42">
        <f>B55*C55</f>
        <v>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">
      <c r="A56" s="4" t="s">
        <v>87</v>
      </c>
      <c r="B56" s="40">
        <v>80000</v>
      </c>
      <c r="C56" s="41">
        <v>0</v>
      </c>
      <c r="D56" s="42">
        <f>B56*C56</f>
        <v>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">
      <c r="A57" s="4" t="s">
        <v>56</v>
      </c>
      <c r="B57" s="40">
        <v>80000</v>
      </c>
      <c r="C57" s="41">
        <v>0</v>
      </c>
      <c r="D57" s="42">
        <f>B57*C57</f>
        <v>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">
      <c r="A58" s="4" t="s">
        <v>57</v>
      </c>
      <c r="B58" s="40">
        <v>80000</v>
      </c>
      <c r="C58" s="41">
        <v>0</v>
      </c>
      <c r="D58" s="42">
        <f>B58*C58</f>
        <v>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2">
      <c r="A59" s="43" t="s">
        <v>58</v>
      </c>
      <c r="B59" s="49"/>
      <c r="C59" s="90"/>
      <c r="D59" s="45">
        <f>SUM(D55:D58)</f>
        <v>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2">
      <c r="A60" s="4"/>
      <c r="B60" s="4"/>
      <c r="C60" s="42"/>
      <c r="D60" s="4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A61" s="39" t="s">
        <v>59</v>
      </c>
      <c r="B61" s="4"/>
      <c r="C61" s="92"/>
      <c r="D61" s="92" t="s">
        <v>60</v>
      </c>
      <c r="E61" s="5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2">
      <c r="A62" s="4" t="s">
        <v>38</v>
      </c>
      <c r="B62" s="4"/>
      <c r="C62" s="54"/>
      <c r="D62" s="41">
        <v>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2">
      <c r="A63" s="4" t="s">
        <v>87</v>
      </c>
      <c r="B63" s="4"/>
      <c r="C63" s="54"/>
      <c r="D63" s="41">
        <v>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2">
      <c r="A64" s="4" t="s">
        <v>56</v>
      </c>
      <c r="B64" s="4"/>
      <c r="C64" s="54"/>
      <c r="D64" s="41">
        <v>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">
      <c r="A65" s="4" t="s">
        <v>57</v>
      </c>
      <c r="B65" s="4"/>
      <c r="C65" s="54"/>
      <c r="D65" s="41">
        <v>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2">
      <c r="A66" s="43" t="s">
        <v>61</v>
      </c>
      <c r="B66" s="49"/>
      <c r="C66" s="90"/>
      <c r="D66" s="45">
        <f>SUM(D62:D65)</f>
        <v>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2">
      <c r="A67" s="4"/>
      <c r="B67" s="4"/>
      <c r="C67" s="42"/>
      <c r="D67" s="4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2">
      <c r="A68" s="39" t="s">
        <v>62</v>
      </c>
      <c r="B68" s="9" t="s">
        <v>54</v>
      </c>
      <c r="C68" s="91" t="s">
        <v>55</v>
      </c>
      <c r="D68" s="4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">
      <c r="A69" s="4" t="s">
        <v>38</v>
      </c>
      <c r="B69" s="40">
        <v>56000</v>
      </c>
      <c r="C69" s="41">
        <v>0</v>
      </c>
      <c r="D69" s="42">
        <f>B69*C69</f>
        <v>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2">
      <c r="A70" s="4" t="s">
        <v>87</v>
      </c>
      <c r="B70" s="40">
        <v>56000</v>
      </c>
      <c r="C70" s="41">
        <v>0</v>
      </c>
      <c r="D70" s="42">
        <f>B70*C70</f>
        <v>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">
      <c r="A71" s="4" t="s">
        <v>56</v>
      </c>
      <c r="B71" s="40">
        <v>56000</v>
      </c>
      <c r="C71" s="41">
        <v>0</v>
      </c>
      <c r="D71" s="42">
        <f>B71*C71</f>
        <v>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">
      <c r="A72" s="4" t="s">
        <v>57</v>
      </c>
      <c r="B72" s="40">
        <v>56000</v>
      </c>
      <c r="C72" s="41">
        <v>0</v>
      </c>
      <c r="D72" s="42">
        <f>B72*C72</f>
        <v>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">
      <c r="A73" s="43" t="s">
        <v>63</v>
      </c>
      <c r="B73" s="49"/>
      <c r="C73" s="90"/>
      <c r="D73" s="45">
        <f>SUM(D69:D72)</f>
        <v>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">
      <c r="A74" s="4"/>
      <c r="B74" s="4"/>
      <c r="C74" s="42"/>
      <c r="D74" s="4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">
      <c r="A75" s="39" t="s">
        <v>64</v>
      </c>
      <c r="B75" s="4"/>
      <c r="C75" s="91"/>
      <c r="D75" s="91" t="s">
        <v>60</v>
      </c>
      <c r="E75" s="5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">
      <c r="A76" s="4" t="s">
        <v>38</v>
      </c>
      <c r="B76" s="4"/>
      <c r="C76" s="54"/>
      <c r="D76" s="41">
        <v>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">
      <c r="A77" s="4" t="s">
        <v>87</v>
      </c>
      <c r="B77" s="4"/>
      <c r="C77" s="54"/>
      <c r="D77" s="41">
        <v>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">
      <c r="A78" s="4" t="s">
        <v>56</v>
      </c>
      <c r="B78" s="4"/>
      <c r="C78" s="54"/>
      <c r="D78" s="41">
        <v>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">
      <c r="A79" s="4" t="s">
        <v>57</v>
      </c>
      <c r="B79" s="4"/>
      <c r="C79" s="54"/>
      <c r="D79" s="41">
        <v>0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">
      <c r="A80" s="43" t="s">
        <v>65</v>
      </c>
      <c r="B80" s="49"/>
      <c r="C80" s="90"/>
      <c r="D80" s="45">
        <f>SUM(D76:D79)</f>
        <v>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">
      <c r="A81" s="4"/>
      <c r="B81" s="4"/>
      <c r="C81" s="42"/>
      <c r="D81" s="4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">
      <c r="A82" s="38" t="s">
        <v>66</v>
      </c>
      <c r="B82" s="4"/>
      <c r="C82" s="42"/>
      <c r="D82" s="4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">
      <c r="A83" s="4"/>
      <c r="B83" s="4"/>
      <c r="C83" s="42"/>
      <c r="D83" s="4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">
      <c r="A84" s="39" t="s">
        <v>67</v>
      </c>
      <c r="B84" s="4"/>
      <c r="C84" s="91"/>
      <c r="D84" s="91" t="s">
        <v>60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2">
      <c r="A85" s="4" t="s">
        <v>38</v>
      </c>
      <c r="B85" s="4"/>
      <c r="C85" s="54"/>
      <c r="D85" s="41">
        <v>0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2">
      <c r="A86" s="4" t="s">
        <v>87</v>
      </c>
      <c r="B86" s="4"/>
      <c r="C86" s="54"/>
      <c r="D86" s="41">
        <v>0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2">
      <c r="A87" s="4" t="s">
        <v>56</v>
      </c>
      <c r="B87" s="4"/>
      <c r="C87" s="54"/>
      <c r="D87" s="41">
        <v>0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">
      <c r="A88" s="4" t="s">
        <v>57</v>
      </c>
      <c r="B88" s="4"/>
      <c r="C88" s="54"/>
      <c r="D88" s="41">
        <v>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2">
      <c r="A89" s="43" t="s">
        <v>68</v>
      </c>
      <c r="B89" s="49"/>
      <c r="C89" s="90"/>
      <c r="D89" s="45">
        <f>SUM(D85:D88)</f>
        <v>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2">
      <c r="A90" s="4"/>
      <c r="B90" s="4"/>
      <c r="C90" s="42"/>
      <c r="D90" s="4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2">
      <c r="A91" s="39" t="s">
        <v>69</v>
      </c>
      <c r="B91" s="4"/>
      <c r="C91" s="91"/>
      <c r="D91" s="91" t="s">
        <v>60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2">
      <c r="A92" s="4" t="s">
        <v>38</v>
      </c>
      <c r="B92" s="4"/>
      <c r="C92" s="54"/>
      <c r="D92" s="41">
        <v>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2">
      <c r="A93" s="4" t="s">
        <v>87</v>
      </c>
      <c r="B93" s="4"/>
      <c r="C93" s="54"/>
      <c r="D93" s="41">
        <v>0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2">
      <c r="A94" s="4" t="s">
        <v>56</v>
      </c>
      <c r="B94" s="4"/>
      <c r="C94" s="54"/>
      <c r="D94" s="41">
        <v>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2">
      <c r="A95" s="4" t="s">
        <v>57</v>
      </c>
      <c r="B95" s="4"/>
      <c r="C95" s="54"/>
      <c r="D95" s="41">
        <v>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x14ac:dyDescent="0.2">
      <c r="A96" s="43" t="s">
        <v>70</v>
      </c>
      <c r="B96" s="49"/>
      <c r="C96" s="90"/>
      <c r="D96" s="45">
        <f>SUM(D92:D95)</f>
        <v>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2">
      <c r="A97" s="51"/>
      <c r="B97" s="4"/>
      <c r="C97" s="42"/>
      <c r="D97" s="4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">
      <c r="A98" s="4"/>
      <c r="B98" s="4"/>
      <c r="C98" s="42"/>
      <c r="D98" s="4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2">
      <c r="A99" s="52" t="s">
        <v>80</v>
      </c>
      <c r="B99" s="49"/>
      <c r="C99" s="90"/>
      <c r="D99" s="53">
        <f>(D16+D27+D38+D49+D59+D66+D73+D80+D89+D96)</f>
        <v>0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">
      <c r="A100" s="4"/>
      <c r="B100" s="4"/>
      <c r="C100" s="42"/>
      <c r="D100" s="4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">
      <c r="A101" s="9"/>
      <c r="B101" s="4"/>
      <c r="C101" s="42"/>
      <c r="D101" s="4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">
      <c r="A102" s="4"/>
      <c r="B102" s="4"/>
      <c r="C102" s="42"/>
      <c r="D102" s="4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">
      <c r="A103" s="4"/>
      <c r="B103" s="4"/>
      <c r="C103" s="42"/>
      <c r="D103" s="4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" x14ac:dyDescent="0.25">
      <c r="A104" s="62" t="s">
        <v>71</v>
      </c>
      <c r="B104"/>
      <c r="C104" s="42"/>
      <c r="D104" s="4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" x14ac:dyDescent="0.25">
      <c r="A105" s="62"/>
      <c r="B105"/>
      <c r="C105" s="42"/>
      <c r="D105" s="4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" thickBot="1" x14ac:dyDescent="0.25">
      <c r="A106" s="64" t="s">
        <v>72</v>
      </c>
      <c r="B106" s="80"/>
      <c r="C106" s="42"/>
      <c r="D106" s="4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thickTop="1" thickBot="1" x14ac:dyDescent="0.25">
      <c r="A107" s="65" t="s">
        <v>73</v>
      </c>
      <c r="B107" s="80"/>
      <c r="C107" s="42"/>
      <c r="D107" s="4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thickTop="1" thickBot="1" x14ac:dyDescent="0.25">
      <c r="A108" s="64" t="s">
        <v>74</v>
      </c>
      <c r="B108" s="80"/>
      <c r="C108" s="42"/>
      <c r="D108" s="4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65.25" customHeight="1" thickTop="1" x14ac:dyDescent="0.2">
      <c r="A109" s="66" t="s">
        <v>75</v>
      </c>
      <c r="B109" s="81"/>
      <c r="C109" s="42"/>
      <c r="D109" s="4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">
      <c r="A110" s="4"/>
      <c r="B110" s="4"/>
      <c r="C110" s="42"/>
      <c r="D110" s="4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">
      <c r="A111" s="4"/>
      <c r="B111" s="4"/>
      <c r="C111" s="42"/>
      <c r="D111" s="4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">
      <c r="A112" s="4"/>
      <c r="B112" s="4"/>
      <c r="C112" s="42"/>
      <c r="D112" s="4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2">
      <c r="A113" s="4"/>
      <c r="B113" s="4"/>
      <c r="C113" s="42"/>
      <c r="D113" s="4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2">
      <c r="A114" s="4"/>
      <c r="B114" s="4"/>
      <c r="C114" s="42"/>
      <c r="D114" s="4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2">
      <c r="A115" s="4"/>
      <c r="B115" s="4"/>
      <c r="C115" s="42"/>
      <c r="D115" s="4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">
      <c r="A116" s="4"/>
      <c r="B116" s="4"/>
      <c r="C116" s="42"/>
      <c r="D116" s="4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">
      <c r="A117" s="4"/>
      <c r="B117" s="4"/>
      <c r="C117" s="42"/>
      <c r="D117" s="4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2">
      <c r="A118" s="4"/>
      <c r="B118" s="4"/>
      <c r="C118" s="42"/>
      <c r="D118" s="4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2">
      <c r="A119" s="4"/>
      <c r="B119" s="4"/>
      <c r="C119" s="42"/>
      <c r="D119" s="4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2">
      <c r="A120" s="4"/>
      <c r="B120" s="4"/>
      <c r="C120" s="42"/>
      <c r="D120" s="4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2">
      <c r="A121" s="4"/>
      <c r="B121" s="4"/>
      <c r="C121" s="42"/>
      <c r="D121" s="4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2">
      <c r="A122" s="4"/>
      <c r="B122" s="4"/>
      <c r="C122" s="42"/>
      <c r="D122" s="4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2">
      <c r="A123" s="4"/>
      <c r="B123" s="4"/>
      <c r="C123" s="42"/>
      <c r="D123" s="4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2">
      <c r="A124" s="4"/>
      <c r="B124" s="4"/>
      <c r="C124" s="42"/>
      <c r="D124" s="4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">
      <c r="A125" s="4"/>
      <c r="B125" s="4"/>
      <c r="C125" s="42"/>
      <c r="D125" s="4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2">
      <c r="A126" s="4"/>
      <c r="B126" s="4"/>
      <c r="C126" s="42"/>
      <c r="D126" s="4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">
      <c r="A127" s="4"/>
      <c r="B127" s="4"/>
      <c r="C127" s="42"/>
      <c r="D127" s="4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2">
      <c r="A128" s="4"/>
      <c r="B128" s="4"/>
      <c r="C128" s="42"/>
      <c r="D128" s="4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2">
      <c r="A129" s="4"/>
      <c r="B129" s="4"/>
      <c r="C129" s="42"/>
      <c r="D129" s="4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2">
      <c r="A130" s="4"/>
      <c r="B130" s="4"/>
      <c r="C130" s="42"/>
      <c r="D130" s="4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2">
      <c r="A131" s="4"/>
      <c r="B131" s="4"/>
      <c r="C131" s="42"/>
      <c r="D131" s="4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2">
      <c r="A132" s="4"/>
      <c r="B132" s="4"/>
      <c r="C132" s="42"/>
      <c r="D132" s="4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2">
      <c r="A133" s="4"/>
      <c r="B133" s="4"/>
      <c r="C133" s="42"/>
      <c r="D133" s="4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2">
      <c r="A134" s="4"/>
      <c r="B134" s="4"/>
      <c r="C134" s="42"/>
      <c r="D134" s="4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2">
      <c r="A135" s="4"/>
      <c r="B135" s="4"/>
      <c r="C135" s="42"/>
      <c r="D135" s="4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2">
      <c r="A136" s="4"/>
      <c r="B136" s="4"/>
      <c r="C136" s="42"/>
      <c r="D136" s="4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2">
      <c r="A137" s="4"/>
      <c r="B137" s="4"/>
      <c r="C137" s="42"/>
      <c r="D137" s="4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2">
      <c r="A138" s="4"/>
      <c r="B138" s="4"/>
      <c r="C138" s="42"/>
      <c r="D138" s="4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2">
      <c r="A139" s="4"/>
      <c r="B139" s="4"/>
      <c r="C139" s="42"/>
      <c r="D139" s="4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x14ac:dyDescent="0.2">
      <c r="A140" s="4"/>
      <c r="B140" s="4"/>
      <c r="C140" s="42"/>
      <c r="D140" s="4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x14ac:dyDescent="0.2">
      <c r="A141" s="4"/>
      <c r="B141" s="4"/>
      <c r="C141" s="42"/>
      <c r="D141" s="4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x14ac:dyDescent="0.2">
      <c r="A142" s="4"/>
      <c r="B142" s="4"/>
      <c r="C142" s="42"/>
      <c r="D142" s="4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x14ac:dyDescent="0.2">
      <c r="A143" s="4"/>
      <c r="B143" s="4"/>
      <c r="C143" s="42"/>
      <c r="D143" s="4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x14ac:dyDescent="0.2">
      <c r="A144" s="4"/>
      <c r="B144" s="4"/>
      <c r="C144" s="42"/>
      <c r="D144" s="4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x14ac:dyDescent="0.2">
      <c r="A145" s="4"/>
      <c r="B145" s="4"/>
      <c r="C145" s="42"/>
      <c r="D145" s="4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x14ac:dyDescent="0.2">
      <c r="A146" s="4"/>
      <c r="B146" s="4"/>
      <c r="C146" s="42"/>
      <c r="D146" s="4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x14ac:dyDescent="0.2">
      <c r="A147" s="4"/>
      <c r="B147" s="4"/>
      <c r="C147" s="42"/>
      <c r="D147" s="4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x14ac:dyDescent="0.2">
      <c r="A148" s="4"/>
      <c r="B148" s="4"/>
      <c r="C148" s="42"/>
      <c r="D148" s="4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x14ac:dyDescent="0.2">
      <c r="A149" s="4"/>
      <c r="B149" s="4"/>
      <c r="C149" s="42"/>
      <c r="D149" s="4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x14ac:dyDescent="0.2">
      <c r="A150" s="4"/>
      <c r="B150" s="4"/>
      <c r="C150" s="42"/>
      <c r="D150" s="4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x14ac:dyDescent="0.2">
      <c r="A151" s="4"/>
      <c r="B151" s="4"/>
      <c r="C151" s="42"/>
      <c r="D151" s="4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x14ac:dyDescent="0.2">
      <c r="A152" s="4"/>
      <c r="B152" s="4"/>
      <c r="C152" s="42"/>
      <c r="D152" s="4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x14ac:dyDescent="0.2">
      <c r="A153" s="4"/>
      <c r="B153" s="4"/>
      <c r="C153" s="42"/>
      <c r="D153" s="4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x14ac:dyDescent="0.2">
      <c r="A154" s="4"/>
      <c r="B154" s="4"/>
      <c r="C154" s="42"/>
      <c r="D154" s="4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x14ac:dyDescent="0.2">
      <c r="A155" s="4"/>
      <c r="B155" s="4"/>
      <c r="C155" s="42"/>
      <c r="D155" s="4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x14ac:dyDescent="0.2">
      <c r="A156" s="4"/>
      <c r="B156" s="4"/>
      <c r="C156" s="42"/>
      <c r="D156" s="4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x14ac:dyDescent="0.2">
      <c r="A157" s="4"/>
      <c r="B157" s="4"/>
      <c r="C157" s="42"/>
      <c r="D157" s="4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x14ac:dyDescent="0.2">
      <c r="A158" s="4"/>
      <c r="B158" s="4"/>
      <c r="C158" s="42"/>
      <c r="D158" s="4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x14ac:dyDescent="0.2">
      <c r="A159" s="4"/>
      <c r="B159" s="4"/>
      <c r="C159" s="42"/>
      <c r="D159" s="4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x14ac:dyDescent="0.2">
      <c r="A160" s="4"/>
      <c r="B160" s="4"/>
      <c r="C160" s="42"/>
      <c r="D160" s="4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x14ac:dyDescent="0.2">
      <c r="A161" s="4"/>
      <c r="B161" s="4"/>
      <c r="C161" s="42"/>
      <c r="D161" s="4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2">
      <c r="A162" s="4"/>
      <c r="B162" s="4"/>
      <c r="C162" s="42"/>
      <c r="D162" s="4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2">
      <c r="A163" s="4"/>
      <c r="B163" s="4"/>
      <c r="C163" s="42"/>
      <c r="D163" s="4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2">
      <c r="A164" s="4"/>
      <c r="B164" s="4"/>
      <c r="C164" s="42"/>
      <c r="D164" s="4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2">
      <c r="A165" s="4"/>
      <c r="B165" s="4"/>
      <c r="C165" s="42"/>
      <c r="D165" s="4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2">
      <c r="A166" s="4"/>
      <c r="B166" s="4"/>
      <c r="C166" s="42"/>
      <c r="D166" s="4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x14ac:dyDescent="0.2">
      <c r="A167" s="4"/>
      <c r="B167" s="4"/>
      <c r="C167" s="42"/>
      <c r="D167" s="4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x14ac:dyDescent="0.2">
      <c r="A168" s="4"/>
      <c r="B168" s="4"/>
      <c r="C168" s="42"/>
      <c r="D168" s="4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x14ac:dyDescent="0.2">
      <c r="A169" s="4"/>
      <c r="B169" s="4"/>
      <c r="C169" s="42"/>
      <c r="D169" s="4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x14ac:dyDescent="0.2">
      <c r="A170" s="4"/>
      <c r="B170" s="4"/>
      <c r="C170" s="42"/>
      <c r="D170" s="4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x14ac:dyDescent="0.2">
      <c r="A171" s="4"/>
      <c r="B171" s="4"/>
      <c r="C171" s="42"/>
      <c r="D171" s="4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x14ac:dyDescent="0.2">
      <c r="A172" s="4"/>
      <c r="B172" s="4"/>
      <c r="C172" s="42"/>
      <c r="D172" s="4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x14ac:dyDescent="0.2">
      <c r="A173" s="4"/>
      <c r="B173" s="4"/>
      <c r="C173" s="42"/>
      <c r="D173" s="4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x14ac:dyDescent="0.2">
      <c r="A174" s="4"/>
      <c r="B174" s="4"/>
      <c r="C174" s="42"/>
      <c r="D174" s="4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x14ac:dyDescent="0.2">
      <c r="A175" s="4"/>
      <c r="B175" s="4"/>
      <c r="C175" s="42"/>
      <c r="D175" s="4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x14ac:dyDescent="0.2">
      <c r="A176" s="4"/>
      <c r="B176" s="4"/>
      <c r="C176" s="42"/>
      <c r="D176" s="4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x14ac:dyDescent="0.2">
      <c r="A177" s="4"/>
      <c r="B177" s="4"/>
      <c r="C177" s="42"/>
      <c r="D177" s="4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x14ac:dyDescent="0.2">
      <c r="A178" s="4"/>
      <c r="B178" s="4"/>
      <c r="C178" s="42"/>
      <c r="D178" s="4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x14ac:dyDescent="0.2">
      <c r="A179" s="4"/>
      <c r="B179" s="4"/>
      <c r="C179" s="42"/>
      <c r="D179" s="4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x14ac:dyDescent="0.2">
      <c r="A180" s="4"/>
      <c r="B180" s="4"/>
      <c r="C180" s="42"/>
      <c r="D180" s="4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x14ac:dyDescent="0.2">
      <c r="A181" s="4"/>
      <c r="B181" s="4"/>
      <c r="C181" s="42"/>
      <c r="D181" s="4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x14ac:dyDescent="0.2">
      <c r="A182" s="4"/>
      <c r="B182" s="4"/>
      <c r="C182" s="42"/>
      <c r="D182" s="4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x14ac:dyDescent="0.2">
      <c r="A183" s="4"/>
      <c r="B183" s="4"/>
      <c r="C183" s="42"/>
      <c r="D183" s="4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x14ac:dyDescent="0.2">
      <c r="A184" s="4"/>
      <c r="B184" s="4"/>
      <c r="C184" s="42"/>
      <c r="D184" s="4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x14ac:dyDescent="0.2">
      <c r="A185" s="4"/>
      <c r="B185" s="4"/>
      <c r="C185" s="42"/>
      <c r="D185" s="4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x14ac:dyDescent="0.2">
      <c r="A186" s="4"/>
      <c r="B186" s="4"/>
      <c r="C186" s="42"/>
      <c r="D186" s="4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x14ac:dyDescent="0.2">
      <c r="A187" s="4"/>
      <c r="B187" s="4"/>
      <c r="C187" s="42"/>
      <c r="D187" s="4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x14ac:dyDescent="0.2">
      <c r="A188" s="4"/>
      <c r="B188" s="4"/>
      <c r="C188" s="42"/>
      <c r="D188" s="4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x14ac:dyDescent="0.2">
      <c r="A189" s="4"/>
      <c r="B189" s="4"/>
      <c r="C189" s="42"/>
      <c r="D189" s="4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x14ac:dyDescent="0.2">
      <c r="A190" s="4"/>
      <c r="B190" s="4"/>
      <c r="C190" s="42"/>
      <c r="D190" s="4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x14ac:dyDescent="0.2">
      <c r="A191" s="4"/>
      <c r="B191" s="4"/>
      <c r="C191" s="42"/>
      <c r="D191" s="4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x14ac:dyDescent="0.2">
      <c r="A192" s="4"/>
      <c r="B192" s="4"/>
      <c r="C192" s="42"/>
      <c r="D192" s="4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x14ac:dyDescent="0.2">
      <c r="A193" s="4"/>
      <c r="B193" s="4"/>
      <c r="C193" s="42"/>
      <c r="D193" s="4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x14ac:dyDescent="0.2">
      <c r="A194" s="4"/>
      <c r="B194" s="4"/>
      <c r="C194" s="42"/>
      <c r="D194" s="4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x14ac:dyDescent="0.2">
      <c r="A195" s="4"/>
      <c r="B195" s="4"/>
      <c r="C195" s="42"/>
      <c r="D195" s="4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x14ac:dyDescent="0.2">
      <c r="A196" s="4"/>
      <c r="B196" s="4"/>
      <c r="C196" s="42"/>
      <c r="D196" s="4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x14ac:dyDescent="0.2">
      <c r="A197" s="4"/>
      <c r="B197" s="4"/>
      <c r="C197" s="42"/>
      <c r="D197" s="4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x14ac:dyDescent="0.2">
      <c r="A198" s="4"/>
      <c r="B198" s="4"/>
      <c r="C198" s="42"/>
      <c r="D198" s="4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x14ac:dyDescent="0.2">
      <c r="A199" s="4"/>
      <c r="B199" s="4"/>
      <c r="C199" s="42"/>
      <c r="D199" s="4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x14ac:dyDescent="0.2">
      <c r="A200" s="4"/>
      <c r="B200" s="4"/>
      <c r="C200" s="42"/>
      <c r="D200" s="4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x14ac:dyDescent="0.2">
      <c r="A201" s="4"/>
      <c r="B201" s="4"/>
      <c r="C201" s="42"/>
      <c r="D201" s="4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x14ac:dyDescent="0.2">
      <c r="A202" s="4"/>
      <c r="B202" s="4"/>
      <c r="C202" s="42"/>
      <c r="D202" s="4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x14ac:dyDescent="0.2">
      <c r="A203" s="4"/>
      <c r="B203" s="4"/>
      <c r="C203" s="42"/>
      <c r="D203" s="4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x14ac:dyDescent="0.2">
      <c r="A204" s="4"/>
      <c r="B204" s="4"/>
      <c r="C204" s="42"/>
      <c r="D204" s="4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x14ac:dyDescent="0.2">
      <c r="A205" s="4"/>
      <c r="B205" s="4"/>
      <c r="C205" s="42"/>
      <c r="D205" s="4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x14ac:dyDescent="0.2">
      <c r="A206" s="4"/>
      <c r="B206" s="4"/>
      <c r="C206" s="42"/>
      <c r="D206" s="4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x14ac:dyDescent="0.2">
      <c r="A207" s="4"/>
      <c r="B207" s="4"/>
      <c r="C207" s="42"/>
      <c r="D207" s="4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x14ac:dyDescent="0.2">
      <c r="A208" s="4"/>
      <c r="B208" s="4"/>
      <c r="C208" s="42"/>
      <c r="D208" s="4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x14ac:dyDescent="0.2">
      <c r="A209" s="4"/>
      <c r="B209" s="4"/>
      <c r="C209" s="42"/>
      <c r="D209" s="4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x14ac:dyDescent="0.2">
      <c r="A210" s="4"/>
      <c r="B210" s="4"/>
      <c r="C210" s="42"/>
      <c r="D210" s="4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x14ac:dyDescent="0.2">
      <c r="A211" s="4"/>
      <c r="B211" s="4"/>
      <c r="C211" s="42"/>
      <c r="D211" s="4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x14ac:dyDescent="0.2">
      <c r="A212" s="4"/>
      <c r="B212" s="4"/>
      <c r="C212" s="42"/>
      <c r="D212" s="4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x14ac:dyDescent="0.2">
      <c r="A213" s="4"/>
      <c r="B213" s="4"/>
      <c r="C213" s="42"/>
      <c r="D213" s="4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x14ac:dyDescent="0.2">
      <c r="A214" s="4"/>
      <c r="B214" s="4"/>
      <c r="C214" s="42"/>
      <c r="D214" s="4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x14ac:dyDescent="0.2">
      <c r="A215" s="4"/>
      <c r="B215" s="4"/>
      <c r="C215" s="42"/>
      <c r="D215" s="4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x14ac:dyDescent="0.2">
      <c r="A216" s="4"/>
      <c r="B216" s="4"/>
      <c r="C216" s="42"/>
      <c r="D216" s="4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x14ac:dyDescent="0.2">
      <c r="A217" s="4"/>
      <c r="B217" s="4"/>
      <c r="C217" s="42"/>
      <c r="D217" s="4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x14ac:dyDescent="0.2">
      <c r="A218" s="4"/>
      <c r="B218" s="4"/>
      <c r="C218" s="42"/>
      <c r="D218" s="4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x14ac:dyDescent="0.2">
      <c r="A219" s="4"/>
      <c r="B219" s="4"/>
      <c r="C219" s="42"/>
      <c r="D219" s="4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x14ac:dyDescent="0.2">
      <c r="A220" s="4"/>
      <c r="B220" s="4"/>
      <c r="C220" s="42"/>
      <c r="D220" s="4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x14ac:dyDescent="0.2">
      <c r="A221" s="4"/>
      <c r="B221" s="4"/>
      <c r="C221" s="42"/>
      <c r="D221" s="4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x14ac:dyDescent="0.2">
      <c r="A222" s="4"/>
      <c r="B222" s="4"/>
      <c r="C222" s="42"/>
      <c r="D222" s="4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x14ac:dyDescent="0.2">
      <c r="A223" s="4"/>
      <c r="B223" s="4"/>
      <c r="C223" s="42"/>
      <c r="D223" s="4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x14ac:dyDescent="0.2">
      <c r="A224" s="4"/>
      <c r="B224" s="4"/>
      <c r="C224" s="42"/>
      <c r="D224" s="4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x14ac:dyDescent="0.2">
      <c r="A225" s="4"/>
      <c r="B225" s="4"/>
      <c r="C225" s="42"/>
      <c r="D225" s="4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x14ac:dyDescent="0.2">
      <c r="A226" s="4"/>
      <c r="B226" s="4"/>
      <c r="C226" s="42"/>
      <c r="D226" s="4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x14ac:dyDescent="0.2">
      <c r="A227" s="4"/>
      <c r="B227" s="4"/>
      <c r="C227" s="42"/>
      <c r="D227" s="4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x14ac:dyDescent="0.2">
      <c r="A228" s="4"/>
      <c r="B228" s="4"/>
      <c r="C228" s="42"/>
      <c r="D228" s="4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x14ac:dyDescent="0.2">
      <c r="A229" s="4"/>
      <c r="B229" s="4"/>
      <c r="C229" s="42"/>
      <c r="D229" s="4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x14ac:dyDescent="0.2">
      <c r="A230" s="4"/>
      <c r="B230" s="4"/>
      <c r="C230" s="42"/>
      <c r="D230" s="4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x14ac:dyDescent="0.2">
      <c r="A231" s="4"/>
      <c r="B231" s="4"/>
      <c r="C231" s="42"/>
      <c r="D231" s="4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x14ac:dyDescent="0.2">
      <c r="A232" s="4"/>
      <c r="B232" s="4"/>
      <c r="C232" s="42"/>
      <c r="D232" s="4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x14ac:dyDescent="0.2">
      <c r="A233" s="4"/>
      <c r="B233" s="4"/>
      <c r="C233" s="42"/>
      <c r="D233" s="4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x14ac:dyDescent="0.2">
      <c r="A234" s="4"/>
      <c r="B234" s="4"/>
      <c r="C234" s="42"/>
      <c r="D234" s="4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x14ac:dyDescent="0.2">
      <c r="A235" s="4"/>
      <c r="B235" s="4"/>
      <c r="C235" s="42"/>
      <c r="D235" s="4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x14ac:dyDescent="0.2">
      <c r="A236" s="4"/>
      <c r="B236" s="4"/>
      <c r="C236" s="42"/>
      <c r="D236" s="4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x14ac:dyDescent="0.2">
      <c r="A237" s="4"/>
      <c r="B237" s="4"/>
      <c r="C237" s="42"/>
      <c r="D237" s="4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x14ac:dyDescent="0.2">
      <c r="A238" s="4"/>
      <c r="B238" s="4"/>
      <c r="C238" s="42"/>
      <c r="D238" s="4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x14ac:dyDescent="0.2">
      <c r="A239" s="4"/>
      <c r="B239" s="4"/>
      <c r="C239" s="42"/>
      <c r="D239" s="4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x14ac:dyDescent="0.2">
      <c r="A240" s="4"/>
      <c r="B240" s="4"/>
      <c r="C240" s="42"/>
      <c r="D240" s="4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x14ac:dyDescent="0.2">
      <c r="A241" s="4"/>
      <c r="B241" s="4"/>
      <c r="C241" s="42"/>
      <c r="D241" s="4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x14ac:dyDescent="0.2">
      <c r="A242" s="4"/>
      <c r="B242" s="4"/>
      <c r="C242" s="42"/>
      <c r="D242" s="4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x14ac:dyDescent="0.2">
      <c r="A243" s="4"/>
      <c r="B243" s="4"/>
      <c r="C243" s="42"/>
      <c r="D243" s="4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x14ac:dyDescent="0.2">
      <c r="A244" s="4"/>
      <c r="B244" s="4"/>
      <c r="C244" s="42"/>
      <c r="D244" s="4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b0d9e4d579138e25260ad9e3be875643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4417105585099e2b16c2a0b26bbf1c76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66344-EB4B-4412-B75F-39881CE14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7B68FA-3668-41B2-8752-E6E1E527DB66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customXml/itemProps3.xml><?xml version="1.0" encoding="utf-8"?>
<ds:datastoreItem xmlns:ds="http://schemas.openxmlformats.org/officeDocument/2006/customXml" ds:itemID="{1B43FB91-EEDB-4DC4-9370-FE4E733CB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Perceel 1 post</vt:lpstr>
      <vt:lpstr>Perceel 2 koerier</vt:lpstr>
      <vt:lpstr>Perceel 3 verkiezingen</vt:lpstr>
      <vt:lpstr>'Perceel 1 post'!Afdrukbereik</vt:lpstr>
    </vt:vector>
  </TitlesOfParts>
  <Manager/>
  <Company>Gemeente Zoetermeer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dekkn</dc:creator>
  <cp:keywords/>
  <dc:description/>
  <cp:lastModifiedBy>Groenewegen, SP (Stan)</cp:lastModifiedBy>
  <cp:revision/>
  <dcterms:created xsi:type="dcterms:W3CDTF">2013-05-27T12:27:52Z</dcterms:created>
  <dcterms:modified xsi:type="dcterms:W3CDTF">2025-10-16T07:31:39Z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