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ordenveld.sharepoint.com/sites/AanbestedingSmartphonesenLaptops/Gedeelde documenten/03 Publicatie Tenderned/"/>
    </mc:Choice>
  </mc:AlternateContent>
  <xr:revisionPtr revIDLastSave="429" documentId="8_{68BA613E-3658-4D77-9E78-EB2B103B7563}" xr6:coauthVersionLast="47" xr6:coauthVersionMax="47" xr10:uidLastSave="{2649EC99-92CF-4920-9159-D139F557082D}"/>
  <bookViews>
    <workbookView xWindow="-38520" yWindow="-9255" windowWidth="38640" windowHeight="21120" xr2:uid="{383C0EDB-D685-4BE9-98DE-EB423A9A7BF9}"/>
  </bookViews>
  <sheets>
    <sheet name="Inleiding" sheetId="1" r:id="rId1"/>
    <sheet name="Productprijzen" sheetId="2" r:id="rId2"/>
    <sheet name="Dienstverlening" sheetId="3" r:id="rId3"/>
  </sheets>
  <definedNames>
    <definedName name="_xlnm.Print_Area" localSheetId="0">Inleiding!$A$1:$F$24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F12" i="3"/>
  <c r="F13" i="3"/>
  <c r="F14" i="3"/>
  <c r="F15" i="3"/>
  <c r="F16" i="3"/>
  <c r="F17" i="3"/>
  <c r="F11" i="3"/>
  <c r="H25" i="2"/>
  <c r="C6" i="2"/>
  <c r="C7" i="2"/>
  <c r="C8" i="2"/>
  <c r="C9" i="2"/>
  <c r="C10" i="2"/>
  <c r="C11" i="2"/>
  <c r="C12" i="2"/>
  <c r="C13" i="2"/>
  <c r="H24" i="2"/>
  <c r="G24" i="2"/>
  <c r="F23" i="3"/>
  <c r="F24" i="3"/>
  <c r="F26" i="3"/>
  <c r="F22" i="3"/>
  <c r="H22" i="2"/>
  <c r="G22" i="2"/>
  <c r="H18" i="2"/>
  <c r="G18" i="2"/>
  <c r="G25" i="2"/>
  <c r="H23" i="2"/>
  <c r="G23" i="2"/>
  <c r="H21" i="2"/>
  <c r="G21" i="2"/>
  <c r="H20" i="2"/>
  <c r="G20" i="2"/>
  <c r="H19" i="2"/>
  <c r="G19" i="2"/>
  <c r="H17" i="2"/>
  <c r="G17" i="2"/>
  <c r="C5" i="2"/>
  <c r="H26" i="2" l="1"/>
  <c r="I26" i="2" s="1"/>
  <c r="I24" i="2"/>
  <c r="F18" i="3"/>
  <c r="I23" i="2"/>
  <c r="I22" i="2"/>
  <c r="F27" i="3"/>
  <c r="I18" i="2"/>
  <c r="I21" i="2"/>
  <c r="I19" i="2"/>
  <c r="I20" i="2"/>
  <c r="I17" i="2"/>
  <c r="I25" i="2"/>
  <c r="D17" i="1" l="1"/>
</calcChain>
</file>

<file path=xl/sharedStrings.xml><?xml version="1.0" encoding="utf-8"?>
<sst xmlns="http://schemas.openxmlformats.org/spreadsheetml/2006/main" count="77" uniqueCount="65">
  <si>
    <t>Aldus naar waarheid ingevuld,</t>
  </si>
  <si>
    <t>Functie:</t>
  </si>
  <si>
    <t>Handtekening:</t>
  </si>
  <si>
    <t>Omschrijving</t>
  </si>
  <si>
    <t>Totaalbedrag excl. BTW</t>
  </si>
  <si>
    <t>Dit bedrag wordt beoordeeld</t>
  </si>
  <si>
    <t>Product</t>
  </si>
  <si>
    <t>Hardware</t>
  </si>
  <si>
    <t>Inkoopbedrag (fictief)</t>
  </si>
  <si>
    <t>Fictieve afname over 4 jaar (rekenfactor)</t>
  </si>
  <si>
    <t>Waarde fictieve afname</t>
  </si>
  <si>
    <t>Subtotaal</t>
  </si>
  <si>
    <t>Laptoptas</t>
  </si>
  <si>
    <t xml:space="preserve">Docking-station </t>
  </si>
  <si>
    <t>Tablet</t>
  </si>
  <si>
    <t>USB-C lichtnetadapter</t>
  </si>
  <si>
    <t>Bijlage 5 - Prijzenblad</t>
  </si>
  <si>
    <t>Onderneming:</t>
  </si>
  <si>
    <t>Naam ondertekenaar:</t>
  </si>
  <si>
    <t>* U dient alle gevraagde gegevens in te vullen (blauw gearceerd)</t>
  </si>
  <si>
    <t>* Deze bijlage en onderliggende werkbladen maken integraal onderdeel uit van het beschrijvend document</t>
  </si>
  <si>
    <t>* De aantallen in dit prijzenblad zijn fictief, hier kunnen geen rechten aan worden ontleend.</t>
  </si>
  <si>
    <t>Inschrijfprijs mobiele telefonie en laptops + toebehoren</t>
  </si>
  <si>
    <t>* Prijzen zijn in euro's en excl. BTW.</t>
  </si>
  <si>
    <t>* Ingediende prijzen zijn totale kosten voor het te leveren artikel, werkend voor de medewerker.</t>
  </si>
  <si>
    <t xml:space="preserve">Opslagpercentage </t>
  </si>
  <si>
    <t>Workstation laptop</t>
  </si>
  <si>
    <t>Smartphone (iOS)</t>
  </si>
  <si>
    <t>Smartphone (Android)</t>
  </si>
  <si>
    <t xml:space="preserve">Convertible laptop </t>
  </si>
  <si>
    <t>Dienstverlening</t>
  </si>
  <si>
    <t>Uitgifte nieuwe apparaten</t>
  </si>
  <si>
    <t>Inname oude apparaten</t>
  </si>
  <si>
    <t>Vervanging bij defecten (RMA)</t>
  </si>
  <si>
    <t>Inschrijven in DEP/Knox/Intune/Autopilot</t>
  </si>
  <si>
    <t>Datamigratie en instructie eindgebruiker</t>
  </si>
  <si>
    <t>Helpdesk (1e en 2e lijn)</t>
  </si>
  <si>
    <t>Rapportages (SLA, CMDB, etc.)</t>
  </si>
  <si>
    <t>Overige (specificeren)</t>
  </si>
  <si>
    <t>Eenmalig bedrag (€)</t>
  </si>
  <si>
    <t>Toelichting/Specificatie</t>
  </si>
  <si>
    <t>Vast bedrag per apparaat (€)</t>
  </si>
  <si>
    <t>Inrichten webshop/portaal</t>
  </si>
  <si>
    <t>Implementatie / projectmanagement</t>
  </si>
  <si>
    <t>Pilot / testfase</t>
  </si>
  <si>
    <t>Monitor 27-inch</t>
  </si>
  <si>
    <t>Toelichting</t>
  </si>
  <si>
    <t>Professionele tas met gewatteerd laptopvak en extra compartimenten voor accessoires.</t>
  </si>
  <si>
    <t>Universele USB-C dockingstations met HDMI/DP, Ethernet en meerdere USB-poorten.</t>
  </si>
  <si>
    <t>Zakelijke tablets zoals iPad of Samsung Galaxy Tab S-serie, geschikt voor vergaderingen en mobiel werken.</t>
  </si>
  <si>
    <t>iPhone 16/17-serie, 128 GB opslag, geschikt voor zakelijke apps en MDM-beheer.</t>
  </si>
  <si>
    <t>Premium Android-toestellen zoals Samsung Galaxy S-serie of Pixel, Enterprise Edition.</t>
  </si>
  <si>
    <t>Zakelijke monitoren met IPS-paneel, Full HD/QHD, ergonomische verstelbaarheid.</t>
  </si>
  <si>
    <t>20W–30W USB-C adapters voor snel opladen van smartphones/tablets.</t>
  </si>
  <si>
    <t>* De fictieve bedragen zijn gebaseerd op marktgemiddelden voor zakelijke hardware, inclusief specificaties die</t>
  </si>
  <si>
    <t>Zakelijke 2-in-1 laptops (bijv. HP EliteBook x360, Lenovo Yoga) met touchscreen.</t>
  </si>
  <si>
    <t xml:space="preserve">    voldoen aan gangbare enterprise-standaarden (veiligheid, duurzaamheid, compatibiliteit met MDM)</t>
  </si>
  <si>
    <t>Fictieve aantallen</t>
  </si>
  <si>
    <t>860</t>
  </si>
  <si>
    <t>64</t>
  </si>
  <si>
    <t>High-end laptops voor zware toepassingen (CAD, data-analyse), vaak met Intel i7/i9 of AMD Ryzen Pro, dedicated GPU.</t>
  </si>
  <si>
    <t>* In dit prijzenblad vult u uw defintieve opslagpercentages en prijzen in voor uw inschrijving</t>
  </si>
  <si>
    <t>* Inschrijver geeft opslagpercentage (%) en prijzen met 2 decimalen op.</t>
  </si>
  <si>
    <t>* U dient alle tabbladen in te vullen (3 tabbladen)</t>
  </si>
  <si>
    <t>Uurtarief dienstverlening (pve nummer 104)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</si>
</sst>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.0000_ ;_ &quot;€&quot;\ * \-#,##0.0000_ ;_ &quot;€&quot;\ * &quot;-&quot;??_ ;_ @_ "/>
    <numFmt numFmtId="166" formatCode="&quot;€&quot;\ #,##0.00"/>
  </numFmts>
  <fonts count="1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Geneva"/>
    </font>
    <font>
      <sz val="9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10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D9D9D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6" fillId="4" borderId="0" applyNumberFormat="0" applyBorder="0" applyAlignment="0" applyProtection="0"/>
    <xf numFmtId="0" fontId="8" fillId="5" borderId="0" applyNumberFormat="0" applyBorder="0" applyAlignment="0" applyProtection="0"/>
    <xf numFmtId="0" fontId="10" fillId="0" borderId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9" fillId="0" borderId="0" xfId="2" applyFont="1" applyFill="1" applyBorder="1" applyAlignment="1" applyProtection="1">
      <alignment vertical="top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0" fontId="9" fillId="0" borderId="10" xfId="2" applyFont="1" applyFill="1" applyBorder="1" applyAlignment="1" applyProtection="1">
      <alignment vertical="top" wrapText="1"/>
    </xf>
    <xf numFmtId="10" fontId="5" fillId="0" borderId="1" xfId="1" applyNumberFormat="1" applyFont="1" applyFill="1" applyBorder="1" applyAlignment="1" applyProtection="1">
      <alignment horizontal="center" vertical="center" wrapText="1"/>
    </xf>
    <xf numFmtId="44" fontId="4" fillId="6" borderId="1" xfId="2" applyNumberFormat="1" applyFont="1" applyFill="1" applyBorder="1" applyAlignment="1" applyProtection="1">
      <alignment horizontal="center" vertical="center" wrapText="1"/>
    </xf>
    <xf numFmtId="0" fontId="9" fillId="6" borderId="1" xfId="2" applyFont="1" applyFill="1" applyBorder="1" applyAlignment="1" applyProtection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top" wrapText="1"/>
    </xf>
    <xf numFmtId="0" fontId="9" fillId="0" borderId="10" xfId="2" applyFont="1" applyFill="1" applyBorder="1" applyAlignment="1" applyProtection="1">
      <alignment horizontal="center" vertical="center" wrapText="1"/>
    </xf>
    <xf numFmtId="44" fontId="4" fillId="0" borderId="10" xfId="2" applyNumberFormat="1" applyFont="1" applyFill="1" applyBorder="1" applyAlignment="1" applyProtection="1">
      <alignment horizontal="center" vertical="center" wrapText="1"/>
    </xf>
    <xf numFmtId="10" fontId="8" fillId="8" borderId="1" xfId="3" applyNumberFormat="1" applyFill="1" applyBorder="1" applyAlignment="1" applyProtection="1">
      <alignment horizontal="center" vertical="center"/>
      <protection locked="0"/>
    </xf>
    <xf numFmtId="166" fontId="4" fillId="6" borderId="1" xfId="2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top" wrapText="1"/>
    </xf>
    <xf numFmtId="44" fontId="8" fillId="9" borderId="1" xfId="6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11" fillId="0" borderId="7" xfId="4" applyFont="1" applyBorder="1"/>
    <xf numFmtId="3" fontId="11" fillId="0" borderId="7" xfId="4" applyNumberFormat="1" applyFont="1" applyBorder="1"/>
    <xf numFmtId="165" fontId="11" fillId="0" borderId="8" xfId="4" applyNumberFormat="1" applyFont="1" applyBorder="1"/>
    <xf numFmtId="165" fontId="11" fillId="0" borderId="0" xfId="4" applyNumberFormat="1" applyFont="1"/>
    <xf numFmtId="0" fontId="0" fillId="0" borderId="9" xfId="0" applyBorder="1"/>
    <xf numFmtId="0" fontId="0" fillId="0" borderId="10" xfId="0" applyBorder="1"/>
    <xf numFmtId="3" fontId="11" fillId="0" borderId="0" xfId="4" applyNumberFormat="1" applyFont="1"/>
    <xf numFmtId="0" fontId="0" fillId="0" borderId="1" xfId="0" applyBorder="1" applyAlignment="1">
      <alignment horizontal="left" vertical="top"/>
    </xf>
    <xf numFmtId="0" fontId="6" fillId="0" borderId="1" xfId="4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6" fillId="0" borderId="0" xfId="4" applyFont="1"/>
    <xf numFmtId="44" fontId="7" fillId="7" borderId="0" xfId="6" applyFont="1" applyFill="1" applyAlignment="1" applyProtection="1">
      <alignment vertical="center"/>
    </xf>
    <xf numFmtId="44" fontId="7" fillId="0" borderId="10" xfId="4" applyNumberFormat="1" applyFont="1" applyBorder="1" applyAlignment="1">
      <alignment vertical="center"/>
    </xf>
    <xf numFmtId="0" fontId="7" fillId="0" borderId="0" xfId="4" applyFont="1" applyAlignment="1">
      <alignment horizontal="right"/>
    </xf>
    <xf numFmtId="44" fontId="7" fillId="0" borderId="0" xfId="4" applyNumberFormat="1" applyFont="1" applyAlignment="1">
      <alignment vertical="center"/>
    </xf>
    <xf numFmtId="44" fontId="7" fillId="7" borderId="0" xfId="4" applyNumberFormat="1" applyFont="1" applyFill="1" applyAlignment="1">
      <alignment vertical="center"/>
    </xf>
    <xf numFmtId="166" fontId="7" fillId="0" borderId="0" xfId="4" applyNumberFormat="1" applyFont="1" applyAlignment="1">
      <alignment vertical="center"/>
    </xf>
    <xf numFmtId="0" fontId="0" fillId="0" borderId="11" xfId="0" applyBorder="1"/>
    <xf numFmtId="0" fontId="6" fillId="0" borderId="5" xfId="4" applyFont="1" applyBorder="1"/>
    <xf numFmtId="0" fontId="7" fillId="0" borderId="5" xfId="4" applyFont="1" applyBorder="1" applyAlignment="1">
      <alignment horizontal="right"/>
    </xf>
    <xf numFmtId="44" fontId="7" fillId="0" borderId="5" xfId="4" applyNumberFormat="1" applyFont="1" applyBorder="1" applyAlignment="1">
      <alignment vertical="center"/>
    </xf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11" fillId="0" borderId="0" xfId="4" applyFont="1"/>
    <xf numFmtId="165" fontId="11" fillId="0" borderId="10" xfId="4" applyNumberFormat="1" applyFont="1" applyBorder="1"/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6" fontId="6" fillId="0" borderId="1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top"/>
    </xf>
    <xf numFmtId="0" fontId="6" fillId="0" borderId="2" xfId="4" applyFont="1" applyBorder="1"/>
    <xf numFmtId="0" fontId="6" fillId="0" borderId="13" xfId="4" applyFont="1" applyBorder="1"/>
    <xf numFmtId="0" fontId="7" fillId="7" borderId="13" xfId="4" applyFont="1" applyFill="1" applyBorder="1" applyAlignment="1">
      <alignment horizontal="center" vertical="center"/>
    </xf>
    <xf numFmtId="10" fontId="14" fillId="7" borderId="13" xfId="4" applyNumberFormat="1" applyFont="1" applyFill="1" applyBorder="1" applyAlignment="1">
      <alignment horizontal="right"/>
    </xf>
    <xf numFmtId="44" fontId="7" fillId="7" borderId="14" xfId="4" applyNumberFormat="1" applyFont="1" applyFill="1" applyBorder="1" applyAlignment="1">
      <alignment vertical="center"/>
    </xf>
    <xf numFmtId="0" fontId="7" fillId="0" borderId="5" xfId="4" applyFont="1" applyBorder="1" applyAlignment="1">
      <alignment horizontal="center" vertical="center"/>
    </xf>
    <xf numFmtId="44" fontId="7" fillId="0" borderId="12" xfId="4" applyNumberFormat="1" applyFont="1" applyBorder="1" applyAlignment="1">
      <alignment vertical="center"/>
    </xf>
    <xf numFmtId="0" fontId="3" fillId="7" borderId="4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left" vertical="center"/>
    </xf>
    <xf numFmtId="164" fontId="3" fillId="7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/>
    <xf numFmtId="0" fontId="2" fillId="0" borderId="2" xfId="0" applyFont="1" applyBorder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7" borderId="3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/>
    </xf>
    <xf numFmtId="164" fontId="13" fillId="0" borderId="3" xfId="0" applyNumberFormat="1" applyFont="1" applyBorder="1" applyAlignment="1">
      <alignment horizontal="left" vertical="center"/>
    </xf>
    <xf numFmtId="164" fontId="13" fillId="0" borderId="15" xfId="0" applyNumberFormat="1" applyFont="1" applyBorder="1" applyAlignment="1">
      <alignment horizontal="left" vertical="center"/>
    </xf>
    <xf numFmtId="0" fontId="2" fillId="8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2" applyFont="1" applyFill="1" applyBorder="1" applyAlignment="1" applyProtection="1">
      <alignment horizontal="left" vertical="top" wrapText="1"/>
    </xf>
    <xf numFmtId="0" fontId="9" fillId="0" borderId="3" xfId="2" applyFont="1" applyFill="1" applyBorder="1" applyAlignment="1" applyProtection="1">
      <alignment horizontal="center" vertical="top" wrapText="1"/>
    </xf>
    <xf numFmtId="0" fontId="9" fillId="0" borderId="15" xfId="2" applyFont="1" applyFill="1" applyBorder="1" applyAlignment="1" applyProtection="1">
      <alignment horizontal="center" vertical="top" wrapText="1"/>
    </xf>
    <xf numFmtId="0" fontId="9" fillId="0" borderId="16" xfId="2" applyFont="1" applyFill="1" applyBorder="1" applyAlignment="1" applyProtection="1">
      <alignment horizontal="center" vertical="top" wrapText="1"/>
    </xf>
  </cellXfs>
  <cellStyles count="7">
    <cellStyle name="40% - Accent1" xfId="2" builtinId="31"/>
    <cellStyle name="Accent6" xfId="3" builtinId="49"/>
    <cellStyle name="Procent" xfId="1" builtinId="5"/>
    <cellStyle name="Standaard" xfId="0" builtinId="0"/>
    <cellStyle name="Standaard 2" xfId="4" xr:uid="{FDF8B71B-8102-4FC8-9C4F-EA253290401B}"/>
    <cellStyle name="Valuta" xfId="6" builtinId="4"/>
    <cellStyle name="Valuta 2" xfId="5" xr:uid="{38C6CAB1-5D88-4425-A849-998C2FAEB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80434</xdr:colOff>
      <xdr:row>16</xdr:row>
      <xdr:rowOff>0</xdr:rowOff>
    </xdr:from>
    <xdr:to>
      <xdr:col>4</xdr:col>
      <xdr:colOff>680509</xdr:colOff>
      <xdr:row>17</xdr:row>
      <xdr:rowOff>31750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FD42AFDA-97B5-32CC-D28B-BD6B07441118}"/>
            </a:ext>
          </a:extLst>
        </xdr:cNvPr>
        <xdr:cNvSpPr/>
      </xdr:nvSpPr>
      <xdr:spPr>
        <a:xfrm>
          <a:off x="8430684" y="1436157"/>
          <a:ext cx="600075" cy="22542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1936750</xdr:colOff>
      <xdr:row>1</xdr:row>
      <xdr:rowOff>137583</xdr:rowOff>
    </xdr:from>
    <xdr:to>
      <xdr:col>5</xdr:col>
      <xdr:colOff>481330</xdr:colOff>
      <xdr:row>3</xdr:row>
      <xdr:rowOff>331681</xdr:rowOff>
    </xdr:to>
    <xdr:pic>
      <xdr:nvPicPr>
        <xdr:cNvPr id="8" name="Afbeelding 7" descr="Afbeelding met groen&#10;&#10;Automatisch gegenereerde beschrijving">
          <a:extLst>
            <a:ext uri="{FF2B5EF4-FFF2-40B4-BE49-F238E27FC236}">
              <a16:creationId xmlns:a16="http://schemas.microsoft.com/office/drawing/2014/main" id="{F2C1459E-877C-4F05-BD01-4DC55EB0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7" y="328083"/>
          <a:ext cx="3021330" cy="818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240030</xdr:colOff>
      <xdr:row>7</xdr:row>
      <xdr:rowOff>56515</xdr:rowOff>
    </xdr:to>
    <xdr:pic>
      <xdr:nvPicPr>
        <xdr:cNvPr id="4" name="Afbeelding 3" descr="Afbeelding met groen&#10;&#10;Automatisch gegenereerde beschrijving">
          <a:extLst>
            <a:ext uri="{FF2B5EF4-FFF2-40B4-BE49-F238E27FC236}">
              <a16:creationId xmlns:a16="http://schemas.microsoft.com/office/drawing/2014/main" id="{A20ECDAF-08CE-DF0D-0FA2-789F441B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581025"/>
          <a:ext cx="3021330" cy="818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2012541</xdr:colOff>
      <xdr:row>3</xdr:row>
      <xdr:rowOff>0</xdr:rowOff>
    </xdr:from>
    <xdr:to>
      <xdr:col>4</xdr:col>
      <xdr:colOff>739324</xdr:colOff>
      <xdr:row>7</xdr:row>
      <xdr:rowOff>56515</xdr:rowOff>
    </xdr:to>
    <xdr:pic>
      <xdr:nvPicPr>
        <xdr:cNvPr id="2" name="Afbeelding 1" descr="Afbeelding met groen&#10;&#10;Automatisch gegenereerde beschrijving">
          <a:extLst>
            <a:ext uri="{FF2B5EF4-FFF2-40B4-BE49-F238E27FC236}">
              <a16:creationId xmlns:a16="http://schemas.microsoft.com/office/drawing/2014/main" id="{BFACD749-CB25-410A-87DF-7583FC9F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210" y="583790"/>
          <a:ext cx="3020715" cy="82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4CEB-B456-4A62-9FB3-6FD1AA72DCDC}">
  <dimension ref="A1:F23"/>
  <sheetViews>
    <sheetView showGridLines="0" tabSelected="1" zoomScale="136" zoomScaleNormal="136" workbookViewId="0">
      <selection activeCell="A14" sqref="A14"/>
    </sheetView>
  </sheetViews>
  <sheetFormatPr defaultRowHeight="15"/>
  <cols>
    <col min="1" max="1" width="26.85546875" bestFit="1" customWidth="1"/>
    <col min="2" max="2" width="26.85546875" customWidth="1"/>
    <col min="3" max="3" width="29.7109375" customWidth="1"/>
    <col min="4" max="4" width="26.5703125" customWidth="1"/>
    <col min="5" max="5" width="11" customWidth="1"/>
    <col min="6" max="6" width="25.42578125" bestFit="1" customWidth="1"/>
    <col min="10" max="10" width="21.85546875" customWidth="1"/>
    <col min="11" max="11" width="27.5703125" customWidth="1"/>
  </cols>
  <sheetData>
    <row r="1" spans="1:5">
      <c r="A1" s="68" t="s">
        <v>16</v>
      </c>
      <c r="B1" s="69"/>
      <c r="C1" s="69"/>
    </row>
    <row r="2" spans="1:5">
      <c r="A2" s="69"/>
      <c r="B2" s="69"/>
      <c r="C2" s="69"/>
    </row>
    <row r="3" spans="1:5" ht="34.5" customHeight="1">
      <c r="A3" s="69"/>
      <c r="B3" s="69"/>
      <c r="C3" s="69"/>
    </row>
    <row r="4" spans="1:5" ht="32.25" customHeight="1"/>
    <row r="5" spans="1:5" ht="20.100000000000001" customHeight="1">
      <c r="A5" t="s">
        <v>61</v>
      </c>
    </row>
    <row r="6" spans="1:5" ht="20.100000000000001" customHeight="1">
      <c r="A6" t="s">
        <v>62</v>
      </c>
    </row>
    <row r="7" spans="1:5" ht="20.100000000000001" customHeight="1">
      <c r="A7" t="s">
        <v>21</v>
      </c>
    </row>
    <row r="8" spans="1:5" ht="20.100000000000001" customHeight="1">
      <c r="A8" t="s">
        <v>19</v>
      </c>
    </row>
    <row r="9" spans="1:5" ht="20.100000000000001" customHeight="1">
      <c r="A9" t="s">
        <v>63</v>
      </c>
    </row>
    <row r="10" spans="1:5" ht="20.100000000000001" customHeight="1">
      <c r="A10" t="s">
        <v>20</v>
      </c>
    </row>
    <row r="11" spans="1:5" ht="20.100000000000001" customHeight="1">
      <c r="A11" t="s">
        <v>54</v>
      </c>
    </row>
    <row r="12" spans="1:5" ht="20.100000000000001" customHeight="1">
      <c r="A12" t="s">
        <v>56</v>
      </c>
    </row>
    <row r="13" spans="1:5" ht="20.100000000000001" customHeight="1">
      <c r="A13" t="s">
        <v>23</v>
      </c>
    </row>
    <row r="14" spans="1:5" ht="20.100000000000001" customHeight="1">
      <c r="A14" t="s">
        <v>24</v>
      </c>
    </row>
    <row r="15" spans="1:5" ht="32.25" customHeight="1"/>
    <row r="16" spans="1:5">
      <c r="A16" s="63" t="s">
        <v>3</v>
      </c>
      <c r="B16" s="64"/>
      <c r="C16" s="64"/>
      <c r="D16" s="55" t="s">
        <v>4</v>
      </c>
      <c r="E16" s="56"/>
    </row>
    <row r="17" spans="1:6">
      <c r="A17" s="65" t="s">
        <v>22</v>
      </c>
      <c r="B17" s="66"/>
      <c r="C17" s="66"/>
      <c r="D17" s="57">
        <f>SUM(Productprijzen!I26)+Dienstverlening!F18+Dienstverlening!F27</f>
        <v>0</v>
      </c>
      <c r="E17" s="56"/>
      <c r="F17" s="58" t="s">
        <v>5</v>
      </c>
    </row>
    <row r="19" spans="1:6" ht="21.75" customHeight="1">
      <c r="A19" s="59" t="s">
        <v>0</v>
      </c>
      <c r="B19" s="60"/>
      <c r="C19" s="60"/>
    </row>
    <row r="20" spans="1:6" ht="21.75" customHeight="1">
      <c r="A20" s="61" t="s">
        <v>17</v>
      </c>
      <c r="B20" s="67"/>
      <c r="C20" s="67"/>
    </row>
    <row r="21" spans="1:6" ht="21.75" customHeight="1">
      <c r="A21" s="61" t="s">
        <v>18</v>
      </c>
      <c r="B21" s="67"/>
      <c r="C21" s="67"/>
    </row>
    <row r="22" spans="1:6" ht="21.75" customHeight="1">
      <c r="A22" s="61" t="s">
        <v>1</v>
      </c>
      <c r="B22" s="67"/>
      <c r="C22" s="67"/>
    </row>
    <row r="23" spans="1:6" ht="21.75" customHeight="1">
      <c r="A23" s="62" t="s">
        <v>2</v>
      </c>
      <c r="B23" s="67"/>
      <c r="C23" s="67"/>
    </row>
  </sheetData>
  <sheetProtection sheet="1" objects="1" scenarios="1"/>
  <mergeCells count="7">
    <mergeCell ref="A16:C16"/>
    <mergeCell ref="A17:C17"/>
    <mergeCell ref="B22:C22"/>
    <mergeCell ref="B23:C23"/>
    <mergeCell ref="A1:C3"/>
    <mergeCell ref="B20:C20"/>
    <mergeCell ref="B21:C21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D705-5A14-4136-8DD3-E19CA4037060}">
  <dimension ref="B1:J27"/>
  <sheetViews>
    <sheetView showGridLines="0" topLeftCell="A6" zoomScale="124" zoomScaleNormal="124" workbookViewId="0">
      <selection activeCell="H26" sqref="H26"/>
    </sheetView>
  </sheetViews>
  <sheetFormatPr defaultRowHeight="15"/>
  <cols>
    <col min="3" max="3" width="43.5703125" bestFit="1" customWidth="1"/>
    <col min="4" max="4" width="43.5703125" customWidth="1"/>
    <col min="5" max="10" width="20.85546875" customWidth="1"/>
  </cols>
  <sheetData>
    <row r="1" spans="2:10" ht="15.75" thickBot="1"/>
    <row r="2" spans="2:10">
      <c r="B2" s="15"/>
      <c r="C2" s="39"/>
      <c r="D2" s="39"/>
      <c r="E2" s="39"/>
      <c r="F2" s="39"/>
      <c r="G2" s="39"/>
      <c r="H2" s="39"/>
      <c r="I2" s="39"/>
      <c r="J2" s="40"/>
    </row>
    <row r="3" spans="2:10">
      <c r="B3" s="20"/>
      <c r="C3" s="41"/>
      <c r="D3" s="41"/>
      <c r="E3" s="41"/>
      <c r="F3" s="41"/>
      <c r="G3" s="22"/>
      <c r="H3" s="22"/>
      <c r="I3" s="19"/>
      <c r="J3" s="42"/>
    </row>
    <row r="4" spans="2:10">
      <c r="B4" s="20"/>
      <c r="C4" s="6" t="s">
        <v>6</v>
      </c>
      <c r="D4" s="6" t="s">
        <v>25</v>
      </c>
      <c r="E4" s="1"/>
      <c r="F4" s="1"/>
      <c r="G4" s="1"/>
      <c r="H4" s="1"/>
      <c r="J4" s="3"/>
    </row>
    <row r="5" spans="2:10">
      <c r="B5" s="20"/>
      <c r="C5" s="24" t="str">
        <f>C17</f>
        <v xml:space="preserve">Convertible laptop </v>
      </c>
      <c r="D5" s="10">
        <v>0</v>
      </c>
      <c r="E5" s="2"/>
      <c r="F5" s="22"/>
      <c r="G5" s="22"/>
      <c r="H5" s="19"/>
      <c r="J5" s="42"/>
    </row>
    <row r="6" spans="2:10">
      <c r="B6" s="20"/>
      <c r="C6" s="24" t="str">
        <f t="shared" ref="C6:C13" si="0">C18</f>
        <v>Workstation laptop</v>
      </c>
      <c r="D6" s="10">
        <v>0</v>
      </c>
      <c r="E6" s="2"/>
      <c r="F6" s="22"/>
      <c r="G6" s="22"/>
      <c r="H6" s="19"/>
      <c r="J6" s="42"/>
    </row>
    <row r="7" spans="2:10">
      <c r="B7" s="20"/>
      <c r="C7" s="24" t="str">
        <f t="shared" si="0"/>
        <v>Laptoptas</v>
      </c>
      <c r="D7" s="10">
        <v>0</v>
      </c>
      <c r="E7" s="2"/>
      <c r="F7" s="22"/>
      <c r="G7" s="22"/>
      <c r="H7" s="19"/>
      <c r="J7" s="42"/>
    </row>
    <row r="8" spans="2:10">
      <c r="B8" s="20"/>
      <c r="C8" s="24" t="str">
        <f t="shared" si="0"/>
        <v xml:space="preserve">Docking-station </v>
      </c>
      <c r="D8" s="10">
        <v>0</v>
      </c>
      <c r="E8" s="2"/>
      <c r="F8" s="22"/>
      <c r="G8" s="22"/>
      <c r="H8" s="19"/>
      <c r="J8" s="42"/>
    </row>
    <row r="9" spans="2:10">
      <c r="B9" s="20"/>
      <c r="C9" s="24" t="str">
        <f t="shared" si="0"/>
        <v>Tablet</v>
      </c>
      <c r="D9" s="10">
        <v>0</v>
      </c>
      <c r="E9" s="2"/>
      <c r="F9" s="22"/>
      <c r="G9" s="22"/>
      <c r="H9" s="19"/>
      <c r="J9" s="42"/>
    </row>
    <row r="10" spans="2:10">
      <c r="B10" s="20"/>
      <c r="C10" s="24" t="str">
        <f t="shared" si="0"/>
        <v>Smartphone (iOS)</v>
      </c>
      <c r="D10" s="10">
        <v>0</v>
      </c>
      <c r="E10" s="2"/>
      <c r="F10" s="22"/>
      <c r="G10" s="22"/>
      <c r="H10" s="19"/>
      <c r="J10" s="42"/>
    </row>
    <row r="11" spans="2:10">
      <c r="B11" s="20"/>
      <c r="C11" s="24" t="str">
        <f t="shared" si="0"/>
        <v>Smartphone (Android)</v>
      </c>
      <c r="D11" s="10">
        <v>0</v>
      </c>
      <c r="E11" s="2"/>
      <c r="F11" s="22"/>
      <c r="G11" s="22"/>
      <c r="H11" s="19"/>
      <c r="J11" s="42"/>
    </row>
    <row r="12" spans="2:10">
      <c r="B12" s="20"/>
      <c r="C12" s="24" t="str">
        <f t="shared" si="0"/>
        <v>Monitor 27-inch</v>
      </c>
      <c r="D12" s="10">
        <v>0</v>
      </c>
      <c r="E12" s="2"/>
      <c r="F12" s="22"/>
      <c r="G12" s="22"/>
      <c r="H12" s="19"/>
      <c r="J12" s="42"/>
    </row>
    <row r="13" spans="2:10">
      <c r="B13" s="20"/>
      <c r="C13" s="24" t="str">
        <f t="shared" si="0"/>
        <v>USB-C lichtnetadapter</v>
      </c>
      <c r="D13" s="10">
        <v>0</v>
      </c>
      <c r="E13" s="2"/>
      <c r="F13" s="22"/>
      <c r="G13" s="22"/>
      <c r="H13" s="19"/>
      <c r="J13" s="42"/>
    </row>
    <row r="14" spans="2:10">
      <c r="B14" s="20"/>
      <c r="C14" s="41"/>
      <c r="D14" s="41"/>
      <c r="E14" s="41"/>
      <c r="F14" s="41"/>
      <c r="G14" s="22"/>
      <c r="H14" s="22"/>
      <c r="I14" s="19"/>
      <c r="J14" s="42"/>
    </row>
    <row r="15" spans="2:10">
      <c r="B15" s="20"/>
      <c r="C15" s="70" t="s">
        <v>7</v>
      </c>
      <c r="D15" s="70"/>
      <c r="E15" s="70"/>
      <c r="F15" s="70"/>
      <c r="G15" s="70"/>
      <c r="H15" s="70"/>
      <c r="I15" s="70"/>
      <c r="J15" s="7"/>
    </row>
    <row r="16" spans="2:10" ht="30">
      <c r="B16" s="20"/>
      <c r="C16" s="6" t="s">
        <v>6</v>
      </c>
      <c r="D16" s="6" t="s">
        <v>46</v>
      </c>
      <c r="E16" s="6" t="s">
        <v>8</v>
      </c>
      <c r="F16" s="6" t="s">
        <v>9</v>
      </c>
      <c r="G16" s="6" t="s">
        <v>10</v>
      </c>
      <c r="H16" s="6" t="s">
        <v>25</v>
      </c>
      <c r="I16" s="6" t="s">
        <v>11</v>
      </c>
      <c r="J16" s="8"/>
    </row>
    <row r="17" spans="2:10" ht="30">
      <c r="B17" s="20"/>
      <c r="C17" s="23" t="s">
        <v>29</v>
      </c>
      <c r="D17" s="43" t="s">
        <v>55</v>
      </c>
      <c r="E17" s="44">
        <v>1200</v>
      </c>
      <c r="F17" s="45">
        <v>460</v>
      </c>
      <c r="G17" s="46">
        <f>E17*F17</f>
        <v>552000</v>
      </c>
      <c r="H17" s="4">
        <f t="shared" ref="H17:H25" si="1">D5</f>
        <v>0</v>
      </c>
      <c r="I17" s="5">
        <f t="shared" ref="I17:I25" si="2">(G17*H17)+G17</f>
        <v>552000</v>
      </c>
      <c r="J17" s="9"/>
    </row>
    <row r="18" spans="2:10" ht="45">
      <c r="B18" s="20"/>
      <c r="C18" s="47" t="s">
        <v>26</v>
      </c>
      <c r="D18" s="43" t="s">
        <v>60</v>
      </c>
      <c r="E18" s="44">
        <v>2000</v>
      </c>
      <c r="F18" s="45">
        <v>40</v>
      </c>
      <c r="G18" s="46">
        <f>E18*F18</f>
        <v>80000</v>
      </c>
      <c r="H18" s="4">
        <f t="shared" si="1"/>
        <v>0</v>
      </c>
      <c r="I18" s="5">
        <f t="shared" si="2"/>
        <v>80000</v>
      </c>
      <c r="J18" s="9"/>
    </row>
    <row r="19" spans="2:10" ht="30">
      <c r="B19" s="20"/>
      <c r="C19" s="23" t="s">
        <v>12</v>
      </c>
      <c r="D19" s="43" t="s">
        <v>47</v>
      </c>
      <c r="E19" s="44">
        <v>40</v>
      </c>
      <c r="F19" s="45">
        <v>500</v>
      </c>
      <c r="G19" s="46">
        <f t="shared" ref="G19:G25" si="3">E19*F19</f>
        <v>20000</v>
      </c>
      <c r="H19" s="4">
        <f t="shared" si="1"/>
        <v>0</v>
      </c>
      <c r="I19" s="5">
        <f t="shared" si="2"/>
        <v>20000</v>
      </c>
      <c r="J19" s="9"/>
    </row>
    <row r="20" spans="2:10" ht="30">
      <c r="B20" s="20"/>
      <c r="C20" s="23" t="s">
        <v>13</v>
      </c>
      <c r="D20" s="43" t="s">
        <v>48</v>
      </c>
      <c r="E20" s="44">
        <v>120</v>
      </c>
      <c r="F20" s="45">
        <v>50</v>
      </c>
      <c r="G20" s="46">
        <f t="shared" si="3"/>
        <v>6000</v>
      </c>
      <c r="H20" s="4">
        <f t="shared" si="1"/>
        <v>0</v>
      </c>
      <c r="I20" s="5">
        <f t="shared" si="2"/>
        <v>6000</v>
      </c>
      <c r="J20" s="9"/>
    </row>
    <row r="21" spans="2:10" ht="45">
      <c r="B21" s="20"/>
      <c r="C21" s="25" t="s">
        <v>14</v>
      </c>
      <c r="D21" s="43" t="s">
        <v>49</v>
      </c>
      <c r="E21" s="44">
        <v>600</v>
      </c>
      <c r="F21" s="45">
        <v>50</v>
      </c>
      <c r="G21" s="46">
        <f t="shared" si="3"/>
        <v>30000</v>
      </c>
      <c r="H21" s="4">
        <f t="shared" si="1"/>
        <v>0</v>
      </c>
      <c r="I21" s="5">
        <f t="shared" si="2"/>
        <v>30000</v>
      </c>
      <c r="J21" s="9"/>
    </row>
    <row r="22" spans="2:10" ht="30">
      <c r="B22" s="20"/>
      <c r="C22" s="25" t="s">
        <v>27</v>
      </c>
      <c r="D22" s="43" t="s">
        <v>50</v>
      </c>
      <c r="E22" s="44">
        <v>1000</v>
      </c>
      <c r="F22" s="45">
        <v>200</v>
      </c>
      <c r="G22" s="46">
        <f t="shared" si="3"/>
        <v>200000</v>
      </c>
      <c r="H22" s="4">
        <f t="shared" si="1"/>
        <v>0</v>
      </c>
      <c r="I22" s="5">
        <f t="shared" si="2"/>
        <v>200000</v>
      </c>
      <c r="J22" s="9"/>
    </row>
    <row r="23" spans="2:10" ht="30">
      <c r="B23" s="20"/>
      <c r="C23" s="25" t="s">
        <v>28</v>
      </c>
      <c r="D23" s="43" t="s">
        <v>51</v>
      </c>
      <c r="E23" s="44">
        <v>800</v>
      </c>
      <c r="F23" s="45">
        <v>200</v>
      </c>
      <c r="G23" s="46">
        <f t="shared" si="3"/>
        <v>160000</v>
      </c>
      <c r="H23" s="4">
        <f t="shared" si="1"/>
        <v>0</v>
      </c>
      <c r="I23" s="5">
        <f t="shared" si="2"/>
        <v>160000</v>
      </c>
      <c r="J23" s="9"/>
    </row>
    <row r="24" spans="2:10" ht="30">
      <c r="B24" s="20"/>
      <c r="C24" s="25" t="s">
        <v>45</v>
      </c>
      <c r="D24" s="43" t="s">
        <v>52</v>
      </c>
      <c r="E24" s="44">
        <v>250</v>
      </c>
      <c r="F24" s="45">
        <v>50</v>
      </c>
      <c r="G24" s="46">
        <f t="shared" si="3"/>
        <v>12500</v>
      </c>
      <c r="H24" s="4">
        <f t="shared" si="1"/>
        <v>0</v>
      </c>
      <c r="I24" s="5">
        <f t="shared" ref="I24" si="4">(G24*H24)+G24</f>
        <v>12500</v>
      </c>
      <c r="J24" s="9"/>
    </row>
    <row r="25" spans="2:10" ht="30">
      <c r="B25" s="20"/>
      <c r="C25" s="23" t="s">
        <v>15</v>
      </c>
      <c r="D25" s="43" t="s">
        <v>53</v>
      </c>
      <c r="E25" s="44">
        <v>25</v>
      </c>
      <c r="F25" s="45">
        <v>400</v>
      </c>
      <c r="G25" s="46">
        <f t="shared" si="3"/>
        <v>10000</v>
      </c>
      <c r="H25" s="4">
        <f t="shared" si="1"/>
        <v>0</v>
      </c>
      <c r="I25" s="5">
        <f t="shared" si="2"/>
        <v>10000</v>
      </c>
      <c r="J25" s="9"/>
    </row>
    <row r="26" spans="2:10">
      <c r="B26" s="20"/>
      <c r="C26" s="48"/>
      <c r="D26" s="49"/>
      <c r="E26" s="49"/>
      <c r="F26" s="49"/>
      <c r="G26" s="50"/>
      <c r="H26" s="51">
        <f>SUM(H17:H25)</f>
        <v>0</v>
      </c>
      <c r="I26" s="52" t="str">
        <f>IF(H26&gt;0,SUM(I17:I25)," ")</f>
        <v xml:space="preserve"> </v>
      </c>
      <c r="J26" s="29"/>
    </row>
    <row r="27" spans="2:10" ht="15.75" thickBot="1">
      <c r="B27" s="34"/>
      <c r="C27" s="35"/>
      <c r="D27" s="35"/>
      <c r="E27" s="35"/>
      <c r="F27" s="35"/>
      <c r="G27" s="53"/>
      <c r="H27" s="36"/>
      <c r="I27" s="37"/>
      <c r="J27" s="54"/>
    </row>
  </sheetData>
  <sheetProtection sheet="1" objects="1" scenarios="1"/>
  <mergeCells count="1">
    <mergeCell ref="C15:I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7B07-5A5E-48FD-A38B-B857DCF667CB}">
  <dimension ref="B2:H29"/>
  <sheetViews>
    <sheetView showGridLines="0" topLeftCell="B1" zoomScale="124" zoomScaleNormal="124" workbookViewId="0">
      <selection activeCell="C25" sqref="C25"/>
    </sheetView>
  </sheetViews>
  <sheetFormatPr defaultRowHeight="15"/>
  <cols>
    <col min="3" max="3" width="43.5703125" bestFit="1" customWidth="1"/>
    <col min="4" max="4" width="20.85546875" customWidth="1"/>
    <col min="5" max="5" width="23.85546875" customWidth="1"/>
    <col min="6" max="6" width="20.7109375" bestFit="1" customWidth="1"/>
    <col min="7" max="8" width="20.85546875" customWidth="1"/>
  </cols>
  <sheetData>
    <row r="2" spans="2:8" ht="15.75" thickBot="1"/>
    <row r="3" spans="2:8">
      <c r="B3" s="15"/>
      <c r="C3" s="16"/>
      <c r="D3" s="16"/>
      <c r="E3" s="16"/>
      <c r="F3" s="17"/>
      <c r="G3" s="18"/>
      <c r="H3" s="19"/>
    </row>
    <row r="4" spans="2:8">
      <c r="B4" s="20"/>
      <c r="C4" s="1"/>
      <c r="D4" s="1"/>
      <c r="E4" s="1"/>
      <c r="F4" s="1"/>
      <c r="G4" s="21"/>
    </row>
    <row r="5" spans="2:8">
      <c r="B5" s="20"/>
      <c r="C5" s="2"/>
      <c r="D5" s="22"/>
      <c r="E5" s="19"/>
      <c r="F5" s="19"/>
      <c r="G5" s="21"/>
    </row>
    <row r="6" spans="2:8">
      <c r="B6" s="20"/>
      <c r="C6" s="2"/>
      <c r="D6" s="22"/>
      <c r="E6" s="19"/>
      <c r="F6" s="19"/>
      <c r="G6" s="21"/>
    </row>
    <row r="7" spans="2:8">
      <c r="B7" s="20"/>
      <c r="C7" s="2"/>
      <c r="D7" s="22"/>
      <c r="E7" s="19"/>
      <c r="F7" s="19"/>
      <c r="G7" s="21"/>
    </row>
    <row r="8" spans="2:8">
      <c r="B8" s="20"/>
      <c r="C8" s="2"/>
      <c r="D8" s="22"/>
      <c r="E8" s="19"/>
      <c r="F8" s="19"/>
      <c r="G8" s="21"/>
    </row>
    <row r="9" spans="2:8">
      <c r="B9" s="20"/>
      <c r="C9" s="71" t="s">
        <v>30</v>
      </c>
      <c r="D9" s="72"/>
      <c r="E9" s="72"/>
      <c r="F9" s="73"/>
      <c r="G9" s="3"/>
      <c r="H9" s="13"/>
    </row>
    <row r="10" spans="2:8" ht="30">
      <c r="B10" s="20"/>
      <c r="C10" s="6" t="s">
        <v>30</v>
      </c>
      <c r="D10" s="6" t="s">
        <v>41</v>
      </c>
      <c r="E10" s="6" t="s">
        <v>57</v>
      </c>
      <c r="F10" s="6" t="s">
        <v>11</v>
      </c>
      <c r="G10" s="21"/>
    </row>
    <row r="11" spans="2:8">
      <c r="B11" s="20"/>
      <c r="C11" s="23" t="s">
        <v>31</v>
      </c>
      <c r="D11" s="14"/>
      <c r="E11" s="12" t="s">
        <v>58</v>
      </c>
      <c r="F11" s="11">
        <f>D11*E11</f>
        <v>0</v>
      </c>
      <c r="G11" s="21"/>
    </row>
    <row r="12" spans="2:8">
      <c r="B12" s="20"/>
      <c r="C12" s="24" t="s">
        <v>32</v>
      </c>
      <c r="D12" s="14"/>
      <c r="E12" s="12" t="s">
        <v>58</v>
      </c>
      <c r="F12" s="11">
        <f t="shared" ref="F12:F17" si="0">D12*E12</f>
        <v>0</v>
      </c>
      <c r="G12" s="21"/>
    </row>
    <row r="13" spans="2:8">
      <c r="B13" s="20"/>
      <c r="C13" s="23" t="s">
        <v>33</v>
      </c>
      <c r="D13" s="14"/>
      <c r="E13" s="12" t="s">
        <v>59</v>
      </c>
      <c r="F13" s="11">
        <f t="shared" si="0"/>
        <v>0</v>
      </c>
      <c r="G13" s="21"/>
    </row>
    <row r="14" spans="2:8">
      <c r="B14" s="20"/>
      <c r="C14" s="23" t="s">
        <v>34</v>
      </c>
      <c r="D14" s="14"/>
      <c r="E14" s="12" t="s">
        <v>58</v>
      </c>
      <c r="F14" s="11">
        <f t="shared" si="0"/>
        <v>0</v>
      </c>
      <c r="G14" s="21"/>
    </row>
    <row r="15" spans="2:8">
      <c r="B15" s="20"/>
      <c r="C15" s="25" t="s">
        <v>35</v>
      </c>
      <c r="D15" s="14"/>
      <c r="E15" s="12" t="s">
        <v>58</v>
      </c>
      <c r="F15" s="11">
        <f t="shared" si="0"/>
        <v>0</v>
      </c>
      <c r="G15" s="21"/>
    </row>
    <row r="16" spans="2:8">
      <c r="B16" s="20"/>
      <c r="C16" s="26" t="s">
        <v>36</v>
      </c>
      <c r="D16" s="14"/>
      <c r="E16" s="12" t="s">
        <v>58</v>
      </c>
      <c r="F16" s="11">
        <f t="shared" si="0"/>
        <v>0</v>
      </c>
      <c r="G16" s="21"/>
    </row>
    <row r="17" spans="2:8">
      <c r="B17" s="20"/>
      <c r="C17" s="26" t="s">
        <v>37</v>
      </c>
      <c r="D17" s="14"/>
      <c r="E17" s="12" t="s">
        <v>58</v>
      </c>
      <c r="F17" s="11">
        <f t="shared" si="0"/>
        <v>0</v>
      </c>
      <c r="G17" s="21"/>
    </row>
    <row r="18" spans="2:8">
      <c r="B18" s="20"/>
      <c r="C18" s="27"/>
      <c r="D18" s="27"/>
      <c r="E18" s="27"/>
      <c r="F18" s="28">
        <f>SUM(F11:F17)</f>
        <v>0</v>
      </c>
      <c r="G18" s="29"/>
    </row>
    <row r="19" spans="2:8">
      <c r="B19" s="20"/>
      <c r="C19" s="27"/>
      <c r="D19" s="27"/>
      <c r="E19" s="27"/>
      <c r="F19" s="30"/>
      <c r="G19" s="29"/>
      <c r="H19" s="31"/>
    </row>
    <row r="20" spans="2:8">
      <c r="B20" s="20"/>
      <c r="C20" s="71" t="s">
        <v>30</v>
      </c>
      <c r="D20" s="72"/>
      <c r="E20" s="72"/>
      <c r="F20" s="73"/>
      <c r="G20" s="3"/>
    </row>
    <row r="21" spans="2:8">
      <c r="B21" s="20"/>
      <c r="C21" s="6" t="s">
        <v>30</v>
      </c>
      <c r="D21" s="6" t="s">
        <v>39</v>
      </c>
      <c r="E21" s="6" t="s">
        <v>40</v>
      </c>
      <c r="F21" s="6" t="s">
        <v>11</v>
      </c>
      <c r="G21" s="21"/>
    </row>
    <row r="22" spans="2:8">
      <c r="B22" s="20"/>
      <c r="C22" s="26" t="s">
        <v>42</v>
      </c>
      <c r="D22" s="14"/>
      <c r="E22" s="12"/>
      <c r="F22" s="11">
        <f>D22</f>
        <v>0</v>
      </c>
      <c r="G22" s="21"/>
    </row>
    <row r="23" spans="2:8">
      <c r="B23" s="20"/>
      <c r="C23" s="26" t="s">
        <v>43</v>
      </c>
      <c r="D23" s="14"/>
      <c r="E23" s="12"/>
      <c r="F23" s="11">
        <f t="shared" ref="F23:F26" si="1">D23</f>
        <v>0</v>
      </c>
      <c r="G23" s="21"/>
    </row>
    <row r="24" spans="2:8">
      <c r="B24" s="20"/>
      <c r="C24" s="26" t="s">
        <v>44</v>
      </c>
      <c r="D24" s="14"/>
      <c r="E24" s="12"/>
      <c r="F24" s="11">
        <f t="shared" si="1"/>
        <v>0</v>
      </c>
      <c r="G24" s="21"/>
    </row>
    <row r="25" spans="2:8">
      <c r="B25" s="20"/>
      <c r="C25" s="26" t="s">
        <v>64</v>
      </c>
      <c r="D25" s="14"/>
      <c r="E25" s="12"/>
      <c r="F25" s="11">
        <f t="shared" si="1"/>
        <v>0</v>
      </c>
      <c r="G25" s="21"/>
    </row>
    <row r="26" spans="2:8">
      <c r="B26" s="20"/>
      <c r="C26" s="26" t="s">
        <v>38</v>
      </c>
      <c r="D26" s="14"/>
      <c r="E26" s="12"/>
      <c r="F26" s="11">
        <f t="shared" si="1"/>
        <v>0</v>
      </c>
      <c r="G26" s="21"/>
    </row>
    <row r="27" spans="2:8">
      <c r="B27" s="20"/>
      <c r="C27" s="27"/>
      <c r="D27" s="27"/>
      <c r="E27" s="30"/>
      <c r="F27" s="32">
        <f>SUM(F22:F26)</f>
        <v>0</v>
      </c>
      <c r="G27" s="21"/>
    </row>
    <row r="28" spans="2:8">
      <c r="B28" s="20"/>
      <c r="C28" s="27"/>
      <c r="D28" s="27"/>
      <c r="E28" s="30"/>
      <c r="F28" s="33"/>
      <c r="G28" s="21"/>
    </row>
    <row r="29" spans="2:8" ht="15.75" thickBot="1">
      <c r="B29" s="34"/>
      <c r="C29" s="35"/>
      <c r="D29" s="35"/>
      <c r="E29" s="36"/>
      <c r="F29" s="37"/>
      <c r="G29" s="38"/>
    </row>
  </sheetData>
  <sheetProtection sheet="1" objects="1" scenarios="1"/>
  <mergeCells count="2">
    <mergeCell ref="C9:F9"/>
    <mergeCell ref="C20:F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E3ABDDA685F042B52436FA9B2542D5" ma:contentTypeVersion="4" ma:contentTypeDescription="Een nieuw document maken." ma:contentTypeScope="" ma:versionID="08c07265c3354d862b774b1827931401">
  <xsd:schema xmlns:xsd="http://www.w3.org/2001/XMLSchema" xmlns:xs="http://www.w3.org/2001/XMLSchema" xmlns:p="http://schemas.microsoft.com/office/2006/metadata/properties" xmlns:ns2="5db2d05b-a5ab-4a1b-89c1-d1cafa58460a" targetNamespace="http://schemas.microsoft.com/office/2006/metadata/properties" ma:root="true" ma:fieldsID="cdad5e9d9059be4e1faac908968dbd5c" ns2:_="">
    <xsd:import namespace="5db2d05b-a5ab-4a1b-89c1-d1cafa584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2d05b-a5ab-4a1b-89c1-d1cafa584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D86FE-C0FF-4A30-953A-ED4E43E38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CBB27-93D4-458B-87A4-6C0058BD2FBE}">
  <ds:schemaRefs>
    <ds:schemaRef ds:uri="http://schemas.microsoft.com/office/2006/documentManagement/types"/>
    <ds:schemaRef ds:uri="5db2d05b-a5ab-4a1b-89c1-d1cafa58460a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EA0716-495F-4643-B631-9A68846DA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2d05b-a5ab-4a1b-89c1-d1cafa584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Inleiding</vt:lpstr>
      <vt:lpstr>Productprijzen</vt:lpstr>
      <vt:lpstr>Dienstverlening</vt:lpstr>
      <vt:lpstr>Inleiding!Afdrukbereik</vt:lpstr>
    </vt:vector>
  </TitlesOfParts>
  <Company>Gemeente Noordenveld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Manon Luursema</cp:lastModifiedBy>
  <dcterms:created xsi:type="dcterms:W3CDTF">2024-04-02T10:17:49Z</dcterms:created>
  <dcterms:modified xsi:type="dcterms:W3CDTF">2025-11-18T13:55:49Z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0x01010035E3ABDDA685F042B52436FA9B2542D5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