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Inkoop VB\OEK 26.350 PI Alphen\Leidraad\"/>
    </mc:Choice>
  </mc:AlternateContent>
  <xr:revisionPtr revIDLastSave="0" documentId="8_{4BBBB969-B656-4038-8CED-72FE046AA5BA}" xr6:coauthVersionLast="47" xr6:coauthVersionMax="47" xr10:uidLastSave="{00000000-0000-0000-0000-000000000000}"/>
  <workbookProtection workbookAlgorithmName="SHA-512" workbookHashValue="p07NnFoh+7ceKq1cNDUDS77ZEFWTAs6qDyCqgQA0Zjs9hMYk26aCh1VZRC2QYxYik8LbP3pHY19+Tg772y+x6w==" workbookSaltValue="3G+gVtZfP+8kXgNJibTNbQ==" workbookSpinCount="100000" lockStructure="1"/>
  <bookViews>
    <workbookView xWindow="-120" yWindow="-120" windowWidth="29040" windowHeight="15840" xr2:uid="{00000000-000D-0000-FFFF-FFFF00000000}"/>
  </bookViews>
  <sheets>
    <sheet name="OEK.26.341-inschrijfstaat" sheetId="7" r:id="rId1"/>
  </sheets>
  <definedNames>
    <definedName name="_xlnm.Print_Area" localSheetId="0">'OEK.26.341-inschrijfstaat'!$A$2:$E$30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7" l="1"/>
  <c r="E24" i="7" s="1"/>
  <c r="B26" i="7"/>
  <c r="E26" i="7" s="1"/>
  <c r="B25" i="7"/>
  <c r="E25" i="7" s="1"/>
  <c r="B23" i="7"/>
  <c r="E23" i="7" s="1"/>
  <c r="B22" i="7"/>
  <c r="B17" i="7"/>
  <c r="E17" i="7" s="1"/>
  <c r="B20" i="7"/>
  <c r="E20" i="7" s="1"/>
  <c r="B19" i="7"/>
  <c r="B18" i="7"/>
  <c r="B16" i="7"/>
  <c r="E16" i="7" s="1"/>
  <c r="B15" i="7"/>
  <c r="B27" i="7"/>
  <c r="E27" i="7" s="1"/>
  <c r="B21" i="7"/>
  <c r="E19" i="7"/>
  <c r="E18" i="7"/>
  <c r="E8" i="7"/>
  <c r="E9" i="7"/>
  <c r="E10" i="7"/>
  <c r="E7" i="7"/>
  <c r="B28" i="7" l="1"/>
  <c r="E15" i="7"/>
  <c r="E22" i="7"/>
  <c r="E21" i="7"/>
  <c r="E11" i="7"/>
  <c r="E28" i="7" l="1"/>
  <c r="E30" i="7" s="1"/>
</calcChain>
</file>

<file path=xl/sharedStrings.xml><?xml version="1.0" encoding="utf-8"?>
<sst xmlns="http://schemas.openxmlformats.org/spreadsheetml/2006/main" count="42" uniqueCount="41">
  <si>
    <t xml:space="preserve">Perceel </t>
  </si>
  <si>
    <t>BVO (m2)</t>
  </si>
  <si>
    <t>Alleen de licht groene cellen invullen</t>
  </si>
  <si>
    <t>Naam inschrijver</t>
  </si>
  <si>
    <t>Prijs vast deel</t>
  </si>
  <si>
    <t>Prijs perceel</t>
  </si>
  <si>
    <t>Eenmalige transitievergoeding</t>
  </si>
  <si>
    <t>Eenmalige vergoeding vastsstellingsfase (conditiemeting)</t>
  </si>
  <si>
    <t xml:space="preserve">Stelpost </t>
  </si>
  <si>
    <t>Totaal</t>
  </si>
  <si>
    <t>Tarieven variabel deel (BKW en verrekenbare storingen)</t>
  </si>
  <si>
    <t>Uren</t>
  </si>
  <si>
    <t>Projectleider</t>
  </si>
  <si>
    <t>Calculator</t>
  </si>
  <si>
    <t>Wegingsfactor</t>
  </si>
  <si>
    <t>Fictieve inschrijfsom</t>
  </si>
  <si>
    <t>Bedrag A</t>
  </si>
  <si>
    <t>Bedrag B</t>
  </si>
  <si>
    <t>Bedrag C</t>
  </si>
  <si>
    <t>Alle bovenstaande bedragen moeten exclusief BTW zijn.</t>
  </si>
  <si>
    <t>Beprijzing CBL (bedrag per jaar)</t>
  </si>
  <si>
    <t>Inschrijfstaat</t>
  </si>
  <si>
    <t>Leidinggevend monteur</t>
  </si>
  <si>
    <t>Service/Onderhoudsmonteur</t>
  </si>
  <si>
    <t>Chef (service)monteur / Locatieleider</t>
  </si>
  <si>
    <t>Service engineer</t>
  </si>
  <si>
    <t>Specialist service engineer</t>
  </si>
  <si>
    <t>Inregelspecialist</t>
  </si>
  <si>
    <t>Technisch administratief medewerker</t>
  </si>
  <si>
    <t>Contractmanager</t>
  </si>
  <si>
    <t>Kostendeskundige</t>
  </si>
  <si>
    <t>(CAD) Tekenaar</t>
  </si>
  <si>
    <t>Engineer</t>
  </si>
  <si>
    <t>Tarieven functietypen**</t>
  </si>
  <si>
    <t>** De functietypen zijn overgenomen uit de documenten van de werkgroep "Transparantie in begroten" van Techniek Nederland.</t>
  </si>
  <si>
    <t>Prijs gewogen</t>
  </si>
  <si>
    <t>Inschrijfsom over te nemen op inschrijvingsbiljet</t>
  </si>
  <si>
    <t>Indicatief aantal uren*</t>
  </si>
  <si>
    <t>Tarief per uur</t>
  </si>
  <si>
    <t>* Dit zijn indicatieve uren, er kunnen geen rechten aan worden ontleend.</t>
  </si>
  <si>
    <t>OEK.26.350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</si>
</sst>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44" fontId="4" fillId="3" borderId="0" xfId="1" applyFont="1" applyFill="1" applyAlignment="1" applyProtection="1">
      <alignment horizontal="left" vertical="top"/>
      <protection locked="0"/>
    </xf>
    <xf numFmtId="44" fontId="3" fillId="3" borderId="0" xfId="1" applyFont="1" applyFill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 wrapText="1"/>
    </xf>
    <xf numFmtId="43" fontId="3" fillId="0" borderId="0" xfId="2" applyFont="1" applyAlignment="1" applyProtection="1">
      <alignment horizontal="left" vertical="top"/>
    </xf>
    <xf numFmtId="44" fontId="4" fillId="0" borderId="0" xfId="1" applyFont="1" applyAlignment="1" applyProtection="1">
      <alignment horizontal="left" vertical="top"/>
    </xf>
    <xf numFmtId="44" fontId="2" fillId="0" borderId="0" xfId="0" applyNumberFormat="1" applyFont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2" fontId="3" fillId="2" borderId="0" xfId="0" applyNumberFormat="1" applyFont="1" applyFill="1" applyAlignment="1" applyProtection="1">
      <alignment horizontal="left" vertical="top"/>
    </xf>
    <xf numFmtId="1" fontId="3" fillId="0" borderId="0" xfId="0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horizontal="left" vertical="top"/>
    </xf>
    <xf numFmtId="1" fontId="2" fillId="0" borderId="0" xfId="0" applyNumberFormat="1" applyFont="1" applyAlignment="1" applyProtection="1">
      <alignment horizontal="left" vertical="top"/>
    </xf>
    <xf numFmtId="44" fontId="2" fillId="0" borderId="1" xfId="0" applyNumberFormat="1" applyFont="1" applyBorder="1" applyAlignment="1" applyProtection="1">
      <alignment horizontal="left" vertical="top"/>
    </xf>
    <xf numFmtId="44" fontId="3" fillId="0" borderId="0" xfId="0" applyNumberFormat="1" applyFont="1" applyAlignment="1" applyProtection="1">
      <alignment horizontal="left" vertical="top"/>
    </xf>
    <xf numFmtId="44" fontId="3" fillId="2" borderId="0" xfId="0" applyNumberFormat="1" applyFont="1" applyFill="1" applyAlignment="1" applyProtection="1">
      <alignment horizontal="left" vertical="top"/>
    </xf>
    <xf numFmtId="44" fontId="2" fillId="4" borderId="0" xfId="1" applyFont="1" applyFill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/>
      <protection locked="0"/>
    </xf>
    <xf numFmtId="0" fontId="3" fillId="0" borderId="0" xfId="0" quotePrefix="1" applyFont="1" applyAlignment="1" applyProtection="1">
      <alignment horizontal="left" vertical="top"/>
    </xf>
    <xf numFmtId="0" fontId="2" fillId="0" borderId="0" xfId="0" applyFont="1" applyAlignment="1">
      <alignment horizontal="left" vertical="top"/>
    </xf>
    <xf numFmtId="3" fontId="3" fillId="0" borderId="0" xfId="0" applyNumberFormat="1" applyFont="1" applyAlignment="1" applyProtection="1">
      <alignment horizontal="left" vertical="center"/>
    </xf>
    <xf numFmtId="2" fontId="3" fillId="0" borderId="0" xfId="0" applyNumberFormat="1" applyFont="1" applyAlignment="1" applyProtection="1">
      <alignment horizontal="left"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18E9-4C67-4604-BA9F-45F178750974}">
  <dimension ref="A1:G33"/>
  <sheetViews>
    <sheetView tabSelected="1" zoomScale="130" zoomScaleNormal="130" workbookViewId="0">
      <selection activeCell="B11" sqref="B11"/>
    </sheetView>
  </sheetViews>
  <sheetFormatPr defaultColWidth="8.5703125" defaultRowHeight="12.75" x14ac:dyDescent="0.25"/>
  <cols>
    <col min="1" max="1" width="47.5703125" style="4" customWidth="1"/>
    <col min="2" max="3" width="18.140625" style="4" customWidth="1"/>
    <col min="4" max="4" width="13.140625" style="4" customWidth="1"/>
    <col min="5" max="5" width="16.85546875" style="4" bestFit="1" customWidth="1"/>
    <col min="6" max="16384" width="8.5703125" style="4"/>
  </cols>
  <sheetData>
    <row r="1" spans="1:7" x14ac:dyDescent="0.25">
      <c r="A1" s="3" t="s">
        <v>21</v>
      </c>
    </row>
    <row r="2" spans="1:7" x14ac:dyDescent="0.25">
      <c r="A2" s="4" t="s">
        <v>0</v>
      </c>
      <c r="B2" s="4" t="s">
        <v>40</v>
      </c>
    </row>
    <row r="3" spans="1:7" ht="25.5" x14ac:dyDescent="0.25">
      <c r="A3" s="4" t="s">
        <v>1</v>
      </c>
      <c r="B3" s="21">
        <v>56290</v>
      </c>
      <c r="C3" s="5" t="s">
        <v>2</v>
      </c>
      <c r="D3" s="4" t="s">
        <v>14</v>
      </c>
      <c r="E3" s="4" t="s">
        <v>15</v>
      </c>
    </row>
    <row r="4" spans="1:7" x14ac:dyDescent="0.25">
      <c r="B4" s="6"/>
    </row>
    <row r="5" spans="1:7" x14ac:dyDescent="0.25">
      <c r="A5" s="3"/>
      <c r="C5" s="18" t="s">
        <v>3</v>
      </c>
    </row>
    <row r="6" spans="1:7" x14ac:dyDescent="0.25">
      <c r="A6" s="3" t="s">
        <v>4</v>
      </c>
      <c r="C6" s="4" t="s">
        <v>5</v>
      </c>
      <c r="E6" s="4" t="s">
        <v>35</v>
      </c>
    </row>
    <row r="7" spans="1:7" x14ac:dyDescent="0.25">
      <c r="A7" s="4" t="s">
        <v>20</v>
      </c>
      <c r="B7" s="4" t="s">
        <v>16</v>
      </c>
      <c r="C7" s="1">
        <v>0</v>
      </c>
      <c r="D7" s="22">
        <v>0.7</v>
      </c>
      <c r="E7" s="7">
        <f>C7*D7</f>
        <v>0</v>
      </c>
    </row>
    <row r="8" spans="1:7" x14ac:dyDescent="0.25">
      <c r="A8" s="4" t="s">
        <v>6</v>
      </c>
      <c r="B8" s="4" t="s">
        <v>17</v>
      </c>
      <c r="C8" s="1">
        <v>0</v>
      </c>
      <c r="D8" s="4">
        <v>0.15</v>
      </c>
      <c r="E8" s="7">
        <f>C8*D8</f>
        <v>0</v>
      </c>
    </row>
    <row r="9" spans="1:7" x14ac:dyDescent="0.25">
      <c r="A9" s="4" t="s">
        <v>7</v>
      </c>
      <c r="B9" s="4" t="s">
        <v>18</v>
      </c>
      <c r="C9" s="1">
        <v>0</v>
      </c>
      <c r="D9" s="4">
        <v>0.15</v>
      </c>
      <c r="E9" s="7">
        <f>C9*D9</f>
        <v>0</v>
      </c>
    </row>
    <row r="10" spans="1:7" x14ac:dyDescent="0.25">
      <c r="A10" s="4" t="s">
        <v>8</v>
      </c>
      <c r="C10" s="7">
        <v>150000</v>
      </c>
      <c r="D10" s="4">
        <v>0</v>
      </c>
      <c r="E10" s="7">
        <f>C10*D10</f>
        <v>0</v>
      </c>
    </row>
    <row r="11" spans="1:7" x14ac:dyDescent="0.25">
      <c r="D11" s="3" t="s">
        <v>9</v>
      </c>
      <c r="E11" s="8">
        <f>SUM(E7:E10)</f>
        <v>0</v>
      </c>
    </row>
    <row r="12" spans="1:7" x14ac:dyDescent="0.25">
      <c r="A12" s="9"/>
      <c r="B12" s="9"/>
      <c r="C12" s="9"/>
      <c r="D12" s="9"/>
      <c r="E12" s="10"/>
    </row>
    <row r="13" spans="1:7" x14ac:dyDescent="0.25">
      <c r="A13" s="3" t="s">
        <v>10</v>
      </c>
      <c r="B13" s="20" t="s">
        <v>37</v>
      </c>
      <c r="C13" s="20" t="s">
        <v>38</v>
      </c>
    </row>
    <row r="14" spans="1:7" s="3" customFormat="1" x14ac:dyDescent="0.25">
      <c r="A14" s="3" t="s">
        <v>33</v>
      </c>
      <c r="B14" s="3" t="s">
        <v>11</v>
      </c>
    </row>
    <row r="15" spans="1:7" x14ac:dyDescent="0.25">
      <c r="A15" s="4" t="s">
        <v>22</v>
      </c>
      <c r="B15" s="11">
        <f>$B$3*0.0085</f>
        <v>478.46500000000003</v>
      </c>
      <c r="C15" s="1">
        <v>0</v>
      </c>
      <c r="D15" s="4">
        <v>0</v>
      </c>
      <c r="E15" s="12">
        <f t="shared" ref="E15:E20" si="0">SUM(C15*B15*D15)</f>
        <v>0</v>
      </c>
      <c r="G15" s="11"/>
    </row>
    <row r="16" spans="1:7" x14ac:dyDescent="0.25">
      <c r="A16" s="4" t="s">
        <v>23</v>
      </c>
      <c r="B16" s="11">
        <f>$B$3*0.095</f>
        <v>5347.55</v>
      </c>
      <c r="C16" s="1">
        <v>0</v>
      </c>
      <c r="D16" s="4">
        <v>0</v>
      </c>
      <c r="E16" s="12">
        <f t="shared" si="0"/>
        <v>0</v>
      </c>
      <c r="G16" s="11"/>
    </row>
    <row r="17" spans="1:7" x14ac:dyDescent="0.25">
      <c r="A17" s="4" t="s">
        <v>24</v>
      </c>
      <c r="B17" s="11">
        <f>$B$3*0.035</f>
        <v>1970.15</v>
      </c>
      <c r="C17" s="1">
        <v>0</v>
      </c>
      <c r="D17" s="4">
        <v>0</v>
      </c>
      <c r="E17" s="12">
        <f t="shared" si="0"/>
        <v>0</v>
      </c>
      <c r="G17" s="11"/>
    </row>
    <row r="18" spans="1:7" x14ac:dyDescent="0.25">
      <c r="A18" s="4" t="s">
        <v>25</v>
      </c>
      <c r="B18" s="11">
        <f t="shared" ref="B18:B20" si="1">$B$3*0.0085</f>
        <v>478.46500000000003</v>
      </c>
      <c r="C18" s="1">
        <v>0</v>
      </c>
      <c r="D18" s="4">
        <v>0</v>
      </c>
      <c r="E18" s="12">
        <f t="shared" si="0"/>
        <v>0</v>
      </c>
      <c r="G18" s="11"/>
    </row>
    <row r="19" spans="1:7" x14ac:dyDescent="0.25">
      <c r="A19" s="4" t="s">
        <v>26</v>
      </c>
      <c r="B19" s="11">
        <f t="shared" si="1"/>
        <v>478.46500000000003</v>
      </c>
      <c r="C19" s="2">
        <v>0</v>
      </c>
      <c r="D19" s="4">
        <v>0</v>
      </c>
      <c r="E19" s="12">
        <f t="shared" si="0"/>
        <v>0</v>
      </c>
      <c r="G19" s="11"/>
    </row>
    <row r="20" spans="1:7" x14ac:dyDescent="0.25">
      <c r="A20" s="4" t="s">
        <v>27</v>
      </c>
      <c r="B20" s="11">
        <f t="shared" si="1"/>
        <v>478.46500000000003</v>
      </c>
      <c r="C20" s="2">
        <v>0</v>
      </c>
      <c r="D20" s="4">
        <v>0</v>
      </c>
      <c r="E20" s="12">
        <f t="shared" si="0"/>
        <v>0</v>
      </c>
      <c r="G20" s="11"/>
    </row>
    <row r="21" spans="1:7" x14ac:dyDescent="0.25">
      <c r="A21" s="4" t="s">
        <v>29</v>
      </c>
      <c r="B21" s="11">
        <f>$B$3*0.004</f>
        <v>225.16</v>
      </c>
      <c r="C21" s="2">
        <v>0</v>
      </c>
      <c r="D21" s="4">
        <v>0</v>
      </c>
      <c r="E21" s="12">
        <f t="shared" ref="E21:E27" si="2">SUM(C21*B21*D21)</f>
        <v>0</v>
      </c>
      <c r="G21" s="11"/>
    </row>
    <row r="22" spans="1:7" x14ac:dyDescent="0.25">
      <c r="A22" s="4" t="s">
        <v>12</v>
      </c>
      <c r="B22" s="11">
        <f>$B$3*0.017</f>
        <v>956.93000000000006</v>
      </c>
      <c r="C22" s="2">
        <v>0</v>
      </c>
      <c r="D22" s="4">
        <v>0</v>
      </c>
      <c r="E22" s="12">
        <f t="shared" si="2"/>
        <v>0</v>
      </c>
      <c r="G22" s="11"/>
    </row>
    <row r="23" spans="1:7" x14ac:dyDescent="0.25">
      <c r="A23" s="4" t="s">
        <v>13</v>
      </c>
      <c r="B23" s="11">
        <f>$B$3*0.017</f>
        <v>956.93000000000006</v>
      </c>
      <c r="C23" s="2">
        <v>0</v>
      </c>
      <c r="D23" s="4">
        <v>0</v>
      </c>
      <c r="E23" s="12">
        <f t="shared" si="2"/>
        <v>0</v>
      </c>
      <c r="G23" s="11"/>
    </row>
    <row r="24" spans="1:7" x14ac:dyDescent="0.25">
      <c r="A24" s="4" t="s">
        <v>30</v>
      </c>
      <c r="B24" s="11">
        <f t="shared" ref="B24" si="3">$B$3*0.0085</f>
        <v>478.46500000000003</v>
      </c>
      <c r="C24" s="2">
        <v>0</v>
      </c>
      <c r="D24" s="4">
        <v>0</v>
      </c>
      <c r="E24" s="12">
        <f t="shared" si="2"/>
        <v>0</v>
      </c>
      <c r="G24" s="11"/>
    </row>
    <row r="25" spans="1:7" x14ac:dyDescent="0.25">
      <c r="A25" s="4" t="s">
        <v>31</v>
      </c>
      <c r="B25" s="11">
        <f>$B$3*0.017</f>
        <v>956.93000000000006</v>
      </c>
      <c r="C25" s="2">
        <v>0</v>
      </c>
      <c r="D25" s="4">
        <v>0</v>
      </c>
      <c r="E25" s="12">
        <f t="shared" si="2"/>
        <v>0</v>
      </c>
      <c r="G25" s="11"/>
    </row>
    <row r="26" spans="1:7" x14ac:dyDescent="0.25">
      <c r="A26" s="4" t="s">
        <v>32</v>
      </c>
      <c r="B26" s="11">
        <f t="shared" ref="B26" si="4">$B$3*0.0085</f>
        <v>478.46500000000003</v>
      </c>
      <c r="C26" s="2">
        <v>0</v>
      </c>
      <c r="D26" s="4">
        <v>0</v>
      </c>
      <c r="E26" s="12">
        <f t="shared" si="2"/>
        <v>0</v>
      </c>
      <c r="G26" s="11"/>
    </row>
    <row r="27" spans="1:7" x14ac:dyDescent="0.25">
      <c r="A27" s="4" t="s">
        <v>28</v>
      </c>
      <c r="B27" s="11">
        <f>$B$3*0.045</f>
        <v>2533.0499999999997</v>
      </c>
      <c r="C27" s="2">
        <v>0</v>
      </c>
      <c r="D27" s="4">
        <v>0</v>
      </c>
      <c r="E27" s="12">
        <f t="shared" si="2"/>
        <v>0</v>
      </c>
      <c r="G27" s="11"/>
    </row>
    <row r="28" spans="1:7" x14ac:dyDescent="0.25">
      <c r="B28" s="13">
        <f>SUM(B15:B27)</f>
        <v>15817.490000000002</v>
      </c>
      <c r="D28" s="3" t="s">
        <v>9</v>
      </c>
      <c r="E28" s="14">
        <f>SUM(E15:E27)</f>
        <v>0</v>
      </c>
    </row>
    <row r="29" spans="1:7" x14ac:dyDescent="0.25">
      <c r="A29" s="9"/>
      <c r="B29" s="9"/>
      <c r="C29" s="9"/>
      <c r="D29" s="9"/>
      <c r="E29" s="16"/>
      <c r="F29" s="15"/>
    </row>
    <row r="30" spans="1:7" x14ac:dyDescent="0.25">
      <c r="A30" s="3" t="s">
        <v>36</v>
      </c>
      <c r="E30" s="17">
        <f>E11+E28</f>
        <v>0</v>
      </c>
    </row>
    <row r="31" spans="1:7" x14ac:dyDescent="0.25">
      <c r="A31" s="4" t="s">
        <v>19</v>
      </c>
    </row>
    <row r="32" spans="1:7" x14ac:dyDescent="0.25">
      <c r="A32" s="20" t="s">
        <v>39</v>
      </c>
    </row>
    <row r="33" spans="1:1" x14ac:dyDescent="0.25">
      <c r="A33" s="19" t="s">
        <v>34</v>
      </c>
    </row>
  </sheetData>
  <sheetProtection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5E45AC7464649A7FCBE7520828807" ma:contentTypeVersion="2" ma:contentTypeDescription="Een nieuw document maken." ma:contentTypeScope="" ma:versionID="dc5f2249b5701d5ce565b57efcd51c3d">
  <xsd:schema xmlns:xsd="http://www.w3.org/2001/XMLSchema" xmlns:xs="http://www.w3.org/2001/XMLSchema" xmlns:p="http://schemas.microsoft.com/office/2006/metadata/properties" xmlns:ns2="d9a1c02f-0e72-4f1d-9708-c1b022700c69" targetNamespace="http://schemas.microsoft.com/office/2006/metadata/properties" ma:root="true" ma:fieldsID="3d8b5bddaafdf5c063189623bb1f70ab" ns2:_="">
    <xsd:import namespace="d9a1c02f-0e72-4f1d-9708-c1b022700c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1c02f-0e72-4f1d-9708-c1b022700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259CA2-A4E9-4BFC-B0D7-F9204A4F159F}">
  <ds:schemaRefs>
    <ds:schemaRef ds:uri="d9a1c02f-0e72-4f1d-9708-c1b022700c6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57DEF5-0058-430C-9ED1-A9ED98A7CB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CFB8E7-5DA9-401C-B168-1096872E5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1c02f-0e72-4f1d-9708-c1b022700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OEK.26.341-inschrijfstaat</vt:lpstr>
      <vt:lpstr>'OEK.26.341-inschrijfstaat'!Afdrukbereik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Guntlisbergen</dc:creator>
  <cp:keywords/>
  <dc:description/>
  <cp:lastModifiedBy>Batramanoğlu, Erol</cp:lastModifiedBy>
  <cp:revision/>
  <dcterms:created xsi:type="dcterms:W3CDTF">2017-11-22T17:24:47Z</dcterms:created>
  <dcterms:modified xsi:type="dcterms:W3CDTF">2025-06-19T13:54:36Z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0x0101007575E45AC7464649A7FCBE7520828807</vt:lpwstr>
  </property>
</Properties>
</file>