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8_{60026A92-AC0F-455C-BDE3-6B052CCCFFC8}" xr6:coauthVersionLast="47" xr6:coauthVersionMax="47" xr10:uidLastSave="{00000000-0000-0000-0000-000000000000}"/>
  <bookViews>
    <workbookView xWindow="-108" yWindow="-108" windowWidth="23256" windowHeight="13896" activeTab="1" xr2:uid="{E4A5D5FD-F886-4DE2-900E-3039F29952A4}"/>
  </bookViews>
  <sheets>
    <sheet name="INSTRUCTIE" sheetId="3" r:id="rId1"/>
    <sheet name="2026" sheetId="1" r:id="rId2"/>
    <sheet name="Toelichting op tab 2026" sheetId="5" r:id="rId3"/>
    <sheet name="Menukaart incidentele elementen" sheetId="2" r:id="rId4"/>
    <sheet name="Kengetallen" sheetId="4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I17" i="1"/>
  <c r="E22" i="1"/>
  <c r="F22" i="1"/>
  <c r="K22" i="1"/>
  <c r="K35" i="1" s="1"/>
  <c r="J22" i="1"/>
  <c r="K37" i="1"/>
  <c r="K36" i="1"/>
  <c r="K32" i="1"/>
  <c r="K31" i="1"/>
  <c r="K29" i="1"/>
  <c r="K28" i="1"/>
  <c r="K26" i="1"/>
  <c r="K21" i="1"/>
  <c r="K20" i="1"/>
  <c r="K19" i="1"/>
  <c r="K18" i="1"/>
  <c r="K17" i="1"/>
  <c r="K13" i="1"/>
  <c r="K12" i="1"/>
  <c r="K11" i="1"/>
  <c r="K10" i="1"/>
  <c r="K9" i="1"/>
  <c r="I13" i="1"/>
  <c r="I12" i="1"/>
  <c r="I11" i="1"/>
  <c r="I10" i="1"/>
  <c r="I9" i="1"/>
  <c r="K8" i="1"/>
  <c r="I8" i="1"/>
  <c r="H22" i="1"/>
  <c r="F21" i="1"/>
  <c r="F20" i="1"/>
  <c r="F19" i="1"/>
  <c r="F18" i="1"/>
  <c r="F17" i="1"/>
  <c r="D32" i="1"/>
  <c r="O30" i="1"/>
  <c r="J37" i="1" s="1"/>
  <c r="N30" i="1"/>
  <c r="E37" i="1" s="1"/>
  <c r="O24" i="1"/>
  <c r="J18" i="1" s="1"/>
  <c r="N24" i="1"/>
  <c r="E18" i="1" s="1"/>
  <c r="O18" i="1"/>
  <c r="J11" i="1" s="1"/>
  <c r="N18" i="1"/>
  <c r="E11" i="1" s="1"/>
  <c r="K27" i="1" l="1"/>
  <c r="K30" i="1"/>
  <c r="C22" i="1"/>
  <c r="C4" i="4"/>
  <c r="S3" i="1" l="1"/>
  <c r="R3" i="1"/>
  <c r="Q3" i="1"/>
  <c r="J14" i="1"/>
  <c r="J39" i="1"/>
  <c r="F8" i="1"/>
  <c r="F9" i="1"/>
  <c r="F10" i="1"/>
  <c r="F11" i="1"/>
  <c r="F12" i="1"/>
  <c r="F13" i="1"/>
  <c r="E14" i="1"/>
  <c r="E39" i="1"/>
  <c r="H39" i="1"/>
  <c r="H14" i="1"/>
  <c r="C39" i="1"/>
  <c r="D13" i="1"/>
  <c r="D12" i="1"/>
  <c r="D11" i="1"/>
  <c r="D10" i="1"/>
  <c r="D9" i="1"/>
  <c r="D8" i="1"/>
  <c r="C14" i="1"/>
  <c r="F14" i="1" l="1"/>
  <c r="K14" i="1"/>
  <c r="D14" i="1"/>
  <c r="I14" i="1"/>
  <c r="I21" i="1" l="1"/>
  <c r="I18" i="1"/>
  <c r="I20" i="1"/>
  <c r="I19" i="1"/>
  <c r="D21" i="1"/>
  <c r="D18" i="1"/>
  <c r="D19" i="1"/>
  <c r="D20" i="1"/>
  <c r="D17" i="1"/>
  <c r="F25" i="1" l="1"/>
  <c r="F32" i="1"/>
  <c r="K38" i="1"/>
  <c r="F38" i="1"/>
  <c r="F31" i="1"/>
  <c r="K25" i="1"/>
  <c r="K34" i="1"/>
  <c r="F33" i="1"/>
  <c r="F34" i="1"/>
  <c r="K33" i="1"/>
  <c r="F28" i="1"/>
  <c r="F29" i="1"/>
  <c r="F30" i="1"/>
  <c r="F37" i="1"/>
  <c r="F27" i="1"/>
  <c r="F36" i="1"/>
  <c r="F26" i="1"/>
  <c r="F35" i="1"/>
  <c r="F39" i="1" l="1"/>
  <c r="K39" i="1"/>
  <c r="K41" i="1" l="1"/>
  <c r="F41" i="1"/>
  <c r="F42" i="1" l="1"/>
  <c r="F43" i="1" s="1"/>
  <c r="C6" i="4" s="1"/>
  <c r="K42" i="1"/>
  <c r="K43" i="1" s="1"/>
  <c r="C7" i="4" s="1"/>
  <c r="E45" i="1" l="1"/>
  <c r="J45" i="1"/>
  <c r="M45" i="1" l="1"/>
  <c r="D22" i="1"/>
  <c r="D33" i="1" s="1"/>
  <c r="D30" i="1" l="1"/>
  <c r="D35" i="1"/>
  <c r="D29" i="1"/>
  <c r="D28" i="1"/>
  <c r="D34" i="1"/>
  <c r="D31" i="1"/>
  <c r="D27" i="1"/>
  <c r="D25" i="1"/>
  <c r="D36" i="1"/>
  <c r="D37" i="1"/>
  <c r="D38" i="1"/>
  <c r="D26" i="1"/>
  <c r="D39" i="1" l="1"/>
  <c r="I36" i="1" l="1"/>
  <c r="I30" i="1"/>
  <c r="I27" i="1"/>
  <c r="I32" i="1"/>
  <c r="I29" i="1"/>
  <c r="I26" i="1"/>
  <c r="I37" i="1"/>
  <c r="I31" i="1"/>
  <c r="I28" i="1"/>
  <c r="I38" i="1"/>
  <c r="I35" i="1"/>
  <c r="I33" i="1"/>
  <c r="I25" i="1"/>
  <c r="I34" i="1"/>
  <c r="I39" i="1" l="1"/>
</calcChain>
</file>

<file path=xl/sharedStrings.xml><?xml version="1.0" encoding="utf-8"?>
<sst xmlns="http://schemas.openxmlformats.org/spreadsheetml/2006/main" count="247" uniqueCount="129">
  <si>
    <t>Aanbesteding: Inhuur flexibele arbeid t/m schaal 9 (uitzendbureaus)</t>
  </si>
  <si>
    <t>Kenmerk: 20250526601</t>
  </si>
  <si>
    <r>
      <rPr>
        <u/>
        <sz val="11"/>
        <color theme="0"/>
        <rFont val="Aptos Narrow"/>
        <family val="2"/>
        <scheme val="minor"/>
      </rPr>
      <t>Voorschriften voor aan te bieden prijzen - indien hier niet aan wordt voldoen wordt de Inschrijving terzijde gelegd.</t>
    </r>
    <r>
      <rPr>
        <sz val="11"/>
        <color theme="0"/>
        <rFont val="Aptos Narrow"/>
        <family val="2"/>
        <scheme val="minor"/>
      </rPr>
      <t xml:space="preserve">
- </t>
    </r>
    <r>
      <rPr>
        <b/>
        <sz val="11"/>
        <color theme="0"/>
        <rFont val="Aptos Narrow"/>
        <family val="2"/>
        <scheme val="minor"/>
      </rPr>
      <t>Let op:</t>
    </r>
    <r>
      <rPr>
        <sz val="11"/>
        <color theme="0"/>
        <rFont val="Aptos Narrow"/>
        <family val="2"/>
        <scheme val="minor"/>
      </rPr>
      <t xml:space="preserve"> op straffe van uitsluiting dienen Inschrijvers dit tarievenblad te hanteren in hun Inschrijving.
- Inschrijvers dienen alleen geel gemarkeerde velden in te vullen.Het is toegestaan om gele velden op 0 te zetten. Het is </t>
    </r>
    <r>
      <rPr>
        <u/>
        <sz val="11"/>
        <color theme="0"/>
        <rFont val="Aptos Narrow"/>
        <family val="2"/>
        <scheme val="minor"/>
      </rPr>
      <t>niet</t>
    </r>
    <r>
      <rPr>
        <sz val="11"/>
        <color theme="0"/>
        <rFont val="Aptos Narrow"/>
        <family val="2"/>
        <scheme val="minor"/>
      </rPr>
      <t xml:space="preserve"> toegestaan om negatieve percentage in te voeren. In dat geval zal de betreffende cel rood kleuren.
- De omrekenfactor wordt per fase (A en B) berekend en telt ieder voor 5 punten mee. 
- De punten die horen bij de gemiddelde omrekenfactor per fase (A en B)  worden automatisch berekend in cel E43:F43 (A) en  J43:K43 (B).
- Zowel de omrekenfator voor fase A als de omrekenfactor voor fase B dient te voldoen aan onder- en bovengrens.
- De punten worden bij elkaar opgeteld in cel M43. Deze waarde geldt als de</t>
    </r>
    <r>
      <rPr>
        <u/>
        <sz val="11"/>
        <color theme="0"/>
        <rFont val="Aptos Narrow"/>
        <family val="2"/>
        <scheme val="minor"/>
      </rPr>
      <t xml:space="preserve"> inschrijf omrekenfactor.</t>
    </r>
    <r>
      <rPr>
        <sz val="11"/>
        <color theme="0"/>
        <rFont val="Aptos Narrow"/>
        <family val="2"/>
        <scheme val="minor"/>
      </rPr>
      <t xml:space="preserve">
- Onderliggende formules mogen niet worden gewijzigd.
- Er is een bovengrens vastgesteld. Indien er boven deze omrekenfactor wordt ingeschreven wordt u uitgesloten van verdere deelname aan de aanbestedingsprocedure. U herkent dit aan het </t>
    </r>
    <r>
      <rPr>
        <u/>
        <sz val="11"/>
        <color theme="0"/>
        <rFont val="Aptos Narrow"/>
        <family val="2"/>
        <scheme val="minor"/>
      </rPr>
      <t>ROOD</t>
    </r>
    <r>
      <rPr>
        <sz val="11"/>
        <color theme="0"/>
        <rFont val="Aptos Narrow"/>
        <family val="2"/>
        <scheme val="minor"/>
      </rPr>
      <t xml:space="preserve"> worden van de betreffende cel (E43:F43 en J43:K43).
- Er is een ondergrens vastgesteld. Het is toegestaan om onder deze factor aan te bieden echter dit levert u niet meer punten op. U herkent dit aan het </t>
    </r>
    <r>
      <rPr>
        <u/>
        <sz val="11"/>
        <color theme="0"/>
        <rFont val="Aptos Narrow"/>
        <family val="2"/>
        <scheme val="minor"/>
      </rPr>
      <t>ORANJE</t>
    </r>
    <r>
      <rPr>
        <sz val="11"/>
        <color theme="0"/>
        <rFont val="Aptos Narrow"/>
        <family val="2"/>
        <scheme val="minor"/>
      </rPr>
      <t xml:space="preserve"> worden van de betreffende cel (E43:F43 en J43:K43).
- De betreffende cel (E43:F43 en J43:K43) wordt </t>
    </r>
    <r>
      <rPr>
        <u/>
        <sz val="11"/>
        <color theme="0"/>
        <rFont val="Aptos Narrow"/>
        <family val="2"/>
        <scheme val="minor"/>
      </rPr>
      <t>GROEN</t>
    </r>
    <r>
      <rPr>
        <sz val="11"/>
        <color theme="0"/>
        <rFont val="Aptos Narrow"/>
        <family val="2"/>
        <scheme val="minor"/>
      </rPr>
      <t xml:space="preserve"> op het moment dat de omrekenfactor aan beide voorwaarden voldoet.
</t>
    </r>
  </si>
  <si>
    <t>Ondergrens omrekenfactor</t>
  </si>
  <si>
    <t>Bovengrens omrekenfactor</t>
  </si>
  <si>
    <t>Bedrijfsnaam Inschrijver:</t>
  </si>
  <si>
    <t>Naam tekenbevoegde:</t>
  </si>
  <si>
    <t>Functie tekenbevoegde:</t>
  </si>
  <si>
    <t>Handtekening tekenbevoegde:</t>
  </si>
  <si>
    <t xml:space="preserve">Fase A
</t>
  </si>
  <si>
    <t>Fase B</t>
  </si>
  <si>
    <t>Overnamefee</t>
  </si>
  <si>
    <r>
      <t>Wettelijk minimum</t>
    </r>
    <r>
      <rPr>
        <b/>
        <sz val="11"/>
        <color theme="0"/>
        <rFont val="Calibri"/>
        <family val="2"/>
      </rPr>
      <t>¹</t>
    </r>
  </si>
  <si>
    <r>
      <t>Aanbod bureau</t>
    </r>
    <r>
      <rPr>
        <b/>
        <sz val="11"/>
        <color theme="0"/>
        <rFont val="Calibri"/>
        <family val="2"/>
      </rPr>
      <t>²</t>
    </r>
  </si>
  <si>
    <t>936u = 100% = € 0,- overnamefee</t>
  </si>
  <si>
    <t>uren</t>
  </si>
  <si>
    <t>overnamefee</t>
  </si>
  <si>
    <t>Bruto uurloon per 1 januari 2026 = Index 100</t>
  </si>
  <si>
    <t>Structurele tijdselementen</t>
  </si>
  <si>
    <t>1.1</t>
  </si>
  <si>
    <t>Vakantiedagen</t>
  </si>
  <si>
    <t>1.2</t>
  </si>
  <si>
    <t>Feestdagen</t>
  </si>
  <si>
    <t>1.3</t>
  </si>
  <si>
    <t>Kort verzuim</t>
  </si>
  <si>
    <t>Overige dagen/ATV/Scholing/etc.*</t>
  </si>
  <si>
    <t>Ziekte dagen</t>
  </si>
  <si>
    <t>1.6</t>
  </si>
  <si>
    <t>Leegloop dagen</t>
  </si>
  <si>
    <t>1.7</t>
  </si>
  <si>
    <t>Subtotaal</t>
  </si>
  <si>
    <t>Structurele  financiële elementen</t>
  </si>
  <si>
    <t>2.1</t>
  </si>
  <si>
    <t>Vakantiebijslag</t>
  </si>
  <si>
    <t>2.2</t>
  </si>
  <si>
    <t>2.3</t>
  </si>
  <si>
    <t>Vaste eindejaarsuitkering</t>
  </si>
  <si>
    <t>2.4</t>
  </si>
  <si>
    <t>Compensatie pensioen</t>
  </si>
  <si>
    <t>2.5</t>
  </si>
  <si>
    <t>3.1</t>
  </si>
  <si>
    <t>ZVW bijdrage¹</t>
  </si>
  <si>
    <t>3.2</t>
  </si>
  <si>
    <t>Algemeen Werkloosheidsfonds Awf¹</t>
  </si>
  <si>
    <t>3.3</t>
  </si>
  <si>
    <t xml:space="preserve">Zw.aanv.verzekering </t>
  </si>
  <si>
    <t>3.4</t>
  </si>
  <si>
    <t>Arbeidsongeschikheidsfonds Aof (ook wel WAO/WIA)¹</t>
  </si>
  <si>
    <t>3.5</t>
  </si>
  <si>
    <t>Opslag kinderopvang (deel Aof) ¹</t>
  </si>
  <si>
    <t>3.6</t>
  </si>
  <si>
    <t>ZW gedifferentieerd</t>
  </si>
  <si>
    <t>3.7</t>
  </si>
  <si>
    <t>3.8</t>
  </si>
  <si>
    <t>3.9</t>
  </si>
  <si>
    <t>3.10</t>
  </si>
  <si>
    <t>3.11</t>
  </si>
  <si>
    <t>Verzekeringen</t>
  </si>
  <si>
    <t>Transitievergoeding</t>
  </si>
  <si>
    <t>Totale lasten</t>
  </si>
  <si>
    <t>Bureaumarge</t>
  </si>
  <si>
    <t>4.1</t>
  </si>
  <si>
    <t>Totale lasten + bureaumarge</t>
  </si>
  <si>
    <t>Totale omrekenfactor</t>
  </si>
  <si>
    <t xml:space="preserve">Punten totale </t>
  </si>
  <si>
    <t>omrekenfactor (A en B)</t>
  </si>
  <si>
    <t>Punten</t>
  </si>
  <si>
    <r>
      <rPr>
        <sz val="11"/>
        <color theme="1"/>
        <rFont val="Calibri"/>
        <family val="2"/>
      </rPr>
      <t xml:space="preserve">² </t>
    </r>
    <r>
      <rPr>
        <sz val="11"/>
        <color theme="1"/>
        <rFont val="Aptos Narrow"/>
        <family val="2"/>
        <scheme val="minor"/>
      </rPr>
      <t xml:space="preserve">Aanbod bureau = % wettelijk minimum + % opslag bureau om aan gelijkwaardige beloning te voldoen o.b.v. alle </t>
    </r>
    <r>
      <rPr>
        <b/>
        <u/>
        <sz val="11"/>
        <color theme="1"/>
        <rFont val="Aptos Narrow"/>
        <family val="2"/>
        <scheme val="minor"/>
      </rPr>
      <t xml:space="preserve">structurele </t>
    </r>
    <r>
      <rPr>
        <sz val="11"/>
        <color theme="1"/>
        <rFont val="Aptos Narrow"/>
        <family val="2"/>
        <scheme val="minor"/>
      </rPr>
      <t>arbeidsvoorwaarden Gemeente Haarlem</t>
    </r>
  </si>
  <si>
    <r>
      <t xml:space="preserve">³ Onder de overige elementen verstaan we </t>
    </r>
    <r>
      <rPr>
        <b/>
        <u/>
        <sz val="11"/>
        <color theme="1"/>
        <rFont val="Aptos Narrow"/>
        <family val="2"/>
      </rPr>
      <t xml:space="preserve">structurele </t>
    </r>
    <r>
      <rPr>
        <sz val="11"/>
        <color theme="1"/>
        <rFont val="Aptos Narrow"/>
        <family val="2"/>
      </rPr>
      <t>elementen die voor iedere kracht aangeboden worden, omdat ze aan alle medewerkers van Gemeente Haarlem uitgekeerd worden, dus geen incidentele elementen.</t>
    </r>
  </si>
  <si>
    <t xml:space="preserve">Licht waar relevant toe hoe u tot uw interpretatie, kapitalisatie en voorstel gekomen bent. </t>
  </si>
  <si>
    <t>Toelichting per element, per regel</t>
  </si>
  <si>
    <r>
      <t>Aanbod bureau</t>
    </r>
    <r>
      <rPr>
        <b/>
        <sz val="11"/>
        <color theme="0"/>
        <rFont val="Calibri"/>
        <family val="2"/>
      </rPr>
      <t>²</t>
    </r>
    <r>
      <rPr>
        <b/>
        <sz val="11"/>
        <color theme="0"/>
        <rFont val="Aptos Narrow"/>
        <family val="2"/>
        <scheme val="minor"/>
      </rPr>
      <t xml:space="preserve"> in €</t>
    </r>
  </si>
  <si>
    <r>
      <t>Aanbod bureau</t>
    </r>
    <r>
      <rPr>
        <b/>
        <sz val="11"/>
        <color theme="0"/>
        <rFont val="Calibri"/>
        <family val="2"/>
      </rPr>
      <t>²</t>
    </r>
    <r>
      <rPr>
        <b/>
        <sz val="11"/>
        <color theme="0"/>
        <rFont val="Aptos Narrow"/>
        <family val="2"/>
        <scheme val="minor"/>
      </rPr>
      <t xml:space="preserve"> in %</t>
    </r>
  </si>
  <si>
    <t>stel voor wat uw incidentele vergoeding in € is</t>
  </si>
  <si>
    <t>stel voor wat voor deze incidentele vergoeding uw doorberekenfactor is</t>
  </si>
  <si>
    <t>…</t>
  </si>
  <si>
    <t>Punten fase A</t>
  </si>
  <si>
    <t>Punten fase B</t>
  </si>
  <si>
    <t>ondergrens</t>
  </si>
  <si>
    <t>Inschrijfomrekenfactor Fase A</t>
  </si>
  <si>
    <t>Inschrijfomrekenfactor Fase B</t>
  </si>
  <si>
    <t>bovengrens</t>
  </si>
  <si>
    <t>minimaal te behalen punten</t>
  </si>
  <si>
    <t>Overige lasten/reserveringen***</t>
  </si>
  <si>
    <r>
      <t>Structurele wettelijke en overige elementen</t>
    </r>
    <r>
      <rPr>
        <sz val="11"/>
        <color theme="1"/>
        <rFont val="Aptos Narrow"/>
        <family val="2"/>
      </rPr>
      <t>³</t>
    </r>
  </si>
  <si>
    <t>2.6</t>
  </si>
  <si>
    <r>
      <t>Private Aanvulling WW</t>
    </r>
    <r>
      <rPr>
        <sz val="8"/>
        <color theme="1"/>
        <rFont val="Aptos Narrow"/>
        <family val="2"/>
        <scheme val="minor"/>
      </rPr>
      <t xml:space="preserve"> (vervalt per 2026)</t>
    </r>
  </si>
  <si>
    <r>
      <rPr>
        <strike/>
        <sz val="11"/>
        <color theme="1"/>
        <rFont val="Aptos Narrow"/>
        <family val="2"/>
        <scheme val="minor"/>
      </rPr>
      <t>Scholing</t>
    </r>
    <r>
      <rPr>
        <strike/>
        <sz val="8"/>
        <color theme="1"/>
        <rFont val="Aptos Narrow"/>
        <family val="2"/>
        <scheme val="minor"/>
      </rPr>
      <t xml:space="preserve"> </t>
    </r>
    <r>
      <rPr>
        <sz val="8"/>
        <color theme="1"/>
        <rFont val="Aptos Narrow"/>
        <family val="2"/>
        <scheme val="minor"/>
      </rPr>
      <t>(naar structurele/incidentele tijdselementen)</t>
    </r>
  </si>
  <si>
    <r>
      <t>Kort verzuim</t>
    </r>
    <r>
      <rPr>
        <sz val="8"/>
        <color theme="1"/>
        <rFont val="Aptos Narrow"/>
        <family val="2"/>
        <scheme val="minor"/>
      </rPr>
      <t xml:space="preserve"> (wettelijke WAZO; alles afwijkend/bovenwettelijk = incidenteel)</t>
    </r>
  </si>
  <si>
    <t>Leeglooprisico</t>
  </si>
  <si>
    <t>Ziektedagen</t>
  </si>
  <si>
    <r>
      <t xml:space="preserve">* overige dagen/ATV/Scholing/ETC. = werk uit in tabblad MenuKaart wat niet structureel onder 'overige reserveringen' is opgenomen, maar alleen </t>
    </r>
    <r>
      <rPr>
        <b/>
        <u/>
        <sz val="11"/>
        <color theme="1"/>
        <rFont val="Aptos Narrow"/>
        <family val="2"/>
        <scheme val="minor"/>
      </rPr>
      <t xml:space="preserve">incidenteel </t>
    </r>
    <r>
      <rPr>
        <sz val="11"/>
        <color theme="1"/>
        <rFont val="Aptos Narrow"/>
        <family val="2"/>
        <scheme val="minor"/>
      </rPr>
      <t>uitgekeerd kan worden</t>
    </r>
  </si>
  <si>
    <r>
      <t xml:space="preserve">*** overige reserveringen = werk uit in tabblad MenuKaart wat niet structureel onder 'overige reserveringen' is opgenomen, maar alleen </t>
    </r>
    <r>
      <rPr>
        <b/>
        <u/>
        <sz val="11"/>
        <color theme="1"/>
        <rFont val="Aptos Narrow"/>
        <family val="2"/>
        <scheme val="minor"/>
      </rPr>
      <t xml:space="preserve">incidenteel </t>
    </r>
    <r>
      <rPr>
        <sz val="11"/>
        <color theme="1"/>
        <rFont val="Aptos Narrow"/>
        <family val="2"/>
        <scheme val="minor"/>
      </rPr>
      <t>uitgekeerd kan worden</t>
    </r>
  </si>
  <si>
    <t>stel voor wat voor deze stucturele vergoeding uw doorberekenfactor is</t>
  </si>
  <si>
    <t>Overige structurele tijdselementen</t>
  </si>
  <si>
    <t>Overige structurele  financiële elementen</t>
  </si>
  <si>
    <r>
      <t>Overige structurele wettelijke en overige elementen</t>
    </r>
    <r>
      <rPr>
        <sz val="11"/>
        <color theme="1"/>
        <rFont val="Aptos Narrow"/>
        <family val="2"/>
      </rPr>
      <t>³</t>
    </r>
  </si>
  <si>
    <t>1,5% levensloopbijdrage</t>
  </si>
  <si>
    <t>Uitsplitsing structurele
"overige elementen"</t>
  </si>
  <si>
    <t>(voeg in indien nodig)</t>
  </si>
  <si>
    <t>Incidentele mogelijke vergoedingen voor financiële elementen</t>
  </si>
  <si>
    <t>Incidentele mogelijke vergoedingen voor tijdselementen</t>
  </si>
  <si>
    <t>Incidentele mogelijke vergoedingen voor overige elementen</t>
  </si>
  <si>
    <t>Toelichting uitsplitsing structurele
"overige elementen"</t>
  </si>
  <si>
    <t>vast onderdeel IKB</t>
  </si>
  <si>
    <t>Overige structurele financiële elementen</t>
  </si>
  <si>
    <r>
      <t>Overige structurele overige elementen</t>
    </r>
    <r>
      <rPr>
        <b/>
        <sz val="11"/>
        <color theme="1"/>
        <rFont val="Aptos Narrow"/>
        <family val="2"/>
      </rPr>
      <t>³</t>
    </r>
  </si>
  <si>
    <t>toelichting in tabel hiernaast</t>
  </si>
  <si>
    <t>achteraf, o.b.v. werkelijke kosten</t>
  </si>
  <si>
    <t>Reiskosten, voor zover van toepassing en o.b.v. voorwaarden Gemeente Haarlem</t>
  </si>
  <si>
    <t>1.4</t>
  </si>
  <si>
    <t>1.5</t>
  </si>
  <si>
    <t>1,5% levensloopbijdrage uit IKB</t>
  </si>
  <si>
    <t>Structurele financiële elementen</t>
  </si>
  <si>
    <r>
      <rPr>
        <strike/>
        <sz val="11"/>
        <color theme="1"/>
        <rFont val="Aptos Narrow"/>
        <family val="2"/>
        <scheme val="minor"/>
      </rPr>
      <t>Pensioen</t>
    </r>
    <r>
      <rPr>
        <sz val="11"/>
        <color theme="1"/>
        <rFont val="Aptos Narrow"/>
        <family val="2"/>
        <scheme val="minor"/>
      </rPr>
      <t xml:space="preserve"> </t>
    </r>
    <r>
      <rPr>
        <sz val="8"/>
        <color theme="1"/>
        <rFont val="Aptos Narrow"/>
        <family val="2"/>
        <scheme val="minor"/>
      </rPr>
      <t>(alleen bij structurele financiële elementen)</t>
    </r>
  </si>
  <si>
    <t>WGA Hiaat</t>
  </si>
  <si>
    <t>3.12</t>
  </si>
  <si>
    <t>WGA premie vast/flex ¹</t>
  </si>
  <si>
    <t>Sociaal fonds (SFU) ¹</t>
  </si>
  <si>
    <t>n.v.t.</t>
  </si>
  <si>
    <t>Prijzenblad gemeente Haarlem Flexibele arbeid t/m schaal 9</t>
  </si>
  <si>
    <t>Toelichting Prijzenblad gemeente Haarlem Flexibele arbeid t/m schaal 9</t>
  </si>
  <si>
    <t>MENUKAART gemeente Haarlem t.b.v. enkel incidentele vergoedingen</t>
  </si>
  <si>
    <r>
      <rPr>
        <b/>
        <sz val="18"/>
        <color theme="0"/>
        <rFont val="Aptos Narrow"/>
        <family val="2"/>
        <scheme val="minor"/>
      </rPr>
      <t>Bijlage 8 - Tarievenblad</t>
    </r>
    <r>
      <rPr>
        <b/>
        <sz val="12"/>
        <color theme="0"/>
        <rFont val="Aptos Narrow"/>
        <family val="2"/>
        <scheme val="minor"/>
      </rPr>
      <t xml:space="preserve">
gemeente Haarlem</t>
    </r>
  </si>
  <si>
    <t>overnamefee = [nog te werken uren] x [marge per uur]</t>
  </si>
  <si>
    <r>
      <rPr>
        <sz val="11"/>
        <color theme="1"/>
        <rFont val="Calibri"/>
        <family val="2"/>
      </rPr>
      <t>¹</t>
    </r>
    <r>
      <rPr>
        <sz val="11"/>
        <color theme="1"/>
        <rFont val="Aptos Narrow"/>
        <family val="2"/>
        <scheme val="minor"/>
      </rPr>
      <t xml:space="preserve"> Wettelijk minimum = reeds ingevuld % o.b.v. van toepassing zijnde wet- en regelgeving.</t>
    </r>
  </si>
  <si>
    <r>
      <t xml:space="preserve">IKB &amp; Overig** </t>
    </r>
    <r>
      <rPr>
        <sz val="8"/>
        <color theme="1"/>
        <rFont val="Aptos Narrow"/>
        <family val="2"/>
        <scheme val="minor"/>
      </rPr>
      <t>(1,5% levensloopbijdrage is als voorbeeld vast ingevuld)</t>
    </r>
  </si>
  <si>
    <r>
      <t xml:space="preserve">** IKB &amp; Overig = werk uit in tabblad MenuKaart wat niet structureel onder ''IKB &amp; overig' is opgenomen, maar alleen </t>
    </r>
    <r>
      <rPr>
        <b/>
        <u/>
        <sz val="11"/>
        <color theme="1"/>
        <rFont val="Aptos Narrow"/>
        <family val="2"/>
        <scheme val="minor"/>
      </rPr>
      <t xml:space="preserve">incidenteel </t>
    </r>
    <r>
      <rPr>
        <sz val="11"/>
        <color theme="1"/>
        <rFont val="Aptos Narrow"/>
        <family val="2"/>
        <scheme val="minor"/>
      </rPr>
      <t xml:space="preserve">uitgekeerd kan worden </t>
    </r>
  </si>
  <si>
    <t>IKB &amp; Overig**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</si>
</sst>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1"/>
      <name val="Aptos Narrow"/>
      <family val="2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</font>
    <font>
      <sz val="11"/>
      <color rgb="FFFF00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u/>
      <sz val="11"/>
      <color theme="0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trike/>
      <sz val="8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0">
    <xf numFmtId="0" fontId="0" fillId="0" borderId="0" xfId="0"/>
    <xf numFmtId="43" fontId="1" fillId="0" borderId="0" xfId="1" applyFont="1" applyFill="1"/>
    <xf numFmtId="0" fontId="1" fillId="0" borderId="5" xfId="0" applyFont="1" applyBorder="1"/>
    <xf numFmtId="10" fontId="1" fillId="0" borderId="6" xfId="2" applyNumberFormat="1" applyFont="1" applyFill="1" applyBorder="1"/>
    <xf numFmtId="43" fontId="1" fillId="0" borderId="7" xfId="1" applyFont="1" applyFill="1" applyBorder="1"/>
    <xf numFmtId="0" fontId="2" fillId="0" borderId="5" xfId="0" applyFont="1" applyBorder="1"/>
    <xf numFmtId="10" fontId="2" fillId="0" borderId="6" xfId="2" applyNumberFormat="1" applyFont="1" applyFill="1" applyBorder="1"/>
    <xf numFmtId="43" fontId="2" fillId="0" borderId="7" xfId="1" applyFont="1" applyFill="1" applyBorder="1"/>
    <xf numFmtId="0" fontId="0" fillId="0" borderId="5" xfId="0" applyBorder="1"/>
    <xf numFmtId="10" fontId="1" fillId="0" borderId="7" xfId="2" applyNumberFormat="1" applyFont="1" applyFill="1" applyBorder="1"/>
    <xf numFmtId="0" fontId="2" fillId="0" borderId="4" xfId="0" applyFont="1" applyBorder="1"/>
    <xf numFmtId="43" fontId="2" fillId="0" borderId="8" xfId="2" applyNumberFormat="1" applyFont="1" applyFill="1" applyBorder="1"/>
    <xf numFmtId="43" fontId="2" fillId="0" borderId="9" xfId="1" applyFont="1" applyFill="1" applyBorder="1"/>
    <xf numFmtId="43" fontId="1" fillId="0" borderId="0" xfId="1" applyFont="1" applyFill="1" applyBorder="1"/>
    <xf numFmtId="0" fontId="1" fillId="3" borderId="6" xfId="0" applyFont="1" applyFill="1" applyBorder="1"/>
    <xf numFmtId="43" fontId="1" fillId="3" borderId="0" xfId="1" applyFont="1" applyFill="1" applyBorder="1"/>
    <xf numFmtId="0" fontId="2" fillId="3" borderId="6" xfId="0" applyFont="1" applyFill="1" applyBorder="1"/>
    <xf numFmtId="0" fontId="0" fillId="3" borderId="6" xfId="0" applyFill="1" applyBorder="1"/>
    <xf numFmtId="0" fontId="0" fillId="3" borderId="0" xfId="0" applyFill="1"/>
    <xf numFmtId="10" fontId="1" fillId="0" borderId="12" xfId="2" applyNumberFormat="1" applyFont="1" applyFill="1" applyBorder="1"/>
    <xf numFmtId="43" fontId="1" fillId="0" borderId="13" xfId="1" applyFont="1" applyFill="1" applyBorder="1"/>
    <xf numFmtId="10" fontId="2" fillId="0" borderId="14" xfId="2" applyNumberFormat="1" applyFont="1" applyFill="1" applyBorder="1"/>
    <xf numFmtId="43" fontId="2" fillId="0" borderId="15" xfId="1" applyFont="1" applyFill="1" applyBorder="1"/>
    <xf numFmtId="10" fontId="1" fillId="0" borderId="13" xfId="2" applyNumberFormat="1" applyFont="1" applyFill="1" applyBorder="1"/>
    <xf numFmtId="0" fontId="3" fillId="0" borderId="16" xfId="0" applyFont="1" applyBorder="1"/>
    <xf numFmtId="0" fontId="2" fillId="0" borderId="17" xfId="0" applyFont="1" applyBorder="1"/>
    <xf numFmtId="43" fontId="2" fillId="0" borderId="0" xfId="1" applyFont="1" applyFill="1" applyBorder="1"/>
    <xf numFmtId="0" fontId="8" fillId="0" borderId="0" xfId="0" applyFont="1"/>
    <xf numFmtId="10" fontId="9" fillId="5" borderId="6" xfId="2" applyNumberFormat="1" applyFont="1" applyFill="1" applyBorder="1"/>
    <xf numFmtId="10" fontId="5" fillId="4" borderId="18" xfId="2" applyNumberFormat="1" applyFont="1" applyFill="1" applyBorder="1" applyAlignment="1">
      <alignment horizontal="center"/>
    </xf>
    <xf numFmtId="10" fontId="1" fillId="6" borderId="6" xfId="2" applyNumberFormat="1" applyFont="1" applyFill="1" applyBorder="1"/>
    <xf numFmtId="0" fontId="15" fillId="0" borderId="0" xfId="0" applyFont="1" applyAlignment="1">
      <alignment horizontal="left" vertical="center" wrapText="1"/>
    </xf>
    <xf numFmtId="164" fontId="12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/>
    <xf numFmtId="43" fontId="2" fillId="0" borderId="0" xfId="2" applyNumberFormat="1" applyFont="1" applyFill="1" applyBorder="1"/>
    <xf numFmtId="43" fontId="0" fillId="0" borderId="0" xfId="0" applyNumberFormat="1"/>
    <xf numFmtId="0" fontId="0" fillId="3" borderId="5" xfId="0" applyFill="1" applyBorder="1"/>
    <xf numFmtId="0" fontId="0" fillId="6" borderId="6" xfId="0" applyFill="1" applyBorder="1"/>
    <xf numFmtId="10" fontId="1" fillId="6" borderId="5" xfId="2" applyNumberFormat="1" applyFont="1" applyFill="1" applyBorder="1"/>
    <xf numFmtId="0" fontId="16" fillId="0" borderId="1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19" xfId="2" applyNumberFormat="1" applyFont="1" applyFill="1" applyBorder="1" applyAlignment="1">
      <alignment vertical="center"/>
    </xf>
    <xf numFmtId="43" fontId="2" fillId="0" borderId="32" xfId="1" applyFont="1" applyFill="1" applyBorder="1" applyAlignment="1">
      <alignment vertical="center"/>
    </xf>
    <xf numFmtId="43" fontId="1" fillId="0" borderId="35" xfId="1" applyFont="1" applyFill="1" applyBorder="1" applyAlignment="1">
      <alignment vertical="center"/>
    </xf>
    <xf numFmtId="43" fontId="2" fillId="0" borderId="20" xfId="2" applyNumberFormat="1" applyFont="1" applyFill="1" applyBorder="1" applyAlignment="1">
      <alignment vertical="center"/>
    </xf>
    <xf numFmtId="2" fontId="17" fillId="0" borderId="3" xfId="0" applyNumberFormat="1" applyFont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6" xfId="0" applyFont="1" applyBorder="1"/>
    <xf numFmtId="0" fontId="0" fillId="0" borderId="6" xfId="0" applyBorder="1"/>
    <xf numFmtId="0" fontId="0" fillId="6" borderId="0" xfId="0" applyFill="1"/>
    <xf numFmtId="0" fontId="2" fillId="0" borderId="6" xfId="0" applyFont="1" applyBorder="1"/>
    <xf numFmtId="0" fontId="0" fillId="0" borderId="7" xfId="0" applyBorder="1"/>
    <xf numFmtId="0" fontId="0" fillId="6" borderId="7" xfId="0" applyFill="1" applyBorder="1"/>
    <xf numFmtId="0" fontId="0" fillId="6" borderId="8" xfId="0" applyFill="1" applyBorder="1"/>
    <xf numFmtId="0" fontId="0" fillId="6" borderId="10" xfId="0" applyFill="1" applyBorder="1"/>
    <xf numFmtId="0" fontId="0" fillId="6" borderId="9" xfId="0" applyFill="1" applyBorder="1"/>
    <xf numFmtId="0" fontId="3" fillId="0" borderId="6" xfId="0" applyFont="1" applyBorder="1"/>
    <xf numFmtId="164" fontId="0" fillId="3" borderId="6" xfId="0" applyNumberFormat="1" applyFill="1" applyBorder="1"/>
    <xf numFmtId="10" fontId="0" fillId="3" borderId="5" xfId="2" applyNumberFormat="1" applyFont="1" applyFill="1" applyBorder="1"/>
    <xf numFmtId="10" fontId="2" fillId="0" borderId="14" xfId="2" applyNumberFormat="1" applyFont="1" applyBorder="1"/>
    <xf numFmtId="43" fontId="2" fillId="0" borderId="15" xfId="1" applyFont="1" applyBorder="1"/>
    <xf numFmtId="43" fontId="2" fillId="0" borderId="0" xfId="1" applyFont="1"/>
    <xf numFmtId="43" fontId="0" fillId="3" borderId="0" xfId="1" applyFont="1" applyFill="1"/>
    <xf numFmtId="0" fontId="5" fillId="4" borderId="6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2" fontId="9" fillId="4" borderId="30" xfId="0" applyNumberFormat="1" applyFont="1" applyFill="1" applyBorder="1" applyAlignment="1">
      <alignment vertical="center" wrapText="1"/>
    </xf>
    <xf numFmtId="4" fontId="9" fillId="4" borderId="30" xfId="0" applyNumberFormat="1" applyFont="1" applyFill="1" applyBorder="1" applyAlignment="1">
      <alignment vertical="center" wrapText="1"/>
    </xf>
    <xf numFmtId="0" fontId="20" fillId="0" borderId="5" xfId="0" applyFont="1" applyBorder="1"/>
    <xf numFmtId="10" fontId="20" fillId="0" borderId="6" xfId="2" applyNumberFormat="1" applyFont="1" applyFill="1" applyBorder="1"/>
    <xf numFmtId="43" fontId="20" fillId="0" borderId="7" xfId="1" applyFont="1" applyFill="1" applyBorder="1"/>
    <xf numFmtId="43" fontId="20" fillId="0" borderId="0" xfId="1" applyFont="1" applyFill="1" applyBorder="1"/>
    <xf numFmtId="10" fontId="5" fillId="2" borderId="1" xfId="2" applyNumberFormat="1" applyFont="1" applyFill="1" applyBorder="1" applyAlignment="1">
      <alignment horizontal="center" vertical="center"/>
    </xf>
    <xf numFmtId="0" fontId="0" fillId="0" borderId="5" xfId="0" applyFont="1" applyBorder="1"/>
    <xf numFmtId="10" fontId="1" fillId="0" borderId="5" xfId="2" applyNumberFormat="1" applyFont="1" applyFill="1" applyBorder="1"/>
    <xf numFmtId="10" fontId="5" fillId="2" borderId="18" xfId="2" applyNumberFormat="1" applyFont="1" applyFill="1" applyBorder="1" applyAlignment="1">
      <alignment horizontal="center" vertical="center"/>
    </xf>
    <xf numFmtId="0" fontId="0" fillId="0" borderId="0" xfId="0" applyBorder="1"/>
    <xf numFmtId="0" fontId="3" fillId="0" borderId="5" xfId="0" applyFont="1" applyBorder="1"/>
    <xf numFmtId="0" fontId="2" fillId="0" borderId="14" xfId="0" applyFont="1" applyFill="1" applyBorder="1"/>
    <xf numFmtId="10" fontId="2" fillId="0" borderId="17" xfId="2" applyNumberFormat="1" applyFont="1" applyFill="1" applyBorder="1"/>
    <xf numFmtId="0" fontId="2" fillId="0" borderId="8" xfId="0" applyFont="1" applyFill="1" applyBorder="1"/>
    <xf numFmtId="10" fontId="2" fillId="0" borderId="4" xfId="2" applyNumberFormat="1" applyFont="1" applyFill="1" applyBorder="1"/>
    <xf numFmtId="0" fontId="18" fillId="0" borderId="16" xfId="0" applyFont="1" applyBorder="1"/>
    <xf numFmtId="0" fontId="0" fillId="6" borderId="5" xfId="0" applyFill="1" applyBorder="1"/>
    <xf numFmtId="0" fontId="24" fillId="0" borderId="5" xfId="0" applyFont="1" applyBorder="1"/>
    <xf numFmtId="0" fontId="24" fillId="0" borderId="16" xfId="0" applyFont="1" applyBorder="1"/>
    <xf numFmtId="0" fontId="0" fillId="0" borderId="0" xfId="0" applyFill="1"/>
    <xf numFmtId="0" fontId="0" fillId="0" borderId="7" xfId="0" applyFill="1" applyBorder="1"/>
    <xf numFmtId="0" fontId="3" fillId="0" borderId="6" xfId="0" applyFont="1" applyFill="1" applyBorder="1"/>
    <xf numFmtId="0" fontId="0" fillId="3" borderId="6" xfId="0" applyFill="1" applyBorder="1" applyAlignment="1">
      <alignment wrapText="1"/>
    </xf>
    <xf numFmtId="0" fontId="0" fillId="6" borderId="6" xfId="0" applyFill="1" applyBorder="1" applyAlignment="1">
      <alignment vertical="center" wrapText="1"/>
    </xf>
    <xf numFmtId="164" fontId="1" fillId="6" borderId="6" xfId="2" applyNumberFormat="1" applyFont="1" applyFill="1" applyBorder="1" applyAlignment="1">
      <alignment horizontal="center" vertical="center" wrapText="1"/>
    </xf>
    <xf numFmtId="10" fontId="1" fillId="6" borderId="5" xfId="2" applyNumberFormat="1" applyFont="1" applyFill="1" applyBorder="1" applyAlignment="1">
      <alignment horizontal="center" vertical="center" wrapText="1"/>
    </xf>
    <xf numFmtId="43" fontId="1" fillId="3" borderId="0" xfId="1" applyFont="1" applyFill="1" applyBorder="1" applyAlignment="1">
      <alignment vertical="center"/>
    </xf>
    <xf numFmtId="10" fontId="1" fillId="6" borderId="6" xfId="2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vertical="center" wrapText="1"/>
    </xf>
    <xf numFmtId="164" fontId="1" fillId="6" borderId="8" xfId="2" applyNumberFormat="1" applyFont="1" applyFill="1" applyBorder="1" applyAlignment="1">
      <alignment horizontal="center" vertical="center" wrapText="1"/>
    </xf>
    <xf numFmtId="10" fontId="1" fillId="6" borderId="4" xfId="2" applyNumberFormat="1" applyFont="1" applyFill="1" applyBorder="1" applyAlignment="1">
      <alignment horizontal="center" vertical="center" wrapText="1"/>
    </xf>
    <xf numFmtId="10" fontId="1" fillId="6" borderId="8" xfId="2" applyNumberFormat="1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vertical="center"/>
    </xf>
    <xf numFmtId="164" fontId="2" fillId="3" borderId="6" xfId="2" applyNumberFormat="1" applyFont="1" applyFill="1" applyBorder="1" applyAlignment="1">
      <alignment vertical="center"/>
    </xf>
    <xf numFmtId="10" fontId="2" fillId="3" borderId="5" xfId="2" applyNumberFormat="1" applyFont="1" applyFill="1" applyBorder="1" applyAlignment="1">
      <alignment vertical="center"/>
    </xf>
    <xf numFmtId="10" fontId="2" fillId="3" borderId="6" xfId="2" applyNumberFormat="1" applyFon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3" fillId="6" borderId="6" xfId="0" applyFont="1" applyFill="1" applyBorder="1" applyAlignment="1">
      <alignment vertical="center" wrapText="1"/>
    </xf>
    <xf numFmtId="10" fontId="5" fillId="4" borderId="1" xfId="2" applyNumberFormat="1" applyFont="1" applyFill="1" applyBorder="1" applyAlignment="1">
      <alignment horizontal="center"/>
    </xf>
    <xf numFmtId="10" fontId="0" fillId="3" borderId="7" xfId="2" applyNumberFormat="1" applyFont="1" applyFill="1" applyBorder="1"/>
    <xf numFmtId="10" fontId="0" fillId="3" borderId="6" xfId="2" applyNumberFormat="1" applyFont="1" applyFill="1" applyBorder="1"/>
    <xf numFmtId="0" fontId="0" fillId="3" borderId="7" xfId="0" applyFill="1" applyBorder="1"/>
    <xf numFmtId="0" fontId="0" fillId="3" borderId="36" xfId="0" applyFill="1" applyBorder="1"/>
    <xf numFmtId="0" fontId="0" fillId="3" borderId="37" xfId="0" applyFill="1" applyBorder="1"/>
    <xf numFmtId="0" fontId="5" fillId="4" borderId="5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7" xfId="0" applyFont="1" applyFill="1" applyBorder="1" applyAlignment="1">
      <alignment horizontal="center"/>
    </xf>
    <xf numFmtId="7" fontId="9" fillId="4" borderId="18" xfId="3" applyNumberFormat="1" applyFont="1" applyFill="1" applyBorder="1" applyAlignment="1">
      <alignment horizontal="center"/>
    </xf>
    <xf numFmtId="0" fontId="5" fillId="2" borderId="1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9" fontId="5" fillId="2" borderId="18" xfId="2" applyFont="1" applyFill="1" applyBorder="1" applyAlignment="1">
      <alignment horizontal="center" vertical="center"/>
    </xf>
    <xf numFmtId="9" fontId="5" fillId="2" borderId="2" xfId="2" applyFont="1" applyFill="1" applyBorder="1" applyAlignment="1">
      <alignment horizontal="center" vertical="center"/>
    </xf>
    <xf numFmtId="9" fontId="5" fillId="2" borderId="3" xfId="2" applyFont="1" applyFill="1" applyBorder="1" applyAlignment="1">
      <alignment horizontal="center" vertical="center"/>
    </xf>
    <xf numFmtId="0" fontId="15" fillId="6" borderId="30" xfId="0" applyFont="1" applyFill="1" applyBorder="1" applyAlignment="1" applyProtection="1">
      <alignment horizontal="center" vertical="center" wrapText="1"/>
      <protection locked="0"/>
    </xf>
    <xf numFmtId="0" fontId="9" fillId="4" borderId="30" xfId="0" applyFont="1" applyFill="1" applyBorder="1" applyAlignment="1">
      <alignment horizontal="left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left" vertical="center" wrapText="1"/>
    </xf>
    <xf numFmtId="0" fontId="9" fillId="4" borderId="23" xfId="0" applyFont="1" applyFill="1" applyBorder="1" applyAlignment="1">
      <alignment horizontal="left" vertical="center" wrapText="1"/>
    </xf>
    <xf numFmtId="0" fontId="9" fillId="4" borderId="24" xfId="0" applyFont="1" applyFill="1" applyBorder="1" applyAlignment="1">
      <alignment horizontal="left" vertical="center" wrapText="1"/>
    </xf>
    <xf numFmtId="0" fontId="9" fillId="4" borderId="25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9" fillId="4" borderId="26" xfId="0" applyFont="1" applyFill="1" applyBorder="1" applyAlignment="1">
      <alignment horizontal="left" vertical="center" wrapText="1"/>
    </xf>
    <xf numFmtId="0" fontId="9" fillId="4" borderId="27" xfId="0" applyFont="1" applyFill="1" applyBorder="1" applyAlignment="1">
      <alignment horizontal="left" vertical="center" wrapText="1"/>
    </xf>
    <xf numFmtId="0" fontId="9" fillId="4" borderId="28" xfId="0" applyFont="1" applyFill="1" applyBorder="1" applyAlignment="1">
      <alignment horizontal="left" vertical="center" wrapText="1"/>
    </xf>
    <xf numFmtId="0" fontId="9" fillId="4" borderId="29" xfId="0" applyFont="1" applyFill="1" applyBorder="1" applyAlignment="1">
      <alignment horizontal="left" vertical="center" wrapText="1"/>
    </xf>
    <xf numFmtId="10" fontId="5" fillId="4" borderId="1" xfId="2" applyNumberFormat="1" applyFont="1" applyFill="1" applyBorder="1" applyAlignment="1">
      <alignment horizontal="center"/>
    </xf>
    <xf numFmtId="10" fontId="5" fillId="4" borderId="3" xfId="2" applyNumberFormat="1" applyFont="1" applyFill="1" applyBorder="1" applyAlignment="1">
      <alignment horizontal="center"/>
    </xf>
    <xf numFmtId="10" fontId="23" fillId="3" borderId="36" xfId="2" applyNumberFormat="1" applyFont="1" applyFill="1" applyBorder="1" applyAlignment="1">
      <alignment horizontal="center" wrapText="1"/>
    </xf>
    <xf numFmtId="10" fontId="23" fillId="3" borderId="37" xfId="2" applyNumberFormat="1" applyFont="1" applyFill="1" applyBorder="1" applyAlignment="1">
      <alignment horizontal="center" wrapText="1"/>
    </xf>
    <xf numFmtId="10" fontId="23" fillId="3" borderId="14" xfId="2" applyNumberFormat="1" applyFont="1" applyFill="1" applyBorder="1" applyAlignment="1">
      <alignment horizontal="center" wrapText="1"/>
    </xf>
    <xf numFmtId="10" fontId="23" fillId="3" borderId="15" xfId="2" applyNumberFormat="1" applyFont="1" applyFill="1" applyBorder="1" applyAlignment="1">
      <alignment horizontal="center" wrapText="1"/>
    </xf>
    <xf numFmtId="10" fontId="5" fillId="4" borderId="11" xfId="2" applyNumberFormat="1" applyFont="1" applyFill="1" applyBorder="1" applyAlignment="1">
      <alignment horizontal="center" vertical="center" wrapText="1"/>
    </xf>
    <xf numFmtId="10" fontId="5" fillId="4" borderId="4" xfId="2" applyNumberFormat="1" applyFont="1" applyFill="1" applyBorder="1" applyAlignment="1">
      <alignment horizontal="center" vertical="center" wrapText="1"/>
    </xf>
    <xf numFmtId="2" fontId="16" fillId="7" borderId="31" xfId="0" applyNumberFormat="1" applyFont="1" applyFill="1" applyBorder="1" applyAlignment="1">
      <alignment horizontal="center" vertical="center"/>
    </xf>
    <xf numFmtId="2" fontId="16" fillId="7" borderId="33" xfId="0" applyNumberFormat="1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wrapText="1"/>
    </xf>
    <xf numFmtId="0" fontId="13" fillId="4" borderId="4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 wrapText="1"/>
    </xf>
    <xf numFmtId="0" fontId="6" fillId="4" borderId="11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10" fontId="5" fillId="2" borderId="1" xfId="2" applyNumberFormat="1" applyFont="1" applyFill="1" applyBorder="1" applyAlignment="1">
      <alignment horizontal="center" vertical="center"/>
    </xf>
    <xf numFmtId="10" fontId="5" fillId="2" borderId="2" xfId="2" applyNumberFormat="1" applyFont="1" applyFill="1" applyBorder="1" applyAlignment="1">
      <alignment horizontal="center" vertical="center"/>
    </xf>
    <xf numFmtId="10" fontId="5" fillId="2" borderId="3" xfId="2" applyNumberFormat="1" applyFont="1" applyFill="1" applyBorder="1" applyAlignment="1">
      <alignment horizontal="center" vertical="center"/>
    </xf>
    <xf numFmtId="10" fontId="5" fillId="4" borderId="2" xfId="2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10" fontId="5" fillId="2" borderId="1" xfId="2" applyNumberFormat="1" applyFont="1" applyFill="1" applyBorder="1" applyAlignment="1">
      <alignment horizontal="center"/>
    </xf>
    <xf numFmtId="10" fontId="5" fillId="2" borderId="2" xfId="2" applyNumberFormat="1" applyFont="1" applyFill="1" applyBorder="1" applyAlignment="1">
      <alignment horizontal="center"/>
    </xf>
    <xf numFmtId="10" fontId="5" fillId="2" borderId="3" xfId="2" applyNumberFormat="1" applyFont="1" applyFill="1" applyBorder="1" applyAlignment="1">
      <alignment horizontal="center"/>
    </xf>
    <xf numFmtId="10" fontId="5" fillId="2" borderId="36" xfId="2" applyNumberFormat="1" applyFont="1" applyFill="1" applyBorder="1" applyAlignment="1">
      <alignment horizontal="center" vertical="center" wrapText="1"/>
    </xf>
    <xf numFmtId="10" fontId="5" fillId="2" borderId="37" xfId="2" applyNumberFormat="1" applyFont="1" applyFill="1" applyBorder="1" applyAlignment="1">
      <alignment horizontal="center" vertical="center" wrapText="1"/>
    </xf>
    <xf numFmtId="10" fontId="5" fillId="2" borderId="8" xfId="2" applyNumberFormat="1" applyFont="1" applyFill="1" applyBorder="1" applyAlignment="1">
      <alignment horizontal="center" vertical="center" wrapText="1"/>
    </xf>
    <xf numFmtId="10" fontId="5" fillId="2" borderId="9" xfId="2" applyNumberFormat="1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10" fontId="18" fillId="3" borderId="11" xfId="2" applyNumberFormat="1" applyFont="1" applyFill="1" applyBorder="1" applyAlignment="1">
      <alignment horizontal="center" wrapText="1"/>
    </xf>
    <xf numFmtId="10" fontId="18" fillId="3" borderId="5" xfId="2" applyNumberFormat="1" applyFont="1" applyFill="1" applyBorder="1" applyAlignment="1">
      <alignment horizontal="center" wrapText="1"/>
    </xf>
    <xf numFmtId="10" fontId="18" fillId="3" borderId="36" xfId="2" applyNumberFormat="1" applyFont="1" applyFill="1" applyBorder="1" applyAlignment="1">
      <alignment horizontal="center" wrapText="1"/>
    </xf>
    <xf numFmtId="10" fontId="18" fillId="3" borderId="6" xfId="2" applyNumberFormat="1" applyFont="1" applyFill="1" applyBorder="1" applyAlignment="1">
      <alignment horizontal="center" wrapText="1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</cellXfs>
  <cellStyles count="4">
    <cellStyle name="Komma" xfId="1" builtinId="3"/>
    <cellStyle name="Procent" xfId="2" builtinId="5"/>
    <cellStyle name="Standaard" xfId="0" builtinId="0"/>
    <cellStyle name="Valuta" xfId="3" builtinId="4"/>
  </cellStyles>
  <dxfs count="14">
    <dxf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7E3CF-8D9B-47D4-94E6-A1BDAC51B4EC}">
  <dimension ref="B2:H22"/>
  <sheetViews>
    <sheetView showGridLines="0" zoomScale="80" zoomScaleNormal="80" workbookViewId="0">
      <selection activeCell="B3" sqref="B3:H3"/>
    </sheetView>
  </sheetViews>
  <sheetFormatPr defaultRowHeight="14.4" x14ac:dyDescent="0.3"/>
  <cols>
    <col min="1" max="1" width="4.109375" customWidth="1"/>
    <col min="2" max="2" width="8.6640625" bestFit="1" customWidth="1"/>
    <col min="3" max="3" width="17.88671875" customWidth="1"/>
    <col min="4" max="4" width="11.5546875" bestFit="1" customWidth="1"/>
    <col min="5" max="5" width="6.109375" bestFit="1" customWidth="1"/>
    <col min="6" max="6" width="24.5546875" bestFit="1" customWidth="1"/>
    <col min="7" max="7" width="9.5546875" bestFit="1" customWidth="1"/>
    <col min="8" max="8" width="54.88671875" customWidth="1"/>
  </cols>
  <sheetData>
    <row r="2" spans="2:8" ht="45" customHeight="1" x14ac:dyDescent="0.3">
      <c r="B2" s="129" t="s">
        <v>123</v>
      </c>
      <c r="C2" s="130"/>
      <c r="D2" s="130"/>
      <c r="E2" s="130"/>
      <c r="F2" s="130"/>
      <c r="G2" s="130"/>
      <c r="H2" s="131"/>
    </row>
    <row r="3" spans="2:8" x14ac:dyDescent="0.3">
      <c r="B3" s="132" t="s">
        <v>0</v>
      </c>
      <c r="C3" s="133"/>
      <c r="D3" s="133"/>
      <c r="E3" s="133"/>
      <c r="F3" s="133"/>
      <c r="G3" s="133"/>
      <c r="H3" s="134"/>
    </row>
    <row r="4" spans="2:8" x14ac:dyDescent="0.3">
      <c r="B4" s="135" t="s">
        <v>1</v>
      </c>
      <c r="C4" s="136"/>
      <c r="D4" s="136"/>
      <c r="E4" s="136"/>
      <c r="F4" s="136"/>
      <c r="G4" s="136"/>
      <c r="H4" s="137"/>
    </row>
    <row r="5" spans="2:8" ht="254.25" customHeight="1" x14ac:dyDescent="0.3">
      <c r="B5" s="138" t="s">
        <v>2</v>
      </c>
      <c r="C5" s="139"/>
      <c r="D5" s="139"/>
      <c r="E5" s="139"/>
      <c r="F5" s="139"/>
      <c r="G5" s="139"/>
      <c r="H5" s="140"/>
    </row>
    <row r="6" spans="2:8" x14ac:dyDescent="0.3">
      <c r="B6" s="31"/>
      <c r="C6" s="31"/>
      <c r="D6" s="31"/>
      <c r="E6" s="31"/>
      <c r="F6" s="31"/>
      <c r="G6" s="31"/>
      <c r="H6" s="31"/>
    </row>
    <row r="7" spans="2:8" x14ac:dyDescent="0.3">
      <c r="B7" s="128" t="s">
        <v>3</v>
      </c>
      <c r="C7" s="128"/>
      <c r="D7" s="70">
        <v>2.1</v>
      </c>
      <c r="E7" s="32"/>
      <c r="F7" s="32"/>
      <c r="G7" s="32"/>
      <c r="H7" s="31"/>
    </row>
    <row r="8" spans="2:8" x14ac:dyDescent="0.3">
      <c r="B8" s="128" t="s">
        <v>4</v>
      </c>
      <c r="C8" s="128"/>
      <c r="D8" s="71">
        <v>2.7</v>
      </c>
      <c r="E8" s="32"/>
      <c r="F8" s="32"/>
      <c r="G8" s="32"/>
      <c r="H8" s="31"/>
    </row>
    <row r="9" spans="2:8" x14ac:dyDescent="0.3">
      <c r="B9" s="32"/>
      <c r="C9" s="32"/>
      <c r="D9" s="32"/>
      <c r="E9" s="32"/>
      <c r="F9" s="32"/>
      <c r="G9" s="32"/>
      <c r="H9" s="31"/>
    </row>
    <row r="10" spans="2:8" x14ac:dyDescent="0.3">
      <c r="B10" s="33"/>
      <c r="C10" s="33"/>
      <c r="D10" s="33"/>
      <c r="E10" s="33"/>
      <c r="F10" s="33"/>
      <c r="G10" s="33"/>
      <c r="H10" s="33"/>
    </row>
    <row r="11" spans="2:8" x14ac:dyDescent="0.3">
      <c r="B11" s="128" t="s">
        <v>5</v>
      </c>
      <c r="C11" s="128"/>
      <c r="D11" s="127"/>
      <c r="E11" s="127"/>
      <c r="F11" s="127"/>
      <c r="G11" s="33"/>
      <c r="H11" s="33"/>
    </row>
    <row r="12" spans="2:8" x14ac:dyDescent="0.3">
      <c r="B12" s="128" t="s">
        <v>6</v>
      </c>
      <c r="C12" s="128"/>
      <c r="D12" s="127"/>
      <c r="E12" s="127"/>
      <c r="F12" s="127"/>
      <c r="G12" s="33"/>
      <c r="H12" s="33"/>
    </row>
    <row r="13" spans="2:8" x14ac:dyDescent="0.3">
      <c r="B13" s="128" t="s">
        <v>7</v>
      </c>
      <c r="C13" s="128"/>
      <c r="D13" s="127"/>
      <c r="E13" s="127"/>
      <c r="F13" s="127"/>
      <c r="G13" s="33"/>
      <c r="H13" s="33"/>
    </row>
    <row r="14" spans="2:8" ht="63.75" customHeight="1" x14ac:dyDescent="0.3">
      <c r="B14" s="128" t="s">
        <v>8</v>
      </c>
      <c r="C14" s="128"/>
      <c r="D14" s="127"/>
      <c r="E14" s="127"/>
      <c r="F14" s="127"/>
      <c r="G14" s="33"/>
      <c r="H14" s="33"/>
    </row>
    <row r="15" spans="2:8" x14ac:dyDescent="0.3">
      <c r="H15" s="33"/>
    </row>
    <row r="16" spans="2:8" x14ac:dyDescent="0.3">
      <c r="H16" s="33"/>
    </row>
    <row r="17" spans="8:8" x14ac:dyDescent="0.3">
      <c r="H17" s="33"/>
    </row>
    <row r="18" spans="8:8" x14ac:dyDescent="0.3">
      <c r="H18" s="33"/>
    </row>
    <row r="19" spans="8:8" x14ac:dyDescent="0.3">
      <c r="H19" s="33"/>
    </row>
    <row r="20" spans="8:8" x14ac:dyDescent="0.3">
      <c r="H20" s="33"/>
    </row>
    <row r="21" spans="8:8" x14ac:dyDescent="0.3">
      <c r="H21" s="33"/>
    </row>
    <row r="22" spans="8:8" x14ac:dyDescent="0.3">
      <c r="H22" s="33"/>
    </row>
  </sheetData>
  <mergeCells count="14">
    <mergeCell ref="B8:C8"/>
    <mergeCell ref="B2:H2"/>
    <mergeCell ref="B3:H3"/>
    <mergeCell ref="B4:H4"/>
    <mergeCell ref="B5:H5"/>
    <mergeCell ref="B7:C7"/>
    <mergeCell ref="D13:F13"/>
    <mergeCell ref="D14:F14"/>
    <mergeCell ref="B11:C11"/>
    <mergeCell ref="B12:C12"/>
    <mergeCell ref="B13:C13"/>
    <mergeCell ref="B14:C14"/>
    <mergeCell ref="D11:F11"/>
    <mergeCell ref="D12:F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759C7-BB67-4AA6-899F-951B6878B1AA}">
  <dimension ref="A1:S55"/>
  <sheetViews>
    <sheetView showGridLines="0" tabSelected="1" zoomScaleNormal="100" workbookViewId="0">
      <selection activeCell="K33" sqref="K33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2" max="2" width="48.33203125" bestFit="1" customWidth="1"/>
    <col min="4" max="4" width="10.6640625" customWidth="1"/>
    <col min="7" max="7" width="2.33203125" customWidth="1"/>
    <col min="9" max="9" width="10.88671875" customWidth="1"/>
    <col min="13" max="13" width="34.44140625" customWidth="1"/>
    <col min="14" max="14" width="13.109375" customWidth="1"/>
    <col min="15" max="15" width="13.44140625" bestFit="1" customWidth="1"/>
    <col min="16" max="19" width="16.88671875" customWidth="1"/>
    <col min="20" max="20" width="14" customWidth="1"/>
    <col min="22" max="22" width="26.33203125" bestFit="1" customWidth="1"/>
    <col min="23" max="23" width="7.5546875" bestFit="1" customWidth="1"/>
  </cols>
  <sheetData>
    <row r="1" spans="1:19" ht="15" thickBot="1" x14ac:dyDescent="0.35"/>
    <row r="2" spans="1:19" ht="27" customHeight="1" thickBot="1" x14ac:dyDescent="0.35">
      <c r="B2" s="156" t="s">
        <v>120</v>
      </c>
      <c r="C2" s="158" t="s">
        <v>9</v>
      </c>
      <c r="D2" s="159"/>
      <c r="E2" s="159"/>
      <c r="F2" s="160"/>
      <c r="G2" s="13"/>
      <c r="H2" s="158" t="s">
        <v>10</v>
      </c>
      <c r="I2" s="159"/>
      <c r="J2" s="159"/>
      <c r="K2" s="160"/>
      <c r="M2" s="122" t="s">
        <v>11</v>
      </c>
      <c r="N2" s="33"/>
      <c r="O2" s="123" t="s">
        <v>11</v>
      </c>
      <c r="P2" s="124">
        <v>1</v>
      </c>
      <c r="Q2" s="125">
        <v>0.75</v>
      </c>
      <c r="R2" s="124">
        <v>0.5</v>
      </c>
      <c r="S2" s="126">
        <v>0.25</v>
      </c>
    </row>
    <row r="3" spans="1:19" ht="15" thickBot="1" x14ac:dyDescent="0.35">
      <c r="B3" s="157"/>
      <c r="C3" s="141" t="s">
        <v>12</v>
      </c>
      <c r="D3" s="142"/>
      <c r="E3" s="141" t="s">
        <v>13</v>
      </c>
      <c r="F3" s="142"/>
      <c r="G3" s="13"/>
      <c r="H3" s="141" t="s">
        <v>12</v>
      </c>
      <c r="I3" s="142"/>
      <c r="J3" s="141" t="s">
        <v>13</v>
      </c>
      <c r="K3" s="142"/>
      <c r="M3" s="147" t="s">
        <v>14</v>
      </c>
      <c r="O3" s="68" t="s">
        <v>15</v>
      </c>
      <c r="P3" s="118">
        <v>936</v>
      </c>
      <c r="Q3" s="119">
        <f>+Q2*P3</f>
        <v>702</v>
      </c>
      <c r="R3" s="118">
        <f>+R2*P3</f>
        <v>468</v>
      </c>
      <c r="S3" s="120">
        <f>+S2*P3</f>
        <v>234</v>
      </c>
    </row>
    <row r="4" spans="1:19" ht="15" thickBot="1" x14ac:dyDescent="0.35">
      <c r="B4" s="2"/>
      <c r="C4" s="3"/>
      <c r="D4" s="4"/>
      <c r="E4" s="3"/>
      <c r="F4" s="4"/>
      <c r="G4" s="13"/>
      <c r="H4" s="3"/>
      <c r="I4" s="4"/>
      <c r="J4" s="3"/>
      <c r="K4" s="4"/>
      <c r="M4" s="148"/>
      <c r="O4" s="69" t="s">
        <v>16</v>
      </c>
      <c r="P4" s="121">
        <v>0</v>
      </c>
      <c r="Q4" s="153" t="s">
        <v>124</v>
      </c>
      <c r="R4" s="154"/>
      <c r="S4" s="155"/>
    </row>
    <row r="5" spans="1:19" x14ac:dyDescent="0.3">
      <c r="B5" s="5" t="s">
        <v>17</v>
      </c>
      <c r="C5" s="6"/>
      <c r="D5" s="7">
        <v>100</v>
      </c>
      <c r="E5" s="6"/>
      <c r="F5" s="7">
        <v>100</v>
      </c>
      <c r="G5" s="13"/>
      <c r="H5" s="6"/>
      <c r="I5" s="7">
        <v>100</v>
      </c>
      <c r="J5" s="6"/>
      <c r="K5" s="7">
        <v>100</v>
      </c>
    </row>
    <row r="6" spans="1:19" x14ac:dyDescent="0.3">
      <c r="B6" s="5"/>
      <c r="C6" s="6"/>
      <c r="D6" s="7"/>
      <c r="E6" s="6"/>
      <c r="F6" s="7"/>
      <c r="G6" s="13"/>
      <c r="H6" s="6"/>
      <c r="I6" s="7"/>
      <c r="J6" s="6"/>
      <c r="K6" s="7"/>
    </row>
    <row r="7" spans="1:19" x14ac:dyDescent="0.3">
      <c r="A7" s="50">
        <v>1</v>
      </c>
      <c r="B7" s="24" t="s">
        <v>18</v>
      </c>
      <c r="C7" s="19"/>
      <c r="D7" s="20"/>
      <c r="E7" s="19"/>
      <c r="F7" s="20"/>
      <c r="G7" s="13"/>
      <c r="H7" s="19"/>
      <c r="I7" s="20"/>
      <c r="J7" s="19"/>
      <c r="K7" s="20"/>
    </row>
    <row r="8" spans="1:19" ht="15" thickBot="1" x14ac:dyDescent="0.35">
      <c r="A8" s="49" t="s">
        <v>19</v>
      </c>
      <c r="B8" s="2" t="s">
        <v>20</v>
      </c>
      <c r="C8" s="3">
        <v>0</v>
      </c>
      <c r="D8" s="4">
        <f>C8*$D$5</f>
        <v>0</v>
      </c>
      <c r="E8" s="30">
        <v>0</v>
      </c>
      <c r="F8" s="4">
        <f>E8*F$5</f>
        <v>0</v>
      </c>
      <c r="G8" s="13"/>
      <c r="H8" s="3">
        <v>0</v>
      </c>
      <c r="I8" s="4">
        <f>H8*$I$5</f>
        <v>0</v>
      </c>
      <c r="J8" s="30">
        <v>0</v>
      </c>
      <c r="K8" s="4">
        <f>J8*$K$5</f>
        <v>0</v>
      </c>
    </row>
    <row r="9" spans="1:19" ht="15" thickBot="1" x14ac:dyDescent="0.35">
      <c r="A9" s="49" t="s">
        <v>21</v>
      </c>
      <c r="B9" s="2" t="s">
        <v>22</v>
      </c>
      <c r="C9" s="3">
        <v>0</v>
      </c>
      <c r="D9" s="4">
        <f t="shared" ref="D9:D13" si="0">C9*$D$5</f>
        <v>0</v>
      </c>
      <c r="E9" s="30">
        <v>0</v>
      </c>
      <c r="F9" s="4">
        <f t="shared" ref="F9:F13" si="1">E9*F$5</f>
        <v>0</v>
      </c>
      <c r="G9" s="13"/>
      <c r="H9" s="3">
        <v>0</v>
      </c>
      <c r="I9" s="4">
        <f t="shared" ref="I9:I13" si="2">H9*$I$5</f>
        <v>0</v>
      </c>
      <c r="J9" s="30">
        <v>0</v>
      </c>
      <c r="K9" s="4">
        <f t="shared" ref="K9:K13" si="3">J9*$K$5</f>
        <v>0</v>
      </c>
      <c r="M9" s="151" t="s">
        <v>98</v>
      </c>
      <c r="N9" s="76" t="s">
        <v>9</v>
      </c>
      <c r="O9" s="79" t="s">
        <v>10</v>
      </c>
      <c r="P9" s="1"/>
    </row>
    <row r="10" spans="1:19" ht="15" thickBot="1" x14ac:dyDescent="0.35">
      <c r="A10" s="49" t="s">
        <v>23</v>
      </c>
      <c r="B10" s="77" t="s">
        <v>88</v>
      </c>
      <c r="C10" s="28">
        <v>6.0000000000000001E-3</v>
      </c>
      <c r="D10" s="4">
        <f t="shared" si="0"/>
        <v>0.6</v>
      </c>
      <c r="E10" s="30">
        <v>0</v>
      </c>
      <c r="F10" s="4">
        <f t="shared" si="1"/>
        <v>0</v>
      </c>
      <c r="G10" s="13"/>
      <c r="H10" s="28">
        <v>6.0000000000000001E-3</v>
      </c>
      <c r="I10" s="4">
        <f t="shared" si="2"/>
        <v>0.6</v>
      </c>
      <c r="J10" s="30">
        <v>0</v>
      </c>
      <c r="K10" s="4">
        <f t="shared" si="3"/>
        <v>0</v>
      </c>
      <c r="M10" s="152"/>
      <c r="N10" s="141" t="s">
        <v>72</v>
      </c>
      <c r="O10" s="142"/>
      <c r="P10" s="1"/>
    </row>
    <row r="11" spans="1:19" ht="15" customHeight="1" x14ac:dyDescent="0.3">
      <c r="A11" s="49" t="s">
        <v>110</v>
      </c>
      <c r="B11" s="8" t="s">
        <v>25</v>
      </c>
      <c r="C11" s="3">
        <v>0</v>
      </c>
      <c r="D11" s="4">
        <f t="shared" si="0"/>
        <v>0</v>
      </c>
      <c r="E11" s="3">
        <f>+N18</f>
        <v>0</v>
      </c>
      <c r="F11" s="4">
        <f t="shared" si="1"/>
        <v>0</v>
      </c>
      <c r="G11" s="13"/>
      <c r="H11" s="3">
        <v>0</v>
      </c>
      <c r="I11" s="4">
        <f t="shared" si="2"/>
        <v>0</v>
      </c>
      <c r="J11" s="3">
        <f>+O18</f>
        <v>0</v>
      </c>
      <c r="K11" s="4">
        <f t="shared" si="3"/>
        <v>0</v>
      </c>
      <c r="M11" s="14"/>
      <c r="N11" s="143" t="s">
        <v>93</v>
      </c>
      <c r="O11" s="144"/>
      <c r="P11" s="15"/>
    </row>
    <row r="12" spans="1:19" x14ac:dyDescent="0.3">
      <c r="A12" s="49" t="s">
        <v>111</v>
      </c>
      <c r="B12" s="8" t="s">
        <v>90</v>
      </c>
      <c r="C12" s="3">
        <v>0</v>
      </c>
      <c r="D12" s="4">
        <f t="shared" si="0"/>
        <v>0</v>
      </c>
      <c r="E12" s="30">
        <v>0</v>
      </c>
      <c r="F12" s="4">
        <f t="shared" si="1"/>
        <v>0</v>
      </c>
      <c r="G12" s="13"/>
      <c r="H12" s="3">
        <v>0</v>
      </c>
      <c r="I12" s="4">
        <f t="shared" si="2"/>
        <v>0</v>
      </c>
      <c r="J12" s="30">
        <v>0</v>
      </c>
      <c r="K12" s="4">
        <f t="shared" si="3"/>
        <v>0</v>
      </c>
      <c r="M12" s="16"/>
      <c r="N12" s="145"/>
      <c r="O12" s="146"/>
      <c r="P12" s="15"/>
    </row>
    <row r="13" spans="1:19" x14ac:dyDescent="0.3">
      <c r="A13" s="49" t="s">
        <v>27</v>
      </c>
      <c r="B13" s="8" t="s">
        <v>89</v>
      </c>
      <c r="C13" s="3">
        <v>0</v>
      </c>
      <c r="D13" s="4">
        <f t="shared" si="0"/>
        <v>0</v>
      </c>
      <c r="E13" s="30">
        <v>0</v>
      </c>
      <c r="F13" s="4">
        <f t="shared" si="1"/>
        <v>0</v>
      </c>
      <c r="G13" s="13"/>
      <c r="H13" s="3">
        <v>0</v>
      </c>
      <c r="I13" s="4">
        <f t="shared" si="2"/>
        <v>0</v>
      </c>
      <c r="J13" s="30">
        <v>0</v>
      </c>
      <c r="K13" s="4">
        <f t="shared" si="3"/>
        <v>0</v>
      </c>
      <c r="M13" s="24" t="s">
        <v>94</v>
      </c>
      <c r="N13" s="63"/>
      <c r="O13" s="63"/>
      <c r="P13" s="67"/>
    </row>
    <row r="14" spans="1:19" x14ac:dyDescent="0.3">
      <c r="A14" s="51" t="s">
        <v>29</v>
      </c>
      <c r="B14" s="25" t="s">
        <v>30</v>
      </c>
      <c r="C14" s="21">
        <f>SUM(C8:C13)</f>
        <v>6.0000000000000001E-3</v>
      </c>
      <c r="D14" s="22">
        <f>SUM(D5:D13)</f>
        <v>100.6</v>
      </c>
      <c r="E14" s="21">
        <f>SUM(E8:E13)</f>
        <v>0</v>
      </c>
      <c r="F14" s="22">
        <f>SUM(F5:F13)</f>
        <v>100</v>
      </c>
      <c r="G14" s="13"/>
      <c r="H14" s="21">
        <f>SUM(H8:H13)</f>
        <v>6.0000000000000001E-3</v>
      </c>
      <c r="I14" s="22">
        <f>SUM(I5:I13)</f>
        <v>100.6</v>
      </c>
      <c r="J14" s="21">
        <f>SUM(J8:J13)</f>
        <v>0</v>
      </c>
      <c r="K14" s="22">
        <f>SUM(K5:K13)</f>
        <v>100</v>
      </c>
      <c r="M14" s="38" t="s">
        <v>75</v>
      </c>
      <c r="N14" s="39">
        <v>0</v>
      </c>
      <c r="O14" s="39">
        <v>0</v>
      </c>
      <c r="P14" s="15"/>
    </row>
    <row r="15" spans="1:19" x14ac:dyDescent="0.3">
      <c r="A15" s="49"/>
      <c r="B15" s="2"/>
      <c r="C15" s="3"/>
      <c r="D15" s="4"/>
      <c r="E15" s="3"/>
      <c r="F15" s="4"/>
      <c r="G15" s="13"/>
      <c r="H15" s="3"/>
      <c r="I15" s="4"/>
      <c r="J15" s="3"/>
      <c r="K15" s="4"/>
      <c r="M15" s="38" t="s">
        <v>75</v>
      </c>
      <c r="N15" s="39">
        <v>0</v>
      </c>
      <c r="O15" s="39">
        <v>0</v>
      </c>
      <c r="P15" s="13"/>
    </row>
    <row r="16" spans="1:19" x14ac:dyDescent="0.3">
      <c r="A16" s="50">
        <v>2</v>
      </c>
      <c r="B16" s="24" t="s">
        <v>113</v>
      </c>
      <c r="C16" s="19"/>
      <c r="D16" s="20"/>
      <c r="E16" s="19"/>
      <c r="F16" s="20"/>
      <c r="G16" s="13"/>
      <c r="H16" s="19"/>
      <c r="I16" s="20"/>
      <c r="J16" s="19"/>
      <c r="K16" s="20"/>
      <c r="M16" s="38" t="s">
        <v>75</v>
      </c>
      <c r="N16" s="39">
        <v>0</v>
      </c>
      <c r="O16" s="39">
        <v>0</v>
      </c>
      <c r="P16" s="15"/>
    </row>
    <row r="17" spans="1:15" ht="15" thickBot="1" x14ac:dyDescent="0.35">
      <c r="A17" s="49" t="s">
        <v>32</v>
      </c>
      <c r="B17" s="2" t="s">
        <v>33</v>
      </c>
      <c r="C17" s="28">
        <v>0.08</v>
      </c>
      <c r="D17" s="4">
        <f>C17*$D$14</f>
        <v>8.048</v>
      </c>
      <c r="E17" s="30">
        <v>0</v>
      </c>
      <c r="F17" s="4">
        <f>E17*$F$14</f>
        <v>0</v>
      </c>
      <c r="G17" s="13"/>
      <c r="H17" s="28">
        <v>0.08</v>
      </c>
      <c r="I17" s="4">
        <f>H17*$I$14</f>
        <v>8.048</v>
      </c>
      <c r="J17" s="30">
        <v>0</v>
      </c>
      <c r="K17" s="4">
        <f>J17*$K$14</f>
        <v>0</v>
      </c>
      <c r="M17" s="99" t="s">
        <v>99</v>
      </c>
      <c r="N17" s="39">
        <v>0</v>
      </c>
      <c r="O17" s="39">
        <v>0</v>
      </c>
    </row>
    <row r="18" spans="1:15" x14ac:dyDescent="0.3">
      <c r="A18" s="49" t="s">
        <v>34</v>
      </c>
      <c r="B18" s="8" t="s">
        <v>126</v>
      </c>
      <c r="C18" s="28">
        <v>1.4999999999999999E-2</v>
      </c>
      <c r="D18" s="4">
        <f t="shared" ref="D18:D21" si="4">C18*$D$14</f>
        <v>1.5089999999999999</v>
      </c>
      <c r="E18" s="3">
        <f>+N24</f>
        <v>1.4999999999999999E-2</v>
      </c>
      <c r="F18" s="4">
        <f>E18*$F$14</f>
        <v>1.5</v>
      </c>
      <c r="G18" s="13"/>
      <c r="H18" s="28">
        <v>1.4999999999999999E-2</v>
      </c>
      <c r="I18" s="4">
        <f t="shared" ref="I18:I21" si="5">H18*$I$14</f>
        <v>1.5089999999999999</v>
      </c>
      <c r="J18" s="3">
        <f>+O24</f>
        <v>1.4999999999999999E-2</v>
      </c>
      <c r="K18" s="4">
        <f t="shared" ref="K18:K21" si="6">J18*$K$14</f>
        <v>1.5</v>
      </c>
      <c r="M18" s="82" t="s">
        <v>30</v>
      </c>
      <c r="N18" s="83">
        <f>SUM(N14:N17)</f>
        <v>0</v>
      </c>
      <c r="O18" s="83">
        <f>SUM(O14:O17)</f>
        <v>0</v>
      </c>
    </row>
    <row r="19" spans="1:15" x14ac:dyDescent="0.3">
      <c r="A19" s="49" t="s">
        <v>35</v>
      </c>
      <c r="B19" s="2" t="s">
        <v>36</v>
      </c>
      <c r="C19" s="28">
        <v>7.5499999999999998E-2</v>
      </c>
      <c r="D19" s="4">
        <f t="shared" si="4"/>
        <v>7.5952999999999991</v>
      </c>
      <c r="E19" s="30">
        <v>0</v>
      </c>
      <c r="F19" s="4">
        <f>E19*$F$14</f>
        <v>0</v>
      </c>
      <c r="G19" s="13"/>
      <c r="H19" s="28">
        <v>7.5499999999999998E-2</v>
      </c>
      <c r="I19" s="4">
        <f t="shared" si="5"/>
        <v>7.5952999999999991</v>
      </c>
      <c r="J19" s="30">
        <v>0</v>
      </c>
      <c r="K19" s="4">
        <f t="shared" si="6"/>
        <v>0</v>
      </c>
      <c r="M19" s="81" t="s">
        <v>95</v>
      </c>
      <c r="N19" s="78"/>
      <c r="O19" s="78"/>
    </row>
    <row r="20" spans="1:15" x14ac:dyDescent="0.3">
      <c r="A20" s="49" t="s">
        <v>37</v>
      </c>
      <c r="B20" s="8" t="s">
        <v>38</v>
      </c>
      <c r="C20" s="3">
        <v>0</v>
      </c>
      <c r="D20" s="4">
        <f t="shared" si="4"/>
        <v>0</v>
      </c>
      <c r="E20" s="30">
        <v>0</v>
      </c>
      <c r="F20" s="4">
        <f>E20*$F$14</f>
        <v>0</v>
      </c>
      <c r="G20" s="13"/>
      <c r="H20" s="3">
        <v>0</v>
      </c>
      <c r="I20" s="4">
        <f t="shared" si="5"/>
        <v>0</v>
      </c>
      <c r="J20" s="30">
        <v>0</v>
      </c>
      <c r="K20" s="4">
        <f t="shared" si="6"/>
        <v>0</v>
      </c>
      <c r="M20" s="38" t="s">
        <v>112</v>
      </c>
      <c r="N20" s="39">
        <v>1.4999999999999999E-2</v>
      </c>
      <c r="O20" s="39">
        <v>1.4999999999999999E-2</v>
      </c>
    </row>
    <row r="21" spans="1:15" x14ac:dyDescent="0.3">
      <c r="A21" s="49" t="s">
        <v>39</v>
      </c>
      <c r="B21" s="8" t="s">
        <v>58</v>
      </c>
      <c r="C21" s="3">
        <v>0</v>
      </c>
      <c r="D21" s="4">
        <f t="shared" si="4"/>
        <v>0</v>
      </c>
      <c r="E21" s="30">
        <v>0</v>
      </c>
      <c r="F21" s="4">
        <f>E21*$F$14</f>
        <v>0</v>
      </c>
      <c r="G21" s="13"/>
      <c r="H21" s="3">
        <v>0</v>
      </c>
      <c r="I21" s="4">
        <f t="shared" si="5"/>
        <v>0</v>
      </c>
      <c r="J21" s="30">
        <v>0</v>
      </c>
      <c r="K21" s="4">
        <f t="shared" si="6"/>
        <v>0</v>
      </c>
      <c r="M21" s="38" t="s">
        <v>75</v>
      </c>
      <c r="N21" s="39">
        <v>0</v>
      </c>
      <c r="O21" s="39">
        <v>0</v>
      </c>
    </row>
    <row r="22" spans="1:15" x14ac:dyDescent="0.3">
      <c r="A22" s="51" t="s">
        <v>85</v>
      </c>
      <c r="B22" s="25" t="s">
        <v>30</v>
      </c>
      <c r="C22" s="21">
        <f>SUM(C17:C21)</f>
        <v>0.17049999999999998</v>
      </c>
      <c r="D22" s="22">
        <f>SUM(D14:D21)</f>
        <v>117.75229999999999</v>
      </c>
      <c r="E22" s="21">
        <f>SUM(E17:E21)</f>
        <v>1.4999999999999999E-2</v>
      </c>
      <c r="F22" s="22">
        <f>SUM(F14:F21)</f>
        <v>101.5</v>
      </c>
      <c r="G22" s="13"/>
      <c r="H22" s="21">
        <f>SUM(H17:H21)</f>
        <v>0.17049999999999998</v>
      </c>
      <c r="I22" s="22">
        <f>SUM(I14:I21)</f>
        <v>117.75229999999999</v>
      </c>
      <c r="J22" s="21">
        <f>SUM(J17:J21)</f>
        <v>1.4999999999999999E-2</v>
      </c>
      <c r="K22" s="22">
        <f>SUM(K14:K21)</f>
        <v>101.5</v>
      </c>
      <c r="M22" s="38" t="s">
        <v>75</v>
      </c>
      <c r="N22" s="39">
        <v>0</v>
      </c>
      <c r="O22" s="39">
        <v>0</v>
      </c>
    </row>
    <row r="23" spans="1:15" ht="15" thickBot="1" x14ac:dyDescent="0.35">
      <c r="A23" s="49"/>
      <c r="B23" s="2"/>
      <c r="C23" s="3"/>
      <c r="D23" s="9"/>
      <c r="E23" s="3"/>
      <c r="F23" s="9"/>
      <c r="G23" s="13"/>
      <c r="H23" s="3"/>
      <c r="I23" s="9"/>
      <c r="J23" s="3"/>
      <c r="K23" s="9"/>
      <c r="M23" s="99" t="s">
        <v>99</v>
      </c>
      <c r="N23" s="39">
        <v>0</v>
      </c>
      <c r="O23" s="39">
        <v>0</v>
      </c>
    </row>
    <row r="24" spans="1:15" x14ac:dyDescent="0.3">
      <c r="A24" s="50">
        <v>3</v>
      </c>
      <c r="B24" s="24" t="s">
        <v>84</v>
      </c>
      <c r="C24" s="19"/>
      <c r="D24" s="23"/>
      <c r="E24" s="19"/>
      <c r="F24" s="23"/>
      <c r="G24" s="13"/>
      <c r="H24" s="19"/>
      <c r="I24" s="23"/>
      <c r="J24" s="19"/>
      <c r="K24" s="23"/>
      <c r="M24" s="82" t="s">
        <v>30</v>
      </c>
      <c r="N24" s="83">
        <f>SUM(N20:N23)</f>
        <v>1.4999999999999999E-2</v>
      </c>
      <c r="O24" s="83">
        <f>SUM(O20:O23)</f>
        <v>1.4999999999999999E-2</v>
      </c>
    </row>
    <row r="25" spans="1:15" x14ac:dyDescent="0.3">
      <c r="A25" s="49" t="s">
        <v>40</v>
      </c>
      <c r="B25" s="8" t="s">
        <v>41</v>
      </c>
      <c r="C25" s="28">
        <v>6.0999999999999999E-2</v>
      </c>
      <c r="D25" s="4">
        <f>C25*D$22</f>
        <v>7.1828902999999995</v>
      </c>
      <c r="E25" s="30">
        <v>0</v>
      </c>
      <c r="F25" s="4">
        <f>E25*F$22</f>
        <v>0</v>
      </c>
      <c r="G25" s="13"/>
      <c r="H25" s="28">
        <v>6.0999999999999999E-2</v>
      </c>
      <c r="I25" s="4">
        <f>H25*I$22</f>
        <v>7.1828902999999995</v>
      </c>
      <c r="J25" s="30">
        <v>0</v>
      </c>
      <c r="K25" s="4">
        <f>J25*K$22</f>
        <v>0</v>
      </c>
      <c r="M25" s="81" t="s">
        <v>96</v>
      </c>
      <c r="N25" s="80"/>
      <c r="O25" s="56"/>
    </row>
    <row r="26" spans="1:15" x14ac:dyDescent="0.3">
      <c r="A26" s="49" t="s">
        <v>42</v>
      </c>
      <c r="B26" s="8" t="s">
        <v>43</v>
      </c>
      <c r="C26" s="28">
        <v>7.7399999999999997E-2</v>
      </c>
      <c r="D26" s="4">
        <f t="shared" ref="D26:D38" si="7">C26*D$22</f>
        <v>9.1140280199999992</v>
      </c>
      <c r="E26" s="30">
        <v>0</v>
      </c>
      <c r="F26" s="4">
        <f t="shared" ref="F26:F37" si="8">E26*F$22</f>
        <v>0</v>
      </c>
      <c r="G26" s="13"/>
      <c r="H26" s="28">
        <v>7.7399999999999997E-2</v>
      </c>
      <c r="I26" s="4">
        <f t="shared" ref="I26:I32" si="9">H26*I$22</f>
        <v>9.1140280199999992</v>
      </c>
      <c r="J26" s="30">
        <v>0</v>
      </c>
      <c r="K26" s="4">
        <f t="shared" ref="K26:K32" si="10">J26*K$22</f>
        <v>0</v>
      </c>
      <c r="M26" s="38" t="s">
        <v>75</v>
      </c>
      <c r="N26" s="39">
        <v>0</v>
      </c>
      <c r="O26" s="39">
        <v>0</v>
      </c>
    </row>
    <row r="27" spans="1:15" x14ac:dyDescent="0.3">
      <c r="A27" s="49" t="s">
        <v>44</v>
      </c>
      <c r="B27" s="2" t="s">
        <v>45</v>
      </c>
      <c r="C27" s="3">
        <v>0</v>
      </c>
      <c r="D27" s="4">
        <f t="shared" si="7"/>
        <v>0</v>
      </c>
      <c r="E27" s="30">
        <v>0</v>
      </c>
      <c r="F27" s="4">
        <f t="shared" si="8"/>
        <v>0</v>
      </c>
      <c r="G27" s="13"/>
      <c r="H27" s="3">
        <v>0</v>
      </c>
      <c r="I27" s="4">
        <f t="shared" si="9"/>
        <v>0</v>
      </c>
      <c r="J27" s="30">
        <v>0</v>
      </c>
      <c r="K27" s="4">
        <f t="shared" si="10"/>
        <v>0</v>
      </c>
      <c r="M27" s="38" t="s">
        <v>75</v>
      </c>
      <c r="N27" s="39">
        <v>0</v>
      </c>
      <c r="O27" s="39">
        <v>0</v>
      </c>
    </row>
    <row r="28" spans="1:15" x14ac:dyDescent="0.3">
      <c r="A28" s="49" t="s">
        <v>46</v>
      </c>
      <c r="B28" s="8" t="s">
        <v>47</v>
      </c>
      <c r="C28" s="28">
        <v>7.6100000000000001E-2</v>
      </c>
      <c r="D28" s="4">
        <f t="shared" si="7"/>
        <v>8.9609500299999993</v>
      </c>
      <c r="E28" s="30">
        <v>0</v>
      </c>
      <c r="F28" s="4">
        <f t="shared" si="8"/>
        <v>0</v>
      </c>
      <c r="G28" s="13"/>
      <c r="H28" s="28">
        <v>7.6100000000000001E-2</v>
      </c>
      <c r="I28" s="4">
        <f t="shared" si="9"/>
        <v>8.9609500299999993</v>
      </c>
      <c r="J28" s="30">
        <v>0</v>
      </c>
      <c r="K28" s="4">
        <f t="shared" si="10"/>
        <v>0</v>
      </c>
      <c r="M28" s="38" t="s">
        <v>75</v>
      </c>
      <c r="N28" s="39">
        <v>0</v>
      </c>
      <c r="O28" s="39">
        <v>0</v>
      </c>
    </row>
    <row r="29" spans="1:15" ht="15" thickBot="1" x14ac:dyDescent="0.35">
      <c r="A29" s="49" t="s">
        <v>48</v>
      </c>
      <c r="B29" s="8" t="s">
        <v>49</v>
      </c>
      <c r="C29" s="28">
        <v>5.0000000000000001E-3</v>
      </c>
      <c r="D29" s="4">
        <f t="shared" si="7"/>
        <v>0.58876149999999994</v>
      </c>
      <c r="E29" s="30">
        <v>0</v>
      </c>
      <c r="F29" s="4">
        <f t="shared" si="8"/>
        <v>0</v>
      </c>
      <c r="G29" s="13"/>
      <c r="H29" s="28">
        <v>5.0000000000000001E-3</v>
      </c>
      <c r="I29" s="4">
        <f t="shared" si="9"/>
        <v>0.58876149999999994</v>
      </c>
      <c r="J29" s="30">
        <v>0</v>
      </c>
      <c r="K29" s="4">
        <f t="shared" si="10"/>
        <v>0</v>
      </c>
      <c r="M29" s="99" t="s">
        <v>99</v>
      </c>
      <c r="N29" s="39">
        <v>0</v>
      </c>
      <c r="O29" s="39">
        <v>0</v>
      </c>
    </row>
    <row r="30" spans="1:15" ht="15" thickBot="1" x14ac:dyDescent="0.35">
      <c r="A30" s="49" t="s">
        <v>50</v>
      </c>
      <c r="B30" s="8" t="s">
        <v>51</v>
      </c>
      <c r="C30" s="3">
        <v>0</v>
      </c>
      <c r="D30" s="4">
        <f t="shared" si="7"/>
        <v>0</v>
      </c>
      <c r="E30" s="30">
        <v>0</v>
      </c>
      <c r="F30" s="4">
        <f t="shared" si="8"/>
        <v>0</v>
      </c>
      <c r="G30" s="13"/>
      <c r="H30" s="3">
        <v>0</v>
      </c>
      <c r="I30" s="4">
        <f t="shared" si="9"/>
        <v>0</v>
      </c>
      <c r="J30" s="30">
        <v>0</v>
      </c>
      <c r="K30" s="4">
        <f t="shared" si="10"/>
        <v>0</v>
      </c>
      <c r="M30" s="84" t="s">
        <v>30</v>
      </c>
      <c r="N30" s="85">
        <f>SUM(N25:N29)</f>
        <v>0</v>
      </c>
      <c r="O30" s="85">
        <f>SUM(O25:O29)</f>
        <v>0</v>
      </c>
    </row>
    <row r="31" spans="1:15" x14ac:dyDescent="0.3">
      <c r="A31" s="49" t="s">
        <v>52</v>
      </c>
      <c r="B31" s="8" t="s">
        <v>117</v>
      </c>
      <c r="C31" s="28">
        <v>2.0999999999999999E-3</v>
      </c>
      <c r="D31" s="4">
        <f t="shared" ref="D31:D32" si="11">C31*D$22</f>
        <v>0.24727982999999998</v>
      </c>
      <c r="E31" s="30">
        <v>0</v>
      </c>
      <c r="F31" s="4">
        <f t="shared" ref="F31:F32" si="12">E31*F$22</f>
        <v>0</v>
      </c>
      <c r="G31" s="13"/>
      <c r="H31" s="28">
        <v>2.0999999999999999E-3</v>
      </c>
      <c r="I31" s="4">
        <f t="shared" si="9"/>
        <v>0.24727982999999998</v>
      </c>
      <c r="J31" s="30">
        <v>0</v>
      </c>
      <c r="K31" s="4">
        <f t="shared" si="10"/>
        <v>0</v>
      </c>
    </row>
    <row r="32" spans="1:15" x14ac:dyDescent="0.3">
      <c r="A32" s="49" t="s">
        <v>53</v>
      </c>
      <c r="B32" s="8" t="s">
        <v>115</v>
      </c>
      <c r="C32" s="3">
        <v>0</v>
      </c>
      <c r="D32" s="4">
        <f t="shared" si="11"/>
        <v>0</v>
      </c>
      <c r="E32" s="30">
        <v>0</v>
      </c>
      <c r="F32" s="4">
        <f t="shared" si="12"/>
        <v>0</v>
      </c>
      <c r="G32" s="13"/>
      <c r="H32" s="3">
        <v>0</v>
      </c>
      <c r="I32" s="4">
        <f t="shared" si="9"/>
        <v>0</v>
      </c>
      <c r="J32" s="30">
        <v>0</v>
      </c>
      <c r="K32" s="4">
        <f t="shared" si="10"/>
        <v>0</v>
      </c>
    </row>
    <row r="33" spans="1:15" x14ac:dyDescent="0.3">
      <c r="A33" s="49"/>
      <c r="B33" s="8" t="s">
        <v>114</v>
      </c>
      <c r="C33" s="73">
        <v>0</v>
      </c>
      <c r="D33" s="4">
        <f t="shared" si="7"/>
        <v>0</v>
      </c>
      <c r="E33" s="73">
        <v>0</v>
      </c>
      <c r="F33" s="4">
        <f t="shared" si="8"/>
        <v>0</v>
      </c>
      <c r="G33" s="13"/>
      <c r="H33" s="73">
        <v>0</v>
      </c>
      <c r="I33" s="4">
        <f t="shared" ref="I33:I37" si="13">H33*I$22</f>
        <v>0</v>
      </c>
      <c r="J33" s="73">
        <v>0</v>
      </c>
      <c r="K33" s="4">
        <f t="shared" ref="K33:K37" si="14">J33*K$22</f>
        <v>0</v>
      </c>
    </row>
    <row r="34" spans="1:15" x14ac:dyDescent="0.3">
      <c r="A34" s="49"/>
      <c r="B34" s="8" t="s">
        <v>87</v>
      </c>
      <c r="C34" s="73">
        <v>0</v>
      </c>
      <c r="D34" s="74">
        <f t="shared" si="7"/>
        <v>0</v>
      </c>
      <c r="E34" s="73">
        <v>0</v>
      </c>
      <c r="F34" s="74">
        <f t="shared" si="8"/>
        <v>0</v>
      </c>
      <c r="G34" s="75"/>
      <c r="H34" s="73">
        <v>0</v>
      </c>
      <c r="I34" s="74">
        <f t="shared" si="13"/>
        <v>0</v>
      </c>
      <c r="J34" s="73">
        <v>0</v>
      </c>
      <c r="K34" s="74">
        <f t="shared" si="14"/>
        <v>0</v>
      </c>
    </row>
    <row r="35" spans="1:15" x14ac:dyDescent="0.3">
      <c r="A35" s="49" t="s">
        <v>54</v>
      </c>
      <c r="B35" s="8" t="s">
        <v>118</v>
      </c>
      <c r="C35" s="28">
        <v>2E-3</v>
      </c>
      <c r="D35" s="4">
        <f>C35*D$22</f>
        <v>0.23550459999999998</v>
      </c>
      <c r="E35" s="30">
        <v>0</v>
      </c>
      <c r="F35" s="4">
        <f t="shared" si="8"/>
        <v>0</v>
      </c>
      <c r="G35" s="13"/>
      <c r="H35" s="28">
        <v>2E-3</v>
      </c>
      <c r="I35" s="4">
        <f t="shared" si="13"/>
        <v>0.23550459999999998</v>
      </c>
      <c r="J35" s="30">
        <v>0</v>
      </c>
      <c r="K35" s="4">
        <f t="shared" si="14"/>
        <v>0</v>
      </c>
    </row>
    <row r="36" spans="1:15" x14ac:dyDescent="0.3">
      <c r="A36" s="49" t="s">
        <v>55</v>
      </c>
      <c r="B36" s="8" t="s">
        <v>57</v>
      </c>
      <c r="C36" s="3">
        <v>0</v>
      </c>
      <c r="D36" s="4">
        <f t="shared" si="7"/>
        <v>0</v>
      </c>
      <c r="E36" s="30">
        <v>0</v>
      </c>
      <c r="F36" s="4">
        <f t="shared" si="8"/>
        <v>0</v>
      </c>
      <c r="G36" s="13"/>
      <c r="H36" s="3">
        <v>0</v>
      </c>
      <c r="I36" s="4">
        <f t="shared" si="13"/>
        <v>0</v>
      </c>
      <c r="J36" s="30">
        <v>0</v>
      </c>
      <c r="K36" s="4">
        <f t="shared" si="14"/>
        <v>0</v>
      </c>
    </row>
    <row r="37" spans="1:15" x14ac:dyDescent="0.3">
      <c r="A37" s="49" t="s">
        <v>56</v>
      </c>
      <c r="B37" s="8" t="s">
        <v>83</v>
      </c>
      <c r="C37" s="3">
        <v>0</v>
      </c>
      <c r="D37" s="4">
        <f t="shared" si="7"/>
        <v>0</v>
      </c>
      <c r="E37" s="3">
        <f>+N30</f>
        <v>0</v>
      </c>
      <c r="F37" s="4">
        <f t="shared" si="8"/>
        <v>0</v>
      </c>
      <c r="G37" s="13"/>
      <c r="H37" s="3">
        <v>0</v>
      </c>
      <c r="I37" s="4">
        <f t="shared" si="13"/>
        <v>0</v>
      </c>
      <c r="J37" s="3">
        <f>+O30</f>
        <v>0</v>
      </c>
      <c r="K37" s="4">
        <f t="shared" si="14"/>
        <v>0</v>
      </c>
    </row>
    <row r="38" spans="1:15" x14ac:dyDescent="0.3">
      <c r="A38" s="49"/>
      <c r="B38" s="72" t="s">
        <v>86</v>
      </c>
      <c r="C38" s="73">
        <v>0</v>
      </c>
      <c r="D38" s="74">
        <f t="shared" si="7"/>
        <v>0</v>
      </c>
      <c r="E38" s="73">
        <v>0</v>
      </c>
      <c r="F38" s="74">
        <f>E38*F$22</f>
        <v>0</v>
      </c>
      <c r="G38" s="75"/>
      <c r="H38" s="73">
        <v>0</v>
      </c>
      <c r="I38" s="74">
        <f>H38*I$22</f>
        <v>0</v>
      </c>
      <c r="J38" s="73">
        <v>0</v>
      </c>
      <c r="K38" s="74">
        <f>J38*K$22</f>
        <v>0</v>
      </c>
    </row>
    <row r="39" spans="1:15" x14ac:dyDescent="0.3">
      <c r="A39" s="51" t="s">
        <v>116</v>
      </c>
      <c r="B39" s="25" t="s">
        <v>59</v>
      </c>
      <c r="C39" s="21">
        <f>SUM(C25:C38)</f>
        <v>0.22359999999999999</v>
      </c>
      <c r="D39" s="22">
        <f>SUM(D22:D38)</f>
        <v>144.08171428</v>
      </c>
      <c r="E39" s="21">
        <f>SUM(E25:E38)</f>
        <v>0</v>
      </c>
      <c r="F39" s="22">
        <f>SUM(F22:F38)</f>
        <v>101.5</v>
      </c>
      <c r="G39" s="26"/>
      <c r="H39" s="21">
        <f>SUM(H25:H38)</f>
        <v>0.22359999999999999</v>
      </c>
      <c r="I39" s="22">
        <f>SUM(I22:I38)</f>
        <v>144.08171428</v>
      </c>
      <c r="J39" s="21">
        <f>SUM(J25:J38)</f>
        <v>0</v>
      </c>
      <c r="K39" s="22">
        <f>SUM(K22:K38)</f>
        <v>101.5</v>
      </c>
    </row>
    <row r="40" spans="1:15" x14ac:dyDescent="0.3">
      <c r="A40" s="49"/>
      <c r="B40" s="8"/>
      <c r="C40" s="3"/>
      <c r="D40" s="4"/>
      <c r="E40" s="3"/>
      <c r="F40" s="4"/>
      <c r="G40" s="13"/>
      <c r="H40" s="3"/>
      <c r="I40" s="4"/>
      <c r="J40" s="3"/>
      <c r="K40" s="4"/>
    </row>
    <row r="41" spans="1:15" x14ac:dyDescent="0.3">
      <c r="A41" s="50">
        <v>4</v>
      </c>
      <c r="B41" s="8" t="s">
        <v>60</v>
      </c>
      <c r="C41" s="3"/>
      <c r="D41" s="4"/>
      <c r="E41" s="30">
        <v>0</v>
      </c>
      <c r="F41" s="4">
        <f>E41*F39</f>
        <v>0</v>
      </c>
      <c r="G41" s="13"/>
      <c r="H41" s="3"/>
      <c r="I41" s="4"/>
      <c r="J41" s="30">
        <v>0</v>
      </c>
      <c r="K41" s="4">
        <f>J41*K39</f>
        <v>0</v>
      </c>
    </row>
    <row r="42" spans="1:15" ht="15" thickBot="1" x14ac:dyDescent="0.35">
      <c r="A42" s="51" t="s">
        <v>61</v>
      </c>
      <c r="B42" s="25" t="s">
        <v>62</v>
      </c>
      <c r="C42" s="64"/>
      <c r="D42" s="65"/>
      <c r="E42" s="64"/>
      <c r="F42" s="65">
        <f>SUM(F39:F41)</f>
        <v>101.5</v>
      </c>
      <c r="G42" s="66"/>
      <c r="H42" s="64"/>
      <c r="I42" s="65"/>
      <c r="J42" s="64"/>
      <c r="K42" s="65">
        <f>SUM(K39:K41)</f>
        <v>101.5</v>
      </c>
    </row>
    <row r="43" spans="1:15" ht="24" thickBot="1" x14ac:dyDescent="0.35">
      <c r="A43" s="51">
        <v>5</v>
      </c>
      <c r="B43" s="10" t="s">
        <v>63</v>
      </c>
      <c r="C43" s="11"/>
      <c r="D43" s="12"/>
      <c r="E43" s="11"/>
      <c r="F43" s="12">
        <f>F42/100</f>
        <v>1.0149999999999999</v>
      </c>
      <c r="G43" s="13"/>
      <c r="H43" s="11"/>
      <c r="I43" s="12"/>
      <c r="J43" s="11"/>
      <c r="K43" s="12">
        <f>K42/100</f>
        <v>1.0149999999999999</v>
      </c>
      <c r="M43" s="40" t="s">
        <v>64</v>
      </c>
    </row>
    <row r="44" spans="1:15" ht="24" thickBot="1" x14ac:dyDescent="0.35">
      <c r="A44" s="34"/>
      <c r="B44" s="34"/>
      <c r="C44" s="35"/>
      <c r="D44" s="26"/>
      <c r="E44" s="35"/>
      <c r="F44" s="26"/>
      <c r="G44" s="13"/>
      <c r="H44" s="35"/>
      <c r="I44" s="26"/>
      <c r="J44" s="35"/>
      <c r="K44" s="26"/>
      <c r="M44" s="41" t="s">
        <v>65</v>
      </c>
    </row>
    <row r="45" spans="1:15" s="33" customFormat="1" ht="21.75" customHeight="1" thickBot="1" x14ac:dyDescent="0.35">
      <c r="B45" s="42"/>
      <c r="C45" s="43" t="s">
        <v>66</v>
      </c>
      <c r="D45" s="44"/>
      <c r="E45" s="149">
        <f>IF(F43&gt;Kengetallen!$C$8,"UITSLUITING",(IF(F43&lt;Kengetallen!$C$5,Kengetallen!$C$3,((Kengetallen!$C$8-Kengetallen!$C$6)/(Kengetallen!$C$8-Kengetallen!$C$5)*(Kengetallen!$C$3-Kengetallen!$C$9)))))</f>
        <v>5</v>
      </c>
      <c r="F45" s="150"/>
      <c r="G45" s="45"/>
      <c r="H45" s="46"/>
      <c r="I45" s="44"/>
      <c r="J45" s="149">
        <f>IF(K43&gt;Kengetallen!$C$8,"UITSLUITING",(IF(K43&lt;Kengetallen!$C$5,Kengetallen!$C$4,((Kengetallen!$C$8-Kengetallen!$C$7)/(Kengetallen!$C$8-Kengetallen!$C$5)*(Kengetallen!$C$4-Kengetallen!$C$9)))))</f>
        <v>5</v>
      </c>
      <c r="K45" s="150"/>
      <c r="L45" s="48"/>
      <c r="M45" s="47">
        <f>IF(E45="uitsluiting","uitsluiting",IF(J45="uitsluiting","uitsluiting",E45+J45))</f>
        <v>10</v>
      </c>
      <c r="N45"/>
      <c r="O45"/>
    </row>
    <row r="47" spans="1:15" x14ac:dyDescent="0.3">
      <c r="B47" t="s">
        <v>125</v>
      </c>
    </row>
    <row r="48" spans="1:15" x14ac:dyDescent="0.3">
      <c r="B48" t="s">
        <v>67</v>
      </c>
    </row>
    <row r="49" spans="2:15" x14ac:dyDescent="0.3">
      <c r="B49" s="27" t="s">
        <v>68</v>
      </c>
    </row>
    <row r="50" spans="2:15" x14ac:dyDescent="0.3">
      <c r="B50" s="27"/>
    </row>
    <row r="51" spans="2:15" x14ac:dyDescent="0.3">
      <c r="B51" t="s">
        <v>91</v>
      </c>
    </row>
    <row r="52" spans="2:15" x14ac:dyDescent="0.3">
      <c r="B52" t="s">
        <v>127</v>
      </c>
    </row>
    <row r="53" spans="2:15" x14ac:dyDescent="0.3">
      <c r="B53" t="s">
        <v>92</v>
      </c>
    </row>
    <row r="55" spans="2:15" x14ac:dyDescent="0.3">
      <c r="N55" s="33"/>
      <c r="O55" s="33"/>
    </row>
  </sheetData>
  <mergeCells count="14">
    <mergeCell ref="Q4:S4"/>
    <mergeCell ref="B2:B3"/>
    <mergeCell ref="C2:F2"/>
    <mergeCell ref="H2:K2"/>
    <mergeCell ref="C3:D3"/>
    <mergeCell ref="E3:F3"/>
    <mergeCell ref="H3:I3"/>
    <mergeCell ref="J3:K3"/>
    <mergeCell ref="N10:O10"/>
    <mergeCell ref="N11:O12"/>
    <mergeCell ref="M3:M4"/>
    <mergeCell ref="J45:K45"/>
    <mergeCell ref="E45:F45"/>
    <mergeCell ref="M9:M10"/>
  </mergeCells>
  <conditionalFormatting sqref="C8:C9 C11:C13 E25:E38 J25:J38">
    <cfRule type="cellIs" dxfId="13" priority="12" operator="lessThan">
      <formula>0</formula>
    </cfRule>
  </conditionalFormatting>
  <conditionalFormatting sqref="C20:C21">
    <cfRule type="cellIs" dxfId="12" priority="8" operator="lessThan">
      <formula>0</formula>
    </cfRule>
  </conditionalFormatting>
  <conditionalFormatting sqref="E8:E13">
    <cfRule type="cellIs" dxfId="11" priority="11" operator="lessThan">
      <formula>0</formula>
    </cfRule>
  </conditionalFormatting>
  <conditionalFormatting sqref="E17:E21">
    <cfRule type="cellIs" dxfId="10" priority="7" operator="lessThan">
      <formula>0</formula>
    </cfRule>
  </conditionalFormatting>
  <conditionalFormatting sqref="E41">
    <cfRule type="cellIs" dxfId="9" priority="2" operator="lessThan">
      <formula>0</formula>
    </cfRule>
  </conditionalFormatting>
  <conditionalFormatting sqref="E45">
    <cfRule type="containsText" dxfId="8" priority="16" operator="containsText" text="uitsluiting">
      <formula>NOT(ISERROR(SEARCH("uitsluiting",E45)))</formula>
    </cfRule>
  </conditionalFormatting>
  <conditionalFormatting sqref="H8:H9 H11:H13">
    <cfRule type="cellIs" dxfId="6" priority="10" operator="lessThan">
      <formula>0</formula>
    </cfRule>
  </conditionalFormatting>
  <conditionalFormatting sqref="H20:H21">
    <cfRule type="cellIs" dxfId="5" priority="6" operator="lessThan">
      <formula>0</formula>
    </cfRule>
  </conditionalFormatting>
  <conditionalFormatting sqref="J8:J13">
    <cfRule type="cellIs" dxfId="4" priority="9" operator="lessThan">
      <formula>0</formula>
    </cfRule>
  </conditionalFormatting>
  <conditionalFormatting sqref="J17:J21">
    <cfRule type="cellIs" dxfId="3" priority="5" operator="lessThan">
      <formula>0</formula>
    </cfRule>
  </conditionalFormatting>
  <conditionalFormatting sqref="J41">
    <cfRule type="cellIs" dxfId="2" priority="1" operator="lessThan">
      <formula>0</formula>
    </cfRule>
  </conditionalFormatting>
  <conditionalFormatting sqref="J45">
    <cfRule type="containsText" dxfId="1" priority="13" operator="containsText" text="uitsluiting">
      <formula>NOT(ISERROR(SEARCH("uitsluiting",J45)))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8" id="{00000000-000E-0000-0100-000001000000}">
            <xm:f>$F$43&lt;Kengetallen!$C$5</xm:f>
            <x14:dxf>
              <fill>
                <patternFill>
                  <bgColor rgb="FFFFC000"/>
                </patternFill>
              </fill>
            </x14:dxf>
          </x14:cfRule>
          <xm:sqref>E45:F45</xm:sqref>
        </x14:conditionalFormatting>
        <x14:conditionalFormatting xmlns:xm="http://schemas.microsoft.com/office/excel/2006/main">
          <x14:cfRule type="expression" priority="19" id="{D76299EA-0A88-4BD5-9E97-7AA7D2078276}">
            <xm:f>$K$43&lt;Kengetallen!$C$5</xm:f>
            <x14:dxf>
              <fill>
                <patternFill>
                  <bgColor rgb="FFFFC000"/>
                </patternFill>
              </fill>
            </x14:dxf>
          </x14:cfRule>
          <xm:sqref>J45:K45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EED7B-0441-43C2-9361-12B26743AE30}">
  <dimension ref="B1:P42"/>
  <sheetViews>
    <sheetView workbookViewId="0">
      <selection activeCell="C36" sqref="C36"/>
    </sheetView>
  </sheetViews>
  <sheetFormatPr defaultRowHeight="14.4" x14ac:dyDescent="0.3"/>
  <cols>
    <col min="3" max="3" width="49.33203125" bestFit="1" customWidth="1"/>
    <col min="14" max="14" width="34.44140625" customWidth="1"/>
    <col min="15" max="15" width="24.5546875" customWidth="1"/>
    <col min="16" max="16" width="26.109375" customWidth="1"/>
  </cols>
  <sheetData>
    <row r="1" spans="2:16" ht="15" thickBot="1" x14ac:dyDescent="0.35"/>
    <row r="2" spans="2:16" ht="15" thickBot="1" x14ac:dyDescent="0.35">
      <c r="C2" s="156" t="s">
        <v>121</v>
      </c>
      <c r="D2" s="165" t="s">
        <v>69</v>
      </c>
      <c r="E2" s="166"/>
      <c r="F2" s="166"/>
      <c r="G2" s="166"/>
      <c r="H2" s="166"/>
      <c r="I2" s="166"/>
      <c r="J2" s="166"/>
      <c r="K2" s="166"/>
      <c r="L2" s="167"/>
    </row>
    <row r="3" spans="2:16" ht="15.75" customHeight="1" thickBot="1" x14ac:dyDescent="0.35">
      <c r="C3" s="162"/>
    </row>
    <row r="4" spans="2:16" ht="15.75" customHeight="1" thickBot="1" x14ac:dyDescent="0.35">
      <c r="C4" s="163"/>
      <c r="D4" s="158" t="s">
        <v>9</v>
      </c>
      <c r="E4" s="159"/>
      <c r="F4" s="159"/>
      <c r="G4" s="160"/>
      <c r="H4" s="13"/>
      <c r="I4" s="158" t="s">
        <v>10</v>
      </c>
      <c r="J4" s="159"/>
      <c r="K4" s="159"/>
      <c r="L4" s="160"/>
      <c r="N4" s="151" t="s">
        <v>103</v>
      </c>
      <c r="O4" s="76" t="s">
        <v>9</v>
      </c>
      <c r="P4" s="79" t="s">
        <v>10</v>
      </c>
    </row>
    <row r="5" spans="2:16" ht="15.75" customHeight="1" thickBot="1" x14ac:dyDescent="0.35">
      <c r="C5" s="164"/>
      <c r="D5" s="141" t="s">
        <v>13</v>
      </c>
      <c r="E5" s="161"/>
      <c r="F5" s="161"/>
      <c r="G5" s="142"/>
      <c r="H5" s="13"/>
      <c r="I5" s="141" t="s">
        <v>13</v>
      </c>
      <c r="J5" s="161"/>
      <c r="K5" s="161"/>
      <c r="L5" s="142"/>
      <c r="N5" s="152"/>
      <c r="O5" s="141" t="s">
        <v>13</v>
      </c>
      <c r="P5" s="142"/>
    </row>
    <row r="6" spans="2:16" x14ac:dyDescent="0.3">
      <c r="C6" s="52"/>
      <c r="D6" s="53"/>
      <c r="G6" s="56"/>
      <c r="I6" s="53"/>
      <c r="L6" s="56"/>
      <c r="N6" s="14"/>
      <c r="O6" s="143" t="s">
        <v>70</v>
      </c>
      <c r="P6" s="144"/>
    </row>
    <row r="7" spans="2:16" x14ac:dyDescent="0.3">
      <c r="C7" s="55" t="s">
        <v>17</v>
      </c>
      <c r="D7" s="61" t="s">
        <v>70</v>
      </c>
      <c r="G7" s="56"/>
      <c r="I7" s="61" t="s">
        <v>70</v>
      </c>
      <c r="L7" s="56"/>
      <c r="N7" s="16"/>
      <c r="O7" s="145"/>
      <c r="P7" s="146"/>
    </row>
    <row r="8" spans="2:16" x14ac:dyDescent="0.3">
      <c r="C8" s="55"/>
      <c r="D8" s="53"/>
      <c r="G8" s="56"/>
      <c r="I8" s="53"/>
      <c r="L8" s="56"/>
      <c r="N8" s="89" t="s">
        <v>94</v>
      </c>
      <c r="O8" s="63"/>
      <c r="P8" s="63"/>
    </row>
    <row r="9" spans="2:16" x14ac:dyDescent="0.3">
      <c r="B9" s="50">
        <v>1</v>
      </c>
      <c r="C9" s="24" t="s">
        <v>18</v>
      </c>
      <c r="D9" s="38"/>
      <c r="E9" s="54"/>
      <c r="F9" s="54"/>
      <c r="G9" s="57"/>
      <c r="I9" s="38"/>
      <c r="J9" s="54"/>
      <c r="K9" s="54"/>
      <c r="L9" s="57"/>
      <c r="N9" s="38"/>
      <c r="O9" s="38"/>
      <c r="P9" s="87"/>
    </row>
    <row r="10" spans="2:16" x14ac:dyDescent="0.3">
      <c r="B10" s="49" t="s">
        <v>19</v>
      </c>
      <c r="C10" s="2" t="s">
        <v>20</v>
      </c>
      <c r="D10" s="38"/>
      <c r="E10" s="54"/>
      <c r="F10" s="54"/>
      <c r="G10" s="57"/>
      <c r="I10" s="38"/>
      <c r="J10" s="54"/>
      <c r="K10" s="54"/>
      <c r="L10" s="57"/>
      <c r="N10" s="38" t="s">
        <v>75</v>
      </c>
      <c r="O10" s="38"/>
      <c r="P10" s="87"/>
    </row>
    <row r="11" spans="2:16" x14ac:dyDescent="0.3">
      <c r="B11" s="49" t="s">
        <v>21</v>
      </c>
      <c r="C11" s="2" t="s">
        <v>22</v>
      </c>
      <c r="D11" s="38"/>
      <c r="E11" s="54"/>
      <c r="F11" s="54"/>
      <c r="G11" s="57"/>
      <c r="I11" s="38"/>
      <c r="J11" s="54"/>
      <c r="K11" s="54"/>
      <c r="L11" s="57"/>
      <c r="N11" s="38" t="s">
        <v>75</v>
      </c>
      <c r="O11" s="38"/>
      <c r="P11" s="87"/>
    </row>
    <row r="12" spans="2:16" x14ac:dyDescent="0.3">
      <c r="B12" s="49" t="s">
        <v>23</v>
      </c>
      <c r="C12" s="2" t="s">
        <v>24</v>
      </c>
      <c r="D12" s="38"/>
      <c r="E12" s="54"/>
      <c r="F12" s="54"/>
      <c r="G12" s="57"/>
      <c r="I12" s="38"/>
      <c r="J12" s="54"/>
      <c r="K12" s="54"/>
      <c r="L12" s="57"/>
      <c r="N12" s="38" t="s">
        <v>75</v>
      </c>
      <c r="O12" s="38"/>
      <c r="P12" s="87"/>
    </row>
    <row r="13" spans="2:16" x14ac:dyDescent="0.3">
      <c r="B13" s="49" t="s">
        <v>110</v>
      </c>
      <c r="C13" s="8" t="s">
        <v>25</v>
      </c>
      <c r="D13" s="92" t="s">
        <v>107</v>
      </c>
      <c r="E13" s="90"/>
      <c r="F13" s="90"/>
      <c r="G13" s="91"/>
      <c r="I13" s="92" t="s">
        <v>107</v>
      </c>
      <c r="J13" s="90"/>
      <c r="K13" s="90"/>
      <c r="L13" s="91"/>
      <c r="N13" s="82"/>
      <c r="O13" s="83"/>
      <c r="P13" s="83"/>
    </row>
    <row r="14" spans="2:16" x14ac:dyDescent="0.3">
      <c r="B14" s="49" t="s">
        <v>111</v>
      </c>
      <c r="C14" s="8" t="s">
        <v>26</v>
      </c>
      <c r="D14" s="38"/>
      <c r="E14" s="54"/>
      <c r="F14" s="54"/>
      <c r="G14" s="57"/>
      <c r="I14" s="38"/>
      <c r="J14" s="54"/>
      <c r="K14" s="54"/>
      <c r="L14" s="57"/>
      <c r="N14" s="88" t="s">
        <v>105</v>
      </c>
      <c r="O14" s="78"/>
      <c r="P14" s="78"/>
    </row>
    <row r="15" spans="2:16" x14ac:dyDescent="0.3">
      <c r="B15" s="49" t="s">
        <v>27</v>
      </c>
      <c r="C15" s="8" t="s">
        <v>28</v>
      </c>
      <c r="D15" s="38"/>
      <c r="E15" s="54"/>
      <c r="F15" s="54"/>
      <c r="G15" s="57"/>
      <c r="I15" s="38"/>
      <c r="J15" s="54"/>
      <c r="K15" s="54"/>
      <c r="L15" s="57"/>
      <c r="N15" s="38" t="s">
        <v>97</v>
      </c>
      <c r="O15" s="38" t="s">
        <v>104</v>
      </c>
      <c r="P15" s="87" t="s">
        <v>104</v>
      </c>
    </row>
    <row r="16" spans="2:16" x14ac:dyDescent="0.3">
      <c r="B16" s="51" t="s">
        <v>29</v>
      </c>
      <c r="C16" s="25" t="s">
        <v>30</v>
      </c>
      <c r="D16" s="38"/>
      <c r="E16" s="54"/>
      <c r="F16" s="54"/>
      <c r="G16" s="57"/>
      <c r="I16" s="38"/>
      <c r="J16" s="54"/>
      <c r="K16" s="54"/>
      <c r="L16" s="57"/>
      <c r="N16" s="38" t="s">
        <v>75</v>
      </c>
      <c r="O16" s="38"/>
      <c r="P16" s="87"/>
    </row>
    <row r="17" spans="2:16" x14ac:dyDescent="0.3">
      <c r="B17" s="49"/>
      <c r="C17" s="2"/>
      <c r="D17" s="53"/>
      <c r="G17" s="56"/>
      <c r="I17" s="53"/>
      <c r="L17" s="56"/>
      <c r="N17" s="38" t="s">
        <v>75</v>
      </c>
      <c r="O17" s="38"/>
      <c r="P17" s="87"/>
    </row>
    <row r="18" spans="2:16" x14ac:dyDescent="0.3">
      <c r="B18" s="50">
        <v>2</v>
      </c>
      <c r="C18" s="24" t="s">
        <v>31</v>
      </c>
      <c r="D18" s="38"/>
      <c r="E18" s="54"/>
      <c r="F18" s="54"/>
      <c r="G18" s="57"/>
      <c r="I18" s="38"/>
      <c r="J18" s="54"/>
      <c r="K18" s="54"/>
      <c r="L18" s="57"/>
      <c r="N18" s="38" t="s">
        <v>75</v>
      </c>
      <c r="O18" s="38"/>
      <c r="P18" s="87"/>
    </row>
    <row r="19" spans="2:16" x14ac:dyDescent="0.3">
      <c r="B19" s="49" t="s">
        <v>32</v>
      </c>
      <c r="C19" s="2" t="s">
        <v>33</v>
      </c>
      <c r="D19" s="38"/>
      <c r="E19" s="54"/>
      <c r="F19" s="54"/>
      <c r="G19" s="57"/>
      <c r="I19" s="38"/>
      <c r="J19" s="54"/>
      <c r="K19" s="54"/>
      <c r="L19" s="57"/>
      <c r="N19" s="82"/>
      <c r="O19" s="83"/>
      <c r="P19" s="83"/>
    </row>
    <row r="20" spans="2:16" x14ac:dyDescent="0.3">
      <c r="B20" s="49" t="s">
        <v>34</v>
      </c>
      <c r="C20" s="8" t="s">
        <v>128</v>
      </c>
      <c r="D20" s="92" t="s">
        <v>107</v>
      </c>
      <c r="E20" s="90"/>
      <c r="F20" s="90"/>
      <c r="G20" s="91"/>
      <c r="I20" s="92" t="s">
        <v>107</v>
      </c>
      <c r="J20" s="90"/>
      <c r="K20" s="90"/>
      <c r="L20" s="91"/>
      <c r="N20" s="88" t="s">
        <v>106</v>
      </c>
      <c r="O20" s="80"/>
      <c r="P20" s="56"/>
    </row>
    <row r="21" spans="2:16" x14ac:dyDescent="0.3">
      <c r="B21" s="49" t="s">
        <v>35</v>
      </c>
      <c r="C21" s="2" t="s">
        <v>36</v>
      </c>
      <c r="D21" s="38"/>
      <c r="E21" s="54"/>
      <c r="F21" s="54"/>
      <c r="G21" s="57"/>
      <c r="I21" s="38"/>
      <c r="J21" s="54"/>
      <c r="K21" s="54"/>
      <c r="L21" s="57"/>
      <c r="N21" s="38" t="s">
        <v>75</v>
      </c>
      <c r="O21" s="38"/>
      <c r="P21" s="87"/>
    </row>
    <row r="22" spans="2:16" x14ac:dyDescent="0.3">
      <c r="B22" s="49" t="s">
        <v>37</v>
      </c>
      <c r="C22" s="8" t="s">
        <v>38</v>
      </c>
      <c r="D22" s="38"/>
      <c r="E22" s="54"/>
      <c r="F22" s="54"/>
      <c r="G22" s="57"/>
      <c r="I22" s="38"/>
      <c r="J22" s="54"/>
      <c r="K22" s="54"/>
      <c r="L22" s="57"/>
      <c r="N22" s="38" t="s">
        <v>75</v>
      </c>
      <c r="O22" s="38"/>
      <c r="P22" s="87"/>
    </row>
    <row r="23" spans="2:16" x14ac:dyDescent="0.3">
      <c r="B23" s="49" t="s">
        <v>39</v>
      </c>
      <c r="C23" s="8" t="s">
        <v>58</v>
      </c>
      <c r="D23" s="38"/>
      <c r="E23" s="54"/>
      <c r="F23" s="54"/>
      <c r="G23" s="57"/>
      <c r="I23" s="38"/>
      <c r="J23" s="54"/>
      <c r="K23" s="54"/>
      <c r="L23" s="57"/>
      <c r="N23" s="38" t="s">
        <v>75</v>
      </c>
      <c r="O23" s="38"/>
      <c r="P23" s="87"/>
    </row>
    <row r="24" spans="2:16" x14ac:dyDescent="0.3">
      <c r="B24" s="51" t="s">
        <v>85</v>
      </c>
      <c r="C24" s="25" t="s">
        <v>30</v>
      </c>
      <c r="D24" s="38"/>
      <c r="E24" s="54"/>
      <c r="F24" s="54"/>
      <c r="G24" s="57"/>
      <c r="I24" s="38"/>
      <c r="J24" s="54"/>
      <c r="K24" s="54"/>
      <c r="L24" s="57"/>
      <c r="N24" s="38" t="s">
        <v>75</v>
      </c>
      <c r="O24" s="38"/>
      <c r="P24" s="87"/>
    </row>
    <row r="25" spans="2:16" ht="15" thickBot="1" x14ac:dyDescent="0.35">
      <c r="B25" s="49"/>
      <c r="C25" s="2"/>
      <c r="D25" s="53"/>
      <c r="G25" s="56"/>
      <c r="I25" s="53"/>
      <c r="L25" s="56"/>
      <c r="N25" s="84"/>
      <c r="O25" s="85"/>
      <c r="P25" s="85"/>
    </row>
    <row r="26" spans="2:16" x14ac:dyDescent="0.3">
      <c r="B26" s="50">
        <v>3</v>
      </c>
      <c r="C26" s="24" t="s">
        <v>84</v>
      </c>
      <c r="D26" s="38"/>
      <c r="E26" s="54"/>
      <c r="F26" s="54"/>
      <c r="G26" s="57"/>
      <c r="I26" s="38"/>
      <c r="J26" s="54"/>
      <c r="K26" s="54"/>
      <c r="L26" s="57"/>
    </row>
    <row r="27" spans="2:16" x14ac:dyDescent="0.3">
      <c r="B27" s="49" t="s">
        <v>40</v>
      </c>
      <c r="C27" s="8" t="s">
        <v>41</v>
      </c>
      <c r="D27" s="38"/>
      <c r="E27" s="54"/>
      <c r="F27" s="54"/>
      <c r="G27" s="57"/>
      <c r="I27" s="38"/>
      <c r="J27" s="54"/>
      <c r="K27" s="54"/>
      <c r="L27" s="57"/>
    </row>
    <row r="28" spans="2:16" x14ac:dyDescent="0.3">
      <c r="B28" s="49" t="s">
        <v>42</v>
      </c>
      <c r="C28" s="8" t="s">
        <v>43</v>
      </c>
      <c r="D28" s="38"/>
      <c r="E28" s="54"/>
      <c r="F28" s="54"/>
      <c r="G28" s="57"/>
      <c r="I28" s="38"/>
      <c r="J28" s="54"/>
      <c r="K28" s="54"/>
      <c r="L28" s="57"/>
    </row>
    <row r="29" spans="2:16" x14ac:dyDescent="0.3">
      <c r="B29" s="49" t="s">
        <v>44</v>
      </c>
      <c r="C29" s="2" t="s">
        <v>45</v>
      </c>
      <c r="D29" s="38"/>
      <c r="E29" s="54"/>
      <c r="F29" s="54"/>
      <c r="G29" s="57"/>
      <c r="I29" s="38"/>
      <c r="J29" s="54"/>
      <c r="K29" s="54"/>
      <c r="L29" s="57"/>
    </row>
    <row r="30" spans="2:16" x14ac:dyDescent="0.3">
      <c r="B30" s="49" t="s">
        <v>46</v>
      </c>
      <c r="C30" s="8" t="s">
        <v>47</v>
      </c>
      <c r="D30" s="38"/>
      <c r="E30" s="54"/>
      <c r="F30" s="54"/>
      <c r="G30" s="57"/>
      <c r="I30" s="38"/>
      <c r="J30" s="54"/>
      <c r="K30" s="54"/>
      <c r="L30" s="57"/>
    </row>
    <row r="31" spans="2:16" x14ac:dyDescent="0.3">
      <c r="B31" s="49" t="s">
        <v>48</v>
      </c>
      <c r="C31" s="8" t="s">
        <v>49</v>
      </c>
      <c r="D31" s="38"/>
      <c r="E31" s="54"/>
      <c r="F31" s="54"/>
      <c r="G31" s="57"/>
      <c r="I31" s="38"/>
      <c r="J31" s="54"/>
      <c r="K31" s="54"/>
      <c r="L31" s="57"/>
    </row>
    <row r="32" spans="2:16" x14ac:dyDescent="0.3">
      <c r="B32" s="49" t="s">
        <v>50</v>
      </c>
      <c r="C32" s="8" t="s">
        <v>51</v>
      </c>
      <c r="D32" s="38"/>
      <c r="E32" s="54"/>
      <c r="F32" s="54"/>
      <c r="G32" s="57"/>
      <c r="I32" s="38"/>
      <c r="J32" s="54"/>
      <c r="K32" s="54"/>
      <c r="L32" s="57"/>
    </row>
    <row r="33" spans="2:12" x14ac:dyDescent="0.3">
      <c r="B33" s="49" t="s">
        <v>52</v>
      </c>
      <c r="C33" s="8" t="s">
        <v>117</v>
      </c>
      <c r="D33" s="38"/>
      <c r="E33" s="54"/>
      <c r="F33" s="54"/>
      <c r="G33" s="57"/>
      <c r="I33" s="38"/>
      <c r="J33" s="54"/>
      <c r="K33" s="54"/>
      <c r="L33" s="57"/>
    </row>
    <row r="34" spans="2:12" x14ac:dyDescent="0.3">
      <c r="B34" s="49" t="s">
        <v>53</v>
      </c>
      <c r="C34" s="8" t="s">
        <v>115</v>
      </c>
      <c r="D34" s="38"/>
      <c r="E34" s="54"/>
      <c r="F34" s="54"/>
      <c r="G34" s="57"/>
      <c r="I34" s="38"/>
      <c r="J34" s="54"/>
      <c r="K34" s="54"/>
      <c r="L34" s="57"/>
    </row>
    <row r="35" spans="2:12" x14ac:dyDescent="0.3">
      <c r="B35" s="49" t="s">
        <v>54</v>
      </c>
      <c r="C35" s="8" t="s">
        <v>118</v>
      </c>
      <c r="D35" s="38"/>
      <c r="E35" s="54"/>
      <c r="F35" s="54"/>
      <c r="G35" s="57"/>
      <c r="I35" s="38"/>
      <c r="J35" s="54"/>
      <c r="K35" s="54"/>
      <c r="L35" s="57"/>
    </row>
    <row r="36" spans="2:12" x14ac:dyDescent="0.3">
      <c r="B36" s="49" t="s">
        <v>55</v>
      </c>
      <c r="C36" s="8" t="s">
        <v>57</v>
      </c>
      <c r="D36" s="38"/>
      <c r="E36" s="54"/>
      <c r="F36" s="54"/>
      <c r="G36" s="57"/>
      <c r="I36" s="38"/>
      <c r="J36" s="54"/>
      <c r="K36" s="54"/>
      <c r="L36" s="57"/>
    </row>
    <row r="37" spans="2:12" x14ac:dyDescent="0.3">
      <c r="B37" s="49" t="s">
        <v>56</v>
      </c>
      <c r="C37" s="8" t="s">
        <v>83</v>
      </c>
      <c r="D37" s="92" t="s">
        <v>107</v>
      </c>
      <c r="E37" s="90"/>
      <c r="F37" s="90"/>
      <c r="G37" s="91"/>
      <c r="I37" s="92" t="s">
        <v>107</v>
      </c>
      <c r="J37" s="90"/>
      <c r="K37" s="90"/>
      <c r="L37" s="91"/>
    </row>
    <row r="38" spans="2:12" x14ac:dyDescent="0.3">
      <c r="B38" s="51" t="s">
        <v>116</v>
      </c>
      <c r="C38" s="25" t="s">
        <v>59</v>
      </c>
      <c r="D38" s="38"/>
      <c r="E38" s="54"/>
      <c r="F38" s="54"/>
      <c r="G38" s="57"/>
      <c r="I38" s="38"/>
      <c r="J38" s="54"/>
      <c r="K38" s="54"/>
      <c r="L38" s="57"/>
    </row>
    <row r="39" spans="2:12" x14ac:dyDescent="0.3">
      <c r="B39" s="49"/>
      <c r="C39" s="8"/>
      <c r="D39" s="38"/>
      <c r="E39" s="54"/>
      <c r="F39" s="54"/>
      <c r="G39" s="57"/>
      <c r="I39" s="38"/>
      <c r="J39" s="54"/>
      <c r="K39" s="54"/>
      <c r="L39" s="57"/>
    </row>
    <row r="40" spans="2:12" x14ac:dyDescent="0.3">
      <c r="B40" s="50">
        <v>4</v>
      </c>
      <c r="C40" s="8" t="s">
        <v>60</v>
      </c>
      <c r="D40" s="53"/>
      <c r="G40" s="56"/>
      <c r="I40" s="53"/>
      <c r="L40" s="56"/>
    </row>
    <row r="41" spans="2:12" x14ac:dyDescent="0.3">
      <c r="B41" s="51" t="s">
        <v>61</v>
      </c>
      <c r="C41" s="25" t="s">
        <v>62</v>
      </c>
      <c r="D41" s="38"/>
      <c r="E41" s="54"/>
      <c r="F41" s="54"/>
      <c r="G41" s="57"/>
      <c r="I41" s="38"/>
      <c r="J41" s="54"/>
      <c r="K41" s="54"/>
      <c r="L41" s="57"/>
    </row>
    <row r="42" spans="2:12" ht="15" thickBot="1" x14ac:dyDescent="0.35">
      <c r="B42" s="51">
        <v>5</v>
      </c>
      <c r="C42" s="10" t="s">
        <v>63</v>
      </c>
      <c r="D42" s="58"/>
      <c r="E42" s="59"/>
      <c r="F42" s="59"/>
      <c r="G42" s="60"/>
      <c r="I42" s="58"/>
      <c r="J42" s="59"/>
      <c r="K42" s="59"/>
      <c r="L42" s="60"/>
    </row>
  </sheetData>
  <mergeCells count="9">
    <mergeCell ref="O5:P5"/>
    <mergeCell ref="O6:P7"/>
    <mergeCell ref="I5:L5"/>
    <mergeCell ref="D5:G5"/>
    <mergeCell ref="C2:C5"/>
    <mergeCell ref="D2:L2"/>
    <mergeCell ref="D4:G4"/>
    <mergeCell ref="I4:L4"/>
    <mergeCell ref="N4:N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4A071-462B-4723-B276-EB83B8362C11}">
  <dimension ref="B1:I22"/>
  <sheetViews>
    <sheetView workbookViewId="0">
      <selection activeCell="B13" sqref="B13"/>
    </sheetView>
  </sheetViews>
  <sheetFormatPr defaultRowHeight="14.4" x14ac:dyDescent="0.3"/>
  <cols>
    <col min="2" max="2" width="47.6640625" customWidth="1"/>
    <col min="3" max="3" width="19.44140625" customWidth="1"/>
    <col min="4" max="4" width="21.44140625" customWidth="1"/>
    <col min="5" max="5" width="2.33203125" customWidth="1"/>
    <col min="6" max="6" width="19.109375" bestFit="1" customWidth="1"/>
    <col min="7" max="7" width="20.109375" customWidth="1"/>
  </cols>
  <sheetData>
    <row r="1" spans="2:9" ht="15" thickBot="1" x14ac:dyDescent="0.35"/>
    <row r="2" spans="2:9" ht="24" customHeight="1" thickBot="1" x14ac:dyDescent="0.35">
      <c r="B2" s="156" t="s">
        <v>122</v>
      </c>
      <c r="C2" s="158" t="s">
        <v>9</v>
      </c>
      <c r="D2" s="160"/>
      <c r="E2" s="1"/>
      <c r="F2" s="158" t="s">
        <v>10</v>
      </c>
      <c r="G2" s="159"/>
      <c r="H2" s="168" t="s">
        <v>70</v>
      </c>
      <c r="I2" s="169"/>
    </row>
    <row r="3" spans="2:9" ht="15" thickBot="1" x14ac:dyDescent="0.35">
      <c r="B3" s="157"/>
      <c r="C3" s="29" t="s">
        <v>71</v>
      </c>
      <c r="D3" s="29" t="s">
        <v>72</v>
      </c>
      <c r="E3" s="1"/>
      <c r="F3" s="29" t="s">
        <v>71</v>
      </c>
      <c r="G3" s="112" t="s">
        <v>72</v>
      </c>
      <c r="H3" s="170"/>
      <c r="I3" s="171"/>
    </row>
    <row r="4" spans="2:9" ht="16.5" customHeight="1" x14ac:dyDescent="0.3">
      <c r="B4" s="14"/>
      <c r="C4" s="174" t="s">
        <v>73</v>
      </c>
      <c r="D4" s="174" t="s">
        <v>74</v>
      </c>
      <c r="E4" s="15"/>
      <c r="F4" s="174" t="s">
        <v>73</v>
      </c>
      <c r="G4" s="176" t="s">
        <v>74</v>
      </c>
      <c r="H4" s="17"/>
      <c r="I4" s="115"/>
    </row>
    <row r="5" spans="2:9" ht="25.5" customHeight="1" x14ac:dyDescent="0.3">
      <c r="B5" s="86" t="s">
        <v>101</v>
      </c>
      <c r="C5" s="175"/>
      <c r="D5" s="175"/>
      <c r="E5" s="15"/>
      <c r="F5" s="175"/>
      <c r="G5" s="177"/>
      <c r="H5" s="114"/>
      <c r="I5" s="113"/>
    </row>
    <row r="6" spans="2:9" x14ac:dyDescent="0.3">
      <c r="B6" s="93"/>
      <c r="C6" s="62"/>
      <c r="D6" s="37"/>
      <c r="E6" s="18"/>
      <c r="F6" s="17"/>
      <c r="G6" s="17"/>
      <c r="H6" s="17"/>
      <c r="I6" s="115"/>
    </row>
    <row r="7" spans="2:9" x14ac:dyDescent="0.3">
      <c r="B7" s="94" t="s">
        <v>75</v>
      </c>
      <c r="C7" s="95">
        <v>0</v>
      </c>
      <c r="D7" s="96">
        <v>0</v>
      </c>
      <c r="E7" s="97"/>
      <c r="F7" s="98">
        <v>0</v>
      </c>
      <c r="G7" s="98">
        <v>0</v>
      </c>
      <c r="H7" s="172"/>
      <c r="I7" s="173"/>
    </row>
    <row r="8" spans="2:9" x14ac:dyDescent="0.3">
      <c r="B8" s="94" t="s">
        <v>75</v>
      </c>
      <c r="C8" s="95">
        <v>0</v>
      </c>
      <c r="D8" s="96">
        <v>0</v>
      </c>
      <c r="E8" s="97"/>
      <c r="F8" s="98">
        <v>0</v>
      </c>
      <c r="G8" s="98">
        <v>0</v>
      </c>
      <c r="H8" s="172"/>
      <c r="I8" s="173"/>
    </row>
    <row r="9" spans="2:9" x14ac:dyDescent="0.3">
      <c r="B9" s="94" t="s">
        <v>75</v>
      </c>
      <c r="C9" s="95">
        <v>0</v>
      </c>
      <c r="D9" s="96">
        <v>0</v>
      </c>
      <c r="E9" s="97"/>
      <c r="F9" s="98">
        <v>0</v>
      </c>
      <c r="G9" s="98">
        <v>0</v>
      </c>
      <c r="H9" s="172"/>
      <c r="I9" s="173"/>
    </row>
    <row r="10" spans="2:9" ht="15" thickBot="1" x14ac:dyDescent="0.35">
      <c r="B10" s="99" t="s">
        <v>99</v>
      </c>
      <c r="C10" s="100">
        <v>0</v>
      </c>
      <c r="D10" s="101">
        <v>0</v>
      </c>
      <c r="E10" s="97"/>
      <c r="F10" s="102">
        <v>0</v>
      </c>
      <c r="G10" s="102">
        <v>0</v>
      </c>
      <c r="H10" s="178"/>
      <c r="I10" s="179"/>
    </row>
    <row r="11" spans="2:9" x14ac:dyDescent="0.3">
      <c r="B11" s="103" t="s">
        <v>100</v>
      </c>
      <c r="C11" s="104"/>
      <c r="D11" s="105"/>
      <c r="E11" s="97"/>
      <c r="F11" s="106"/>
      <c r="G11" s="106"/>
      <c r="H11" s="116"/>
      <c r="I11" s="117"/>
    </row>
    <row r="12" spans="2:9" x14ac:dyDescent="0.3">
      <c r="B12" s="107"/>
      <c r="C12" s="108"/>
      <c r="D12" s="109"/>
      <c r="E12" s="110"/>
      <c r="F12" s="107"/>
      <c r="G12" s="107"/>
      <c r="H12" s="17"/>
      <c r="I12" s="115"/>
    </row>
    <row r="13" spans="2:9" ht="28.8" x14ac:dyDescent="0.3">
      <c r="B13" s="111" t="s">
        <v>109</v>
      </c>
      <c r="C13" s="95" t="s">
        <v>108</v>
      </c>
      <c r="D13" s="96" t="s">
        <v>119</v>
      </c>
      <c r="E13" s="97"/>
      <c r="F13" s="95" t="s">
        <v>108</v>
      </c>
      <c r="G13" s="98" t="s">
        <v>119</v>
      </c>
      <c r="H13" s="172"/>
      <c r="I13" s="173"/>
    </row>
    <row r="14" spans="2:9" x14ac:dyDescent="0.3">
      <c r="B14" s="94" t="s">
        <v>75</v>
      </c>
      <c r="C14" s="95">
        <v>0</v>
      </c>
      <c r="D14" s="96">
        <v>0</v>
      </c>
      <c r="E14" s="97"/>
      <c r="F14" s="98">
        <v>0</v>
      </c>
      <c r="G14" s="98">
        <v>0</v>
      </c>
      <c r="H14" s="172"/>
      <c r="I14" s="173"/>
    </row>
    <row r="15" spans="2:9" x14ac:dyDescent="0.3">
      <c r="B15" s="94" t="s">
        <v>75</v>
      </c>
      <c r="C15" s="95">
        <v>0</v>
      </c>
      <c r="D15" s="96">
        <v>0</v>
      </c>
      <c r="E15" s="97"/>
      <c r="F15" s="98">
        <v>0</v>
      </c>
      <c r="G15" s="98">
        <v>0</v>
      </c>
      <c r="H15" s="172"/>
      <c r="I15" s="173"/>
    </row>
    <row r="16" spans="2:9" ht="15" thickBot="1" x14ac:dyDescent="0.35">
      <c r="B16" s="99" t="s">
        <v>99</v>
      </c>
      <c r="C16" s="100">
        <v>0</v>
      </c>
      <c r="D16" s="101">
        <v>0</v>
      </c>
      <c r="E16" s="97"/>
      <c r="F16" s="102">
        <v>0</v>
      </c>
      <c r="G16" s="102">
        <v>0</v>
      </c>
      <c r="H16" s="178"/>
      <c r="I16" s="179"/>
    </row>
    <row r="17" spans="2:9" x14ac:dyDescent="0.3">
      <c r="B17" s="103" t="s">
        <v>102</v>
      </c>
      <c r="C17" s="104"/>
      <c r="D17" s="105"/>
      <c r="E17" s="97"/>
      <c r="F17" s="106"/>
      <c r="G17" s="106"/>
      <c r="H17" s="17"/>
      <c r="I17" s="115"/>
    </row>
    <row r="18" spans="2:9" x14ac:dyDescent="0.3">
      <c r="B18" s="107"/>
      <c r="C18" s="108"/>
      <c r="D18" s="109"/>
      <c r="E18" s="110"/>
      <c r="F18" s="107"/>
      <c r="G18" s="107"/>
      <c r="H18" s="17"/>
      <c r="I18" s="115"/>
    </row>
    <row r="19" spans="2:9" x14ac:dyDescent="0.3">
      <c r="B19" s="94" t="s">
        <v>75</v>
      </c>
      <c r="C19" s="95">
        <v>0</v>
      </c>
      <c r="D19" s="96">
        <v>0</v>
      </c>
      <c r="E19" s="97"/>
      <c r="F19" s="98">
        <v>0</v>
      </c>
      <c r="G19" s="98">
        <v>0</v>
      </c>
      <c r="H19" s="172"/>
      <c r="I19" s="173"/>
    </row>
    <row r="20" spans="2:9" x14ac:dyDescent="0.3">
      <c r="B20" s="94" t="s">
        <v>75</v>
      </c>
      <c r="C20" s="95">
        <v>0</v>
      </c>
      <c r="D20" s="96">
        <v>0</v>
      </c>
      <c r="E20" s="97"/>
      <c r="F20" s="98">
        <v>0</v>
      </c>
      <c r="G20" s="98">
        <v>0</v>
      </c>
      <c r="H20" s="172"/>
      <c r="I20" s="173"/>
    </row>
    <row r="21" spans="2:9" x14ac:dyDescent="0.3">
      <c r="B21" s="94" t="s">
        <v>75</v>
      </c>
      <c r="C21" s="95">
        <v>0</v>
      </c>
      <c r="D21" s="96">
        <v>0</v>
      </c>
      <c r="E21" s="97"/>
      <c r="F21" s="98">
        <v>0</v>
      </c>
      <c r="G21" s="98">
        <v>0</v>
      </c>
      <c r="H21" s="172"/>
      <c r="I21" s="173"/>
    </row>
    <row r="22" spans="2:9" ht="15" thickBot="1" x14ac:dyDescent="0.35">
      <c r="B22" s="99" t="s">
        <v>99</v>
      </c>
      <c r="C22" s="100">
        <v>0</v>
      </c>
      <c r="D22" s="101">
        <v>0</v>
      </c>
      <c r="E22" s="97"/>
      <c r="F22" s="102">
        <v>0</v>
      </c>
      <c r="G22" s="102">
        <v>0</v>
      </c>
      <c r="H22" s="178"/>
      <c r="I22" s="179"/>
    </row>
  </sheetData>
  <mergeCells count="20">
    <mergeCell ref="H16:I16"/>
    <mergeCell ref="H19:I19"/>
    <mergeCell ref="H20:I20"/>
    <mergeCell ref="H21:I21"/>
    <mergeCell ref="H22:I22"/>
    <mergeCell ref="H9:I9"/>
    <mergeCell ref="H10:I10"/>
    <mergeCell ref="H13:I13"/>
    <mergeCell ref="H14:I14"/>
    <mergeCell ref="H15:I15"/>
    <mergeCell ref="H2:I3"/>
    <mergeCell ref="H7:I7"/>
    <mergeCell ref="H8:I8"/>
    <mergeCell ref="B2:B3"/>
    <mergeCell ref="C2:D2"/>
    <mergeCell ref="F2:G2"/>
    <mergeCell ref="C4:C5"/>
    <mergeCell ref="D4:D5"/>
    <mergeCell ref="F4:F5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EC018-01A9-4F2C-AE7B-1E5DE4489196}">
  <dimension ref="B3:C9"/>
  <sheetViews>
    <sheetView workbookViewId="0">
      <selection activeCell="B10" sqref="B10"/>
    </sheetView>
  </sheetViews>
  <sheetFormatPr defaultRowHeight="14.4" x14ac:dyDescent="0.3"/>
  <cols>
    <col min="2" max="2" width="27.88671875" bestFit="1" customWidth="1"/>
  </cols>
  <sheetData>
    <row r="3" spans="2:3" x14ac:dyDescent="0.3">
      <c r="B3" t="s">
        <v>76</v>
      </c>
      <c r="C3">
        <v>5</v>
      </c>
    </row>
    <row r="4" spans="2:3" x14ac:dyDescent="0.3">
      <c r="B4" t="s">
        <v>77</v>
      </c>
      <c r="C4">
        <f>10-C3</f>
        <v>5</v>
      </c>
    </row>
    <row r="5" spans="2:3" x14ac:dyDescent="0.3">
      <c r="B5" t="s">
        <v>78</v>
      </c>
      <c r="C5">
        <v>2.1</v>
      </c>
    </row>
    <row r="6" spans="2:3" x14ac:dyDescent="0.3">
      <c r="B6" t="s">
        <v>79</v>
      </c>
      <c r="C6" s="36">
        <f>'2026'!F43</f>
        <v>1.0149999999999999</v>
      </c>
    </row>
    <row r="7" spans="2:3" x14ac:dyDescent="0.3">
      <c r="B7" t="s">
        <v>80</v>
      </c>
      <c r="C7" s="36">
        <f>'2026'!K43</f>
        <v>1.0149999999999999</v>
      </c>
    </row>
    <row r="8" spans="2:3" x14ac:dyDescent="0.3">
      <c r="B8" t="s">
        <v>81</v>
      </c>
      <c r="C8">
        <v>2.7</v>
      </c>
    </row>
    <row r="9" spans="2:3" x14ac:dyDescent="0.3">
      <c r="B9" t="s">
        <v>82</v>
      </c>
      <c r="C9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0E8DE97B60A943A02C4F61D97CE52F" ma:contentTypeVersion="11" ma:contentTypeDescription="Een nieuw document maken." ma:contentTypeScope="" ma:versionID="cc6d8893c92247c4e32220df39df77f7">
  <xsd:schema xmlns:xsd="http://www.w3.org/2001/XMLSchema" xmlns:xs="http://www.w3.org/2001/XMLSchema" xmlns:p="http://schemas.microsoft.com/office/2006/metadata/properties" xmlns:ns2="e4895275-6111-4914-85fa-b7f2ab2b6480" xmlns:ns3="e1ed3b00-b634-493a-9ba9-7498bf998b95" targetNamespace="http://schemas.microsoft.com/office/2006/metadata/properties" ma:root="true" ma:fieldsID="80c4540e65272b04e97c7861e42186d3" ns2:_="" ns3:_="">
    <xsd:import namespace="e4895275-6111-4914-85fa-b7f2ab2b6480"/>
    <xsd:import namespace="e1ed3b00-b634-493a-9ba9-7498bf998b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895275-6111-4914-85fa-b7f2ab2b64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b86ef0f8-90d0-4b35-9b0f-67742ed7e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ed3b00-b634-493a-9ba9-7498bf998b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b19a36f-1f9d-46f8-9bee-02f63e6cc207}" ma:internalName="TaxCatchAll" ma:showField="CatchAllData" ma:web="e1ed3b00-b634-493a-9ba9-7498bf998b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895275-6111-4914-85fa-b7f2ab2b6480">
      <Terms xmlns="http://schemas.microsoft.com/office/infopath/2007/PartnerControls"/>
    </lcf76f155ced4ddcb4097134ff3c332f>
    <TaxCatchAll xmlns="e1ed3b00-b634-493a-9ba9-7498bf998b95" xsi:nil="true"/>
  </documentManagement>
</p:properties>
</file>

<file path=customXml/itemProps1.xml><?xml version="1.0" encoding="utf-8"?>
<ds:datastoreItem xmlns:ds="http://schemas.openxmlformats.org/officeDocument/2006/customXml" ds:itemID="{F5AFCB6A-7259-4AB4-B2B4-A7F628B9CC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538937-9BC6-4C20-9155-A1248F8E3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895275-6111-4914-85fa-b7f2ab2b6480"/>
    <ds:schemaRef ds:uri="e1ed3b00-b634-493a-9ba9-7498bf998b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E1263C-EB92-462C-9E2D-681E4834E4D6}">
  <ds:schemaRefs>
    <ds:schemaRef ds:uri="http://purl.org/dc/dcmitype/"/>
    <ds:schemaRef ds:uri="http://purl.org/dc/elements/1.1/"/>
    <ds:schemaRef ds:uri="e1ed3b00-b634-493a-9ba9-7498bf998b95"/>
    <ds:schemaRef ds:uri="http://schemas.openxmlformats.org/package/2006/metadata/core-properties"/>
    <ds:schemaRef ds:uri="http://schemas.microsoft.com/office/2006/metadata/properties"/>
    <ds:schemaRef ds:uri="e4895275-6111-4914-85fa-b7f2ab2b6480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INSTRUCTIE</vt:lpstr>
      <vt:lpstr>2026</vt:lpstr>
      <vt:lpstr>Toelichting op tab 2026</vt:lpstr>
      <vt:lpstr>Menukaart incidentele elementen</vt:lpstr>
      <vt:lpstr>Kengetallen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2025-10-28T13:20:59Z</dcterms:created>
  <dcterms:modified xsi:type="dcterms:W3CDTF">2026-01-22T13:15:58Z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0x010100480E8DE97B60A943A02C4F61D97CE52F</vt:lpwstr>
  </property>
</Properties>
</file>