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nwonl.sharepoint.com/teams/PRJ-AVondersteuning/Gedeelde documenten/1. Voorbereiding/Voorbereiding 2025 aanbesteding/Aanbestedingsdocumenten 2025/"/>
    </mc:Choice>
  </mc:AlternateContent>
  <xr:revisionPtr revIDLastSave="1889" documentId="8_{301942B1-FE75-48AA-B406-FFE9C798BE6E}" xr6:coauthVersionLast="47" xr6:coauthVersionMax="47" xr10:uidLastSave="{430D4475-DB88-485A-8590-68D37DA7DDED}"/>
  <bookViews>
    <workbookView xWindow="-110" yWindow="-110" windowWidth="19420" windowHeight="11500" xr2:uid="{8E5D72CD-0729-48E1-834F-458EE9E0812D}"/>
  </bookViews>
  <sheets>
    <sheet name="Totaaloverzicht" sheetId="6" r:id="rId1"/>
    <sheet name="1. Initiële Opdracht" sheetId="1" r:id="rId2"/>
    <sheet name="2. Aanvullende kosten" sheetId="5" r:id="rId3"/>
    <sheet name="3. Specificatie" sheetId="7" r:id="rId4"/>
  </sheets>
  <definedNames>
    <definedName name="_xlnm._FilterDatabase" localSheetId="1" hidden="1">'1. Initiële Opdracht'!$B$19:$H$108</definedName>
    <definedName name="_Toc125011207" localSheetId="0">Totaaloverzicht!$B$1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G108" i="1"/>
  <c r="G5" i="1" l="1"/>
  <c r="G6" i="1"/>
  <c r="G7" i="1"/>
  <c r="G8" i="1"/>
  <c r="G9" i="1"/>
  <c r="G10" i="1"/>
  <c r="G11" i="1"/>
  <c r="G12" i="1"/>
  <c r="G13" i="1"/>
  <c r="H13" i="1" s="1"/>
  <c r="G14" i="1"/>
  <c r="H14" i="1" s="1"/>
  <c r="D8" i="1"/>
  <c r="H8" i="1" s="1"/>
  <c r="D12" i="1"/>
  <c r="D11" i="1"/>
  <c r="H11" i="1" s="1"/>
  <c r="D10" i="1"/>
  <c r="H10" i="1" s="1"/>
  <c r="D9" i="1"/>
  <c r="D7" i="1"/>
  <c r="H7" i="1" s="1"/>
  <c r="D6" i="1"/>
  <c r="H6" i="1" s="1"/>
  <c r="D5" i="1"/>
  <c r="H5" i="1" s="1"/>
  <c r="D4" i="1"/>
  <c r="H4" i="1" s="1"/>
  <c r="H12" i="1" l="1"/>
  <c r="H9" i="1"/>
  <c r="D15" i="1"/>
  <c r="H15" i="1" l="1"/>
  <c r="C22" i="6" s="1"/>
  <c r="C23" i="6" s="1"/>
</calcChain>
</file>

<file path=xl/sharedStrings.xml><?xml version="1.0" encoding="utf-8"?>
<sst xmlns="http://schemas.openxmlformats.org/spreadsheetml/2006/main" count="445" uniqueCount="168">
  <si>
    <t>Bijlage K Prijzenblad Audiovisuele middelen</t>
  </si>
  <si>
    <t>Naam Inschrijver</t>
  </si>
  <si>
    <t>Naam rechtsgeldige vertegenwoordiger</t>
  </si>
  <si>
    <t>Datum</t>
  </si>
  <si>
    <t xml:space="preserve">Handtekening </t>
  </si>
  <si>
    <t>INVULINSTRUCTIE</t>
  </si>
  <si>
    <t>1.</t>
  </si>
  <si>
    <t>2.</t>
  </si>
  <si>
    <t xml:space="preserve">Alle prijzen dienen opgegeven te worden in Euro's in twee decimalen en zijn exclusief BTW </t>
  </si>
  <si>
    <t>3.</t>
  </si>
  <si>
    <t>4.</t>
  </si>
  <si>
    <t>Aan genoemde aantallen in dit prijzenblad kunnen geen rechten worden ontleend.</t>
  </si>
  <si>
    <t>5.</t>
  </si>
  <si>
    <t>Het is niet toegestaan om in te schrijven met negatieve prijzen/tarieven en/of nultarieven.</t>
  </si>
  <si>
    <t>6.</t>
  </si>
  <si>
    <r>
      <t xml:space="preserve"> Aanpassingen in of afwijkingen van het format zijn </t>
    </r>
    <r>
      <rPr>
        <b/>
        <sz val="12"/>
        <color theme="1"/>
        <rFont val="Calibri"/>
        <family val="2"/>
      </rPr>
      <t xml:space="preserve">niet </t>
    </r>
    <r>
      <rPr>
        <sz val="12"/>
        <color theme="1"/>
        <rFont val="Calibri"/>
        <family val="2"/>
      </rPr>
      <t xml:space="preserve">toegestaan en leiden tot </t>
    </r>
    <r>
      <rPr>
        <b/>
        <sz val="12"/>
        <color theme="1"/>
        <rFont val="Calibri"/>
        <family val="2"/>
      </rPr>
      <t>uitsluiting</t>
    </r>
    <r>
      <rPr>
        <sz val="12"/>
        <color theme="1"/>
        <rFont val="Calibri"/>
        <family val="2"/>
      </rPr>
      <t xml:space="preserve"> van de aanbestedingsprocedure.</t>
    </r>
  </si>
  <si>
    <t>INSCHRIJVING</t>
  </si>
  <si>
    <t>Omschrijving</t>
  </si>
  <si>
    <t xml:space="preserve">Totaalprijs </t>
  </si>
  <si>
    <t>TOTAAL Initiële Opdracht</t>
  </si>
  <si>
    <t>TOTAAL FICTIEVE INSCHRIJFPRIJS</t>
  </si>
  <si>
    <t>Prijzen per grootte en type ruimte</t>
  </si>
  <si>
    <t>Aantal</t>
  </si>
  <si>
    <t>Kosten ontwerp, implementatie/ inrichting &amp; adoptie per type (eenmalig)</t>
  </si>
  <si>
    <t>Kosten beheer,  onderhoud en garantie per type per maand</t>
  </si>
  <si>
    <t>Kosten beheer,  onderhoud en garantie voor de looptijd van de overeenkomst, incl. verlengingsopties (7 jaar) per type</t>
  </si>
  <si>
    <t>Totaal bedrag</t>
  </si>
  <si>
    <r>
      <t xml:space="preserve">Type A </t>
    </r>
    <r>
      <rPr>
        <sz val="10"/>
        <rFont val="Calibri"/>
        <family val="2"/>
      </rPr>
      <t>Klein</t>
    </r>
  </si>
  <si>
    <r>
      <t xml:space="preserve">Type A </t>
    </r>
    <r>
      <rPr>
        <sz val="10"/>
        <rFont val="Calibri"/>
        <family val="2"/>
      </rPr>
      <t>Midden</t>
    </r>
  </si>
  <si>
    <r>
      <t xml:space="preserve">Type A </t>
    </r>
    <r>
      <rPr>
        <sz val="10"/>
        <rFont val="Calibri"/>
        <family val="2"/>
      </rPr>
      <t>Groot</t>
    </r>
  </si>
  <si>
    <r>
      <t xml:space="preserve">Type B </t>
    </r>
    <r>
      <rPr>
        <sz val="10"/>
        <rFont val="Calibri"/>
        <family val="2"/>
      </rPr>
      <t>Klein</t>
    </r>
  </si>
  <si>
    <r>
      <t xml:space="preserve">Type B </t>
    </r>
    <r>
      <rPr>
        <sz val="10"/>
        <rFont val="Calibri"/>
        <family val="2"/>
      </rPr>
      <t>Midden</t>
    </r>
  </si>
  <si>
    <r>
      <t xml:space="preserve">Type B </t>
    </r>
    <r>
      <rPr>
        <sz val="10"/>
        <rFont val="Calibri"/>
        <family val="2"/>
      </rPr>
      <t>Groot</t>
    </r>
  </si>
  <si>
    <r>
      <t xml:space="preserve">Type C </t>
    </r>
    <r>
      <rPr>
        <sz val="10"/>
        <rFont val="Calibri"/>
        <family val="2"/>
      </rPr>
      <t>Klein</t>
    </r>
  </si>
  <si>
    <r>
      <t xml:space="preserve">Type D </t>
    </r>
    <r>
      <rPr>
        <sz val="10"/>
        <rFont val="Calibri"/>
        <family val="2"/>
      </rPr>
      <t>(werkkamer)</t>
    </r>
    <r>
      <rPr>
        <b/>
        <sz val="10"/>
        <rFont val="Calibri"/>
        <family val="2"/>
      </rPr>
      <t xml:space="preserve"> </t>
    </r>
    <r>
      <rPr>
        <sz val="10"/>
        <rFont val="Calibri"/>
        <family val="2"/>
      </rPr>
      <t>Klein</t>
    </r>
  </si>
  <si>
    <r>
      <t xml:space="preserve">Type E </t>
    </r>
    <r>
      <rPr>
        <sz val="10"/>
        <rFont val="Calibri"/>
        <family val="2"/>
      </rPr>
      <t>Auditorium DH</t>
    </r>
  </si>
  <si>
    <r>
      <t xml:space="preserve">Type E </t>
    </r>
    <r>
      <rPr>
        <sz val="10"/>
        <rFont val="Calibri"/>
        <family val="2"/>
      </rPr>
      <t>Auditorium U</t>
    </r>
  </si>
  <si>
    <r>
      <t>Type E</t>
    </r>
    <r>
      <rPr>
        <sz val="10"/>
        <rFont val="Calibri"/>
        <family val="2"/>
      </rPr>
      <t xml:space="preserve"> 1.05 DH</t>
    </r>
    <r>
      <rPr>
        <b/>
        <sz val="10"/>
        <rFont val="Calibri"/>
        <family val="2"/>
      </rPr>
      <t xml:space="preserve"> </t>
    </r>
    <r>
      <rPr>
        <sz val="10"/>
        <rFont val="Calibri"/>
        <family val="2"/>
      </rPr>
      <t>jungle room</t>
    </r>
  </si>
  <si>
    <t>TOTAAL</t>
  </si>
  <si>
    <t>#</t>
  </si>
  <si>
    <t>Locatie</t>
  </si>
  <si>
    <t>Vergader-ruimte</t>
  </si>
  <si>
    <t>Type</t>
  </si>
  <si>
    <t>Grootte</t>
  </si>
  <si>
    <t>Indien van toepassing, Kostenverschil (meer- of minderprijs) ten opzichte van de standaardtypeprijs, per uitzondering</t>
  </si>
  <si>
    <t>Beschrijving van de afwijkingen ten opzichte van de standaardinrichting per ruimtetype. De Inschrijver wordt verzocht expliciet aan te geven welke afwijking ten opzichte van de standaardinrichting wordt voorgesteld en op welke wijze deze afwijking de prijs per (type) ruimte beïnvloedt (meer-of minderprijs)</t>
  </si>
  <si>
    <t>Den Haag</t>
  </si>
  <si>
    <t>FB kamer</t>
  </si>
  <si>
    <t>Type C</t>
  </si>
  <si>
    <t>Klein</t>
  </si>
  <si>
    <t>Den Haag (jungle room)</t>
  </si>
  <si>
    <t>1.05</t>
  </si>
  <si>
    <t>Type E</t>
  </si>
  <si>
    <t>1.14</t>
  </si>
  <si>
    <t>Type A</t>
  </si>
  <si>
    <t>1.15</t>
  </si>
  <si>
    <t>Type B</t>
  </si>
  <si>
    <t>1.16</t>
  </si>
  <si>
    <t>2.04</t>
  </si>
  <si>
    <t>Type D</t>
  </si>
  <si>
    <t>2.09</t>
  </si>
  <si>
    <t>2.14</t>
  </si>
  <si>
    <t>2.16</t>
  </si>
  <si>
    <t>2.17</t>
  </si>
  <si>
    <t>2.18</t>
  </si>
  <si>
    <t>2.19</t>
  </si>
  <si>
    <t xml:space="preserve"> 3.01</t>
  </si>
  <si>
    <t>Midden</t>
  </si>
  <si>
    <t>3.02</t>
  </si>
  <si>
    <t>Groot</t>
  </si>
  <si>
    <t>3.03</t>
  </si>
  <si>
    <t>3.04</t>
  </si>
  <si>
    <t>3.05</t>
  </si>
  <si>
    <t>3.06</t>
  </si>
  <si>
    <t>3.07</t>
  </si>
  <si>
    <t>3.08</t>
  </si>
  <si>
    <t>3.09</t>
  </si>
  <si>
    <t>3.10</t>
  </si>
  <si>
    <t>3.11</t>
  </si>
  <si>
    <t>3.12</t>
  </si>
  <si>
    <t>3.13</t>
  </si>
  <si>
    <t>3.14</t>
  </si>
  <si>
    <t>3.00</t>
  </si>
  <si>
    <t>Auditorium</t>
  </si>
  <si>
    <t>4.04</t>
  </si>
  <si>
    <t>4.07</t>
  </si>
  <si>
    <t>4.09</t>
  </si>
  <si>
    <t>4.10</t>
  </si>
  <si>
    <t>5.01</t>
  </si>
  <si>
    <t>5.05</t>
  </si>
  <si>
    <t>5.11</t>
  </si>
  <si>
    <t>5.15</t>
  </si>
  <si>
    <t>5.38</t>
  </si>
  <si>
    <t>6.02</t>
  </si>
  <si>
    <t>6.11</t>
  </si>
  <si>
    <t>6.12</t>
  </si>
  <si>
    <t>6.13</t>
  </si>
  <si>
    <t>6.20</t>
  </si>
  <si>
    <t>6.21</t>
  </si>
  <si>
    <t>6.21a</t>
  </si>
  <si>
    <t>6.36</t>
  </si>
  <si>
    <t>7.04</t>
  </si>
  <si>
    <t>7.08</t>
  </si>
  <si>
    <t>7.11</t>
  </si>
  <si>
    <t>7.16</t>
  </si>
  <si>
    <t>7.18</t>
  </si>
  <si>
    <t>7.19</t>
  </si>
  <si>
    <t>7.20</t>
  </si>
  <si>
    <t>7.21</t>
  </si>
  <si>
    <t>7.43</t>
  </si>
  <si>
    <t>7.44</t>
  </si>
  <si>
    <t>7.45</t>
  </si>
  <si>
    <t>8.08</t>
  </si>
  <si>
    <t>8.10a</t>
  </si>
  <si>
    <t>8.17</t>
  </si>
  <si>
    <t>8.22</t>
  </si>
  <si>
    <t>8.24</t>
  </si>
  <si>
    <t>8.34</t>
  </si>
  <si>
    <t>8.35</t>
  </si>
  <si>
    <t>8.41</t>
  </si>
  <si>
    <t>Utrecht</t>
  </si>
  <si>
    <t>4.06</t>
  </si>
  <si>
    <t>5.03</t>
  </si>
  <si>
    <t>5.06</t>
  </si>
  <si>
    <t>6.03</t>
  </si>
  <si>
    <t>7.01</t>
  </si>
  <si>
    <t>7.13</t>
  </si>
  <si>
    <t>8.01</t>
  </si>
  <si>
    <t>8.02</t>
  </si>
  <si>
    <t>8.03</t>
  </si>
  <si>
    <t>8.04</t>
  </si>
  <si>
    <t>8.05</t>
  </si>
  <si>
    <t>8.06</t>
  </si>
  <si>
    <t>8.07</t>
  </si>
  <si>
    <t>8.09</t>
  </si>
  <si>
    <t>8.10</t>
  </si>
  <si>
    <t>8.11</t>
  </si>
  <si>
    <t>9.01</t>
  </si>
  <si>
    <t>9.02</t>
  </si>
  <si>
    <t>9.03</t>
  </si>
  <si>
    <t xml:space="preserve"> </t>
  </si>
  <si>
    <t>AANVULLENDE KOSTEN</t>
  </si>
  <si>
    <t>Betreft de door de Inschrijver gehanteerde uurtarieven per functierol voor het leveren van additionele dienstverlening (zie hoofdstuk 1.3.4.1, punt 3: Aanvullende diensten).</t>
  </si>
  <si>
    <t>OMSCHRIJVING INZET PERSONEEL</t>
  </si>
  <si>
    <t>Prijs per uur (in Euro excl BTW)</t>
  </si>
  <si>
    <t>Projectleider</t>
  </si>
  <si>
    <t>Consultant (audiovisuele middelen)</t>
  </si>
  <si>
    <t>Technisch engineer (ontwikkel of test)</t>
  </si>
  <si>
    <t>Installatietechnicus / Monteur audiovisuele middelen</t>
  </si>
  <si>
    <t>SPECIFICATIE KOSTEN PER VERGADERRUIMTE PRIMAIRE DIENSTEN INITIËLE OPDRACHT</t>
  </si>
  <si>
    <t>Vul hier de type en grootte van de vergaderruimte in waar de Specificatie van de kosten op toeziet*</t>
  </si>
  <si>
    <t>* Indien het een vergaderruimte betreft die afwijkt van de standaard type vul dan de onderhavige nummer van de vergaderruimte in</t>
  </si>
  <si>
    <t>Merk</t>
  </si>
  <si>
    <t>Uitvoering</t>
  </si>
  <si>
    <t>Aantal componenten per ruimte</t>
  </si>
  <si>
    <t>Soort apparatuur</t>
  </si>
  <si>
    <t xml:space="preserve">Installatiemateriaal </t>
  </si>
  <si>
    <t>Overige</t>
  </si>
  <si>
    <t>FUNCTIE</t>
  </si>
  <si>
    <t>Aantal uren</t>
  </si>
  <si>
    <t xml:space="preserve">7. </t>
  </si>
  <si>
    <t>8.</t>
  </si>
  <si>
    <t xml:space="preserve">9. </t>
  </si>
  <si>
    <r>
      <rPr>
        <b/>
        <sz val="12"/>
        <color theme="1"/>
        <rFont val="Calibri"/>
        <family val="2"/>
      </rPr>
      <t>Tabblad 1. "Initiële Opdracht"</t>
    </r>
    <r>
      <rPr>
        <sz val="12"/>
        <color theme="1"/>
        <rFont val="Calibri"/>
        <family val="2"/>
      </rPr>
      <t>;  ziet toe op prijzen voor de initiële opdracht. De totaalprijs voor de initiële opdracht is ook de Inschrijfprijs waarop Gunningcriterium 5 "Prijs" zal worden berekend.</t>
    </r>
  </si>
  <si>
    <r>
      <rPr>
        <b/>
        <sz val="12"/>
        <color theme="1"/>
        <rFont val="Calibri"/>
        <family val="2"/>
      </rPr>
      <t>Tabblad 3. "Specificatie" ;</t>
    </r>
    <r>
      <rPr>
        <sz val="12"/>
        <color theme="1"/>
        <rFont val="Calibri"/>
        <family val="2"/>
      </rPr>
      <t xml:space="preserve"> Hier dient Inschrijver per type en grootte vergaderruimte een specificatie van de kosten op te geven</t>
    </r>
  </si>
  <si>
    <r>
      <rPr>
        <b/>
        <sz val="12"/>
        <color theme="1"/>
        <rFont val="Calibri"/>
        <family val="2"/>
      </rPr>
      <t>Tabblad 2. "Aanvullende kosten";</t>
    </r>
    <r>
      <rPr>
        <sz val="12"/>
        <color theme="1"/>
        <rFont val="Calibri"/>
        <family val="2"/>
      </rPr>
      <t xml:space="preserve"> betreft de Inschrijver gehanteerde uurtarieven per functierol </t>
    </r>
  </si>
  <si>
    <t>Inschrijver dient enkel de geel gearceerde velden in te vullen.</t>
  </si>
  <si>
    <r>
      <t xml:space="preserve">Inschrijver levert </t>
    </r>
    <r>
      <rPr>
        <b/>
        <sz val="12"/>
        <color theme="1"/>
        <rFont val="Calibri"/>
        <family val="2"/>
      </rPr>
      <t>alle</t>
    </r>
    <r>
      <rPr>
        <sz val="12"/>
        <color theme="1"/>
        <rFont val="Calibri"/>
        <family val="2"/>
      </rPr>
      <t xml:space="preserve"> ingevulde werkbladen aan in PDF formaat en Excel. Indien niet alle werkbladen ingevuld en bijgesloten kan de Inschrijving </t>
    </r>
    <r>
      <rPr>
        <b/>
        <sz val="12"/>
        <color theme="1"/>
        <rFont val="Calibri"/>
        <family val="2"/>
      </rPr>
      <t>ongeldig worden verklaard</t>
    </r>
    <r>
      <rPr>
        <sz val="12"/>
        <color theme="1"/>
        <rFont val="Calibri"/>
        <family val="2"/>
      </rPr>
      <t xml:space="preserve"> en terzijde worden gelegd.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</si>
</sst>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quot;€&quot;\ * #,##0.00_ ;_ &quot;€&quot;\ * \-#,##0.00_ ;_ &quot;€&quot;\ * &quot;-&quot;??_ ;_ @_ "/>
    <numFmt numFmtId="43" formatCode="_ * #,##0.00_ ;_ * \-#,##0.00_ ;_ * &quot;-&quot;??_ ;_ @_ "/>
    <numFmt numFmtId="164" formatCode="_-&quot;€&quot;\ * #,##0.00_-;_-&quot;€&quot;\ * #,##0.00\-;_-&quot;€&quot;\ * &quot;-&quot;??_-;_-@_-"/>
    <numFmt numFmtId="165" formatCode="&quot;€&quot;\ #,##0.00"/>
  </numFmts>
  <fonts count="29">
    <font>
      <sz val="11"/>
      <color theme="1"/>
      <name val="Aptos Narrow"/>
      <family val="2"/>
      <scheme val="minor"/>
    </font>
    <font>
      <sz val="11"/>
      <color theme="1"/>
      <name val="Aptos Narrow"/>
      <family val="2"/>
      <scheme val="minor"/>
    </font>
    <font>
      <sz val="9.5"/>
      <color theme="1"/>
      <name val="Calibri"/>
      <family val="2"/>
    </font>
    <font>
      <b/>
      <sz val="9.5"/>
      <color theme="1"/>
      <name val="Calibri"/>
      <family val="2"/>
    </font>
    <font>
      <sz val="12"/>
      <color theme="1"/>
      <name val="Calibri"/>
      <family val="2"/>
    </font>
    <font>
      <b/>
      <sz val="12"/>
      <color theme="1"/>
      <name val="Calibri"/>
      <family val="2"/>
    </font>
    <font>
      <sz val="10"/>
      <color theme="1"/>
      <name val="Calibri"/>
      <family val="2"/>
    </font>
    <font>
      <sz val="9"/>
      <color theme="1"/>
      <name val="Verdana"/>
      <family val="2"/>
    </font>
    <font>
      <sz val="10"/>
      <name val="Calibri"/>
      <family val="2"/>
    </font>
    <font>
      <sz val="12"/>
      <name val="Calibri"/>
      <family val="2"/>
    </font>
    <font>
      <b/>
      <sz val="9.5"/>
      <name val="Calibri"/>
      <family val="2"/>
    </font>
    <font>
      <b/>
      <sz val="12"/>
      <color theme="0"/>
      <name val="Calibri"/>
      <family val="2"/>
    </font>
    <font>
      <b/>
      <sz val="14"/>
      <color theme="0"/>
      <name val="Calibri"/>
      <family val="2"/>
    </font>
    <font>
      <sz val="14"/>
      <color theme="0"/>
      <name val="Aptos Narrow"/>
      <family val="2"/>
      <scheme val="minor"/>
    </font>
    <font>
      <sz val="11"/>
      <name val="Aptos Narrow"/>
      <family val="2"/>
      <scheme val="minor"/>
    </font>
    <font>
      <sz val="24"/>
      <color rgb="FF18657C"/>
      <name val="Saira ExtraCondensed Medium"/>
    </font>
    <font>
      <b/>
      <sz val="10"/>
      <color theme="0"/>
      <name val="Calibri"/>
      <family val="2"/>
    </font>
    <font>
      <sz val="10"/>
      <color rgb="FF000000"/>
      <name val="Calibri"/>
      <family val="2"/>
    </font>
    <font>
      <b/>
      <sz val="10"/>
      <name val="Calibri"/>
      <family val="2"/>
    </font>
    <font>
      <sz val="12"/>
      <color theme="1"/>
      <name val="Calibri"/>
    </font>
    <font>
      <sz val="16"/>
      <color theme="0"/>
      <name val="Calibri"/>
      <family val="2"/>
    </font>
    <font>
      <sz val="10"/>
      <color theme="0"/>
      <name val="Calibri"/>
      <family val="2"/>
    </font>
    <font>
      <sz val="14"/>
      <color theme="0"/>
      <name val="Calibri"/>
      <family val="2"/>
    </font>
    <font>
      <sz val="11"/>
      <color theme="1"/>
      <name val="Calibri"/>
      <family val="2"/>
    </font>
    <font>
      <sz val="16"/>
      <name val="Calibri"/>
      <family val="2"/>
    </font>
    <font>
      <sz val="14"/>
      <name val="Calibri"/>
      <family val="2"/>
    </font>
    <font>
      <sz val="11"/>
      <name val="Calibri"/>
      <family val="2"/>
    </font>
    <font>
      <sz val="9.5"/>
      <name val="Calibri"/>
      <family val="2"/>
    </font>
    <font>
      <b/>
      <sz val="9.5"/>
      <color theme="0"/>
      <name val="Calibri"/>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89999084444715716"/>
        <bgColor indexed="64"/>
      </patternFill>
    </fill>
    <fill>
      <patternFill patternType="solid">
        <fgColor theme="7" tint="-0.249977111117893"/>
        <bgColor indexed="64"/>
      </patternFill>
    </fill>
    <fill>
      <patternFill patternType="solid">
        <fgColor theme="3" tint="0.499984740745262"/>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auto="1"/>
      </left>
      <right/>
      <top/>
      <bottom style="thin">
        <color indexed="64"/>
      </bottom>
      <diagonal/>
    </border>
    <border>
      <left/>
      <right/>
      <top/>
      <bottom style="thin">
        <color indexed="64"/>
      </bottom>
      <diagonal/>
    </border>
    <border>
      <left style="medium">
        <color auto="1"/>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28">
    <xf numFmtId="0" fontId="0" fillId="0" borderId="0" xfId="0"/>
    <xf numFmtId="1" fontId="2" fillId="3" borderId="0" xfId="0" applyNumberFormat="1" applyFont="1" applyFill="1" applyAlignment="1">
      <alignment horizontal="left" vertical="top" wrapText="1"/>
    </xf>
    <xf numFmtId="0" fontId="2" fillId="3" borderId="0" xfId="0" applyFont="1" applyFill="1" applyAlignment="1">
      <alignment vertical="top" wrapText="1"/>
    </xf>
    <xf numFmtId="0" fontId="4" fillId="3" borderId="0" xfId="0" applyFont="1" applyFill="1" applyAlignment="1">
      <alignment vertical="top" wrapText="1"/>
    </xf>
    <xf numFmtId="0" fontId="0" fillId="5" borderId="0" xfId="0" applyFill="1" applyAlignment="1">
      <alignment vertical="top"/>
    </xf>
    <xf numFmtId="0" fontId="11" fillId="5" borderId="0" xfId="0" applyFont="1" applyFill="1" applyAlignment="1">
      <alignment vertical="top"/>
    </xf>
    <xf numFmtId="1" fontId="4" fillId="3" borderId="0" xfId="0" applyNumberFormat="1" applyFont="1" applyFill="1" applyAlignment="1">
      <alignment horizontal="left" vertical="top" wrapText="1"/>
    </xf>
    <xf numFmtId="0" fontId="5" fillId="4" borderId="1" xfId="0" applyFont="1" applyFill="1" applyBorder="1" applyAlignment="1">
      <alignment vertical="top" wrapText="1"/>
    </xf>
    <xf numFmtId="44" fontId="4" fillId="3" borderId="1" xfId="0" applyNumberFormat="1" applyFont="1" applyFill="1" applyBorder="1" applyAlignment="1">
      <alignment vertical="top" wrapText="1"/>
    </xf>
    <xf numFmtId="0" fontId="4" fillId="3" borderId="0" xfId="0" applyFont="1" applyFill="1" applyAlignment="1">
      <alignment horizontal="right" vertical="top" wrapText="1"/>
    </xf>
    <xf numFmtId="0" fontId="15" fillId="0" borderId="0" xfId="0" applyFont="1" applyAlignment="1">
      <alignment vertical="center"/>
    </xf>
    <xf numFmtId="0" fontId="6" fillId="3" borderId="0" xfId="0" applyFont="1" applyFill="1" applyAlignment="1">
      <alignment vertical="top" wrapText="1"/>
    </xf>
    <xf numFmtId="1" fontId="6" fillId="3" borderId="0" xfId="0" applyNumberFormat="1" applyFont="1" applyFill="1" applyAlignment="1">
      <alignment horizontal="left" vertical="top" wrapText="1"/>
    </xf>
    <xf numFmtId="0" fontId="6" fillId="0" borderId="1" xfId="0" applyFont="1" applyBorder="1" applyAlignment="1">
      <alignment wrapText="1"/>
    </xf>
    <xf numFmtId="0" fontId="17" fillId="0" borderId="1" xfId="0" applyFont="1" applyBorder="1" applyAlignment="1">
      <alignment horizontal="left" vertical="top" wrapText="1"/>
    </xf>
    <xf numFmtId="0" fontId="11" fillId="3" borderId="0" xfId="0" applyFont="1" applyFill="1" applyAlignment="1">
      <alignment vertical="top" wrapText="1"/>
    </xf>
    <xf numFmtId="0" fontId="19" fillId="3" borderId="1" xfId="0" applyFont="1" applyFill="1" applyBorder="1" applyAlignment="1">
      <alignment vertical="top" wrapText="1"/>
    </xf>
    <xf numFmtId="44" fontId="10" fillId="4" borderId="1" xfId="3" applyFont="1" applyFill="1" applyBorder="1" applyAlignment="1" applyProtection="1">
      <alignment vertical="top" wrapText="1"/>
    </xf>
    <xf numFmtId="44" fontId="10" fillId="4" borderId="1" xfId="3" applyFont="1" applyFill="1" applyBorder="1" applyAlignment="1" applyProtection="1">
      <alignment horizontal="center" vertical="top" wrapText="1"/>
    </xf>
    <xf numFmtId="44" fontId="2" fillId="2" borderId="1" xfId="1" applyFont="1" applyFill="1" applyBorder="1" applyAlignment="1" applyProtection="1">
      <alignment horizontal="center" vertical="top"/>
      <protection locked="0"/>
    </xf>
    <xf numFmtId="44" fontId="3" fillId="2" borderId="1" xfId="1" applyFont="1" applyFill="1" applyBorder="1" applyAlignment="1" applyProtection="1">
      <alignment horizontal="center" vertical="top"/>
    </xf>
    <xf numFmtId="0" fontId="5" fillId="7" borderId="1" xfId="0" applyFont="1" applyFill="1" applyBorder="1" applyAlignment="1">
      <alignment vertical="top" wrapText="1"/>
    </xf>
    <xf numFmtId="44" fontId="5" fillId="7" borderId="1" xfId="1" applyFont="1" applyFill="1" applyBorder="1" applyAlignment="1">
      <alignment vertical="top" wrapText="1"/>
    </xf>
    <xf numFmtId="0" fontId="18" fillId="0" borderId="1" xfId="0" applyFont="1" applyBorder="1"/>
    <xf numFmtId="0" fontId="6" fillId="0" borderId="1" xfId="0" applyFont="1" applyBorder="1"/>
    <xf numFmtId="44" fontId="6" fillId="0" borderId="1" xfId="0" applyNumberFormat="1" applyFont="1" applyBorder="1"/>
    <xf numFmtId="0" fontId="16" fillId="6" borderId="1" xfId="0" applyFont="1" applyFill="1" applyBorder="1"/>
    <xf numFmtId="44" fontId="16" fillId="6" borderId="1" xfId="0" applyNumberFormat="1" applyFont="1" applyFill="1" applyBorder="1"/>
    <xf numFmtId="0" fontId="16" fillId="6" borderId="1" xfId="0" applyFont="1" applyFill="1" applyBorder="1" applyAlignment="1">
      <alignment vertical="top" wrapText="1"/>
    </xf>
    <xf numFmtId="0" fontId="16" fillId="6" borderId="1" xfId="0" applyFont="1" applyFill="1" applyBorder="1" applyAlignment="1">
      <alignment horizontal="left" vertical="top" wrapText="1"/>
    </xf>
    <xf numFmtId="0" fontId="17" fillId="0" borderId="1" xfId="0" applyFont="1" applyBorder="1" applyAlignment="1">
      <alignment wrapText="1"/>
    </xf>
    <xf numFmtId="0" fontId="17" fillId="3" borderId="1" xfId="0" applyFont="1" applyFill="1" applyBorder="1" applyAlignment="1">
      <alignment wrapText="1"/>
    </xf>
    <xf numFmtId="0" fontId="6" fillId="3" borderId="1" xfId="0" applyFont="1" applyFill="1" applyBorder="1" applyAlignment="1">
      <alignment wrapText="1"/>
    </xf>
    <xf numFmtId="0" fontId="17" fillId="0" borderId="1" xfId="0" applyFont="1" applyBorder="1" applyAlignment="1">
      <alignment horizontal="right" vertical="top" wrapText="1"/>
    </xf>
    <xf numFmtId="0" fontId="6" fillId="0" borderId="1" xfId="0" applyFont="1" applyBorder="1" applyAlignment="1">
      <alignment horizontal="left"/>
    </xf>
    <xf numFmtId="0" fontId="11" fillId="8" borderId="1" xfId="0" applyFont="1" applyFill="1" applyBorder="1" applyAlignment="1">
      <alignment vertical="top" wrapText="1"/>
    </xf>
    <xf numFmtId="1" fontId="11" fillId="8" borderId="1" xfId="0" applyNumberFormat="1" applyFont="1" applyFill="1" applyBorder="1" applyAlignment="1">
      <alignment horizontal="left" vertical="top" wrapText="1"/>
    </xf>
    <xf numFmtId="0" fontId="11" fillId="8" borderId="1" xfId="0" applyFont="1" applyFill="1" applyBorder="1"/>
    <xf numFmtId="0" fontId="2" fillId="3" borderId="1" xfId="2" applyFont="1" applyFill="1" applyBorder="1" applyAlignment="1">
      <alignment vertical="top"/>
    </xf>
    <xf numFmtId="0" fontId="2" fillId="3" borderId="1" xfId="2" applyFont="1" applyFill="1" applyBorder="1" applyAlignment="1">
      <alignment vertical="top" wrapText="1"/>
    </xf>
    <xf numFmtId="0" fontId="20" fillId="5" borderId="6" xfId="2" applyFont="1" applyFill="1" applyBorder="1" applyAlignment="1">
      <alignment vertical="top"/>
    </xf>
    <xf numFmtId="0" fontId="21" fillId="5" borderId="7" xfId="2" applyFont="1" applyFill="1" applyBorder="1" applyAlignment="1">
      <alignment vertical="top"/>
    </xf>
    <xf numFmtId="0" fontId="21" fillId="5" borderId="7" xfId="2" applyFont="1" applyFill="1" applyBorder="1" applyAlignment="1">
      <alignment vertical="top" wrapText="1"/>
    </xf>
    <xf numFmtId="0" fontId="22" fillId="5" borderId="7" xfId="2" applyFont="1" applyFill="1" applyBorder="1" applyAlignment="1">
      <alignment horizontal="center" vertical="center" wrapText="1"/>
    </xf>
    <xf numFmtId="0" fontId="23" fillId="3" borderId="8" xfId="0" applyFont="1" applyFill="1" applyBorder="1"/>
    <xf numFmtId="0" fontId="23" fillId="3" borderId="0" xfId="0" applyFont="1" applyFill="1"/>
    <xf numFmtId="0" fontId="24" fillId="3" borderId="9" xfId="2" applyFont="1" applyFill="1" applyBorder="1" applyAlignment="1">
      <alignment vertical="top"/>
    </xf>
    <xf numFmtId="0" fontId="8" fillId="3" borderId="0" xfId="2" applyFont="1" applyFill="1" applyAlignment="1">
      <alignment vertical="top"/>
    </xf>
    <xf numFmtId="0" fontId="8" fillId="3" borderId="0" xfId="2" applyFont="1" applyFill="1" applyAlignment="1">
      <alignment vertical="top" wrapText="1"/>
    </xf>
    <xf numFmtId="0" fontId="25" fillId="3" borderId="0" xfId="2" applyFont="1" applyFill="1" applyAlignment="1">
      <alignment horizontal="center" vertical="center" wrapText="1"/>
    </xf>
    <xf numFmtId="0" fontId="26" fillId="3" borderId="10" xfId="0" applyFont="1" applyFill="1" applyBorder="1"/>
    <xf numFmtId="0" fontId="26" fillId="3" borderId="0" xfId="0" applyFont="1" applyFill="1"/>
    <xf numFmtId="0" fontId="8" fillId="2" borderId="13" xfId="2" applyFont="1" applyFill="1" applyBorder="1" applyAlignment="1">
      <alignment vertical="top" wrapText="1"/>
    </xf>
    <xf numFmtId="0" fontId="27" fillId="3" borderId="9" xfId="2" applyFont="1" applyFill="1" applyBorder="1" applyAlignment="1">
      <alignment vertical="top"/>
    </xf>
    <xf numFmtId="0" fontId="27" fillId="3" borderId="0" xfId="2" applyFont="1" applyFill="1" applyAlignment="1">
      <alignment vertical="top"/>
    </xf>
    <xf numFmtId="0" fontId="27" fillId="3" borderId="0" xfId="2" applyFont="1" applyFill="1" applyAlignment="1">
      <alignment vertical="top" wrapText="1"/>
    </xf>
    <xf numFmtId="0" fontId="27" fillId="3" borderId="0" xfId="2" applyFont="1" applyFill="1" applyAlignment="1">
      <alignment horizontal="center" vertical="center" wrapText="1"/>
    </xf>
    <xf numFmtId="0" fontId="27" fillId="3" borderId="10" xfId="0" applyFont="1" applyFill="1" applyBorder="1"/>
    <xf numFmtId="0" fontId="27" fillId="3" borderId="0" xfId="0" applyFont="1" applyFill="1"/>
    <xf numFmtId="0" fontId="10" fillId="4" borderId="14" xfId="2" applyFont="1" applyFill="1" applyBorder="1" applyAlignment="1">
      <alignment vertical="top" wrapText="1"/>
    </xf>
    <xf numFmtId="0" fontId="10" fillId="4" borderId="1" xfId="2" applyFont="1" applyFill="1" applyBorder="1" applyAlignment="1">
      <alignment vertical="top" wrapText="1"/>
    </xf>
    <xf numFmtId="0" fontId="10" fillId="4" borderId="1" xfId="2" applyFont="1" applyFill="1" applyBorder="1" applyAlignment="1">
      <alignment horizontal="center" vertical="top" wrapText="1"/>
    </xf>
    <xf numFmtId="0" fontId="2" fillId="3" borderId="10" xfId="0" applyFont="1" applyFill="1" applyBorder="1"/>
    <xf numFmtId="0" fontId="2" fillId="3" borderId="0" xfId="0" applyFont="1" applyFill="1"/>
    <xf numFmtId="0" fontId="28" fillId="10" borderId="14" xfId="2" applyFont="1" applyFill="1" applyBorder="1" applyAlignment="1">
      <alignment vertical="top"/>
    </xf>
    <xf numFmtId="0" fontId="2" fillId="10" borderId="15" xfId="2" applyFont="1" applyFill="1" applyBorder="1" applyAlignment="1" applyProtection="1">
      <alignment vertical="top" wrapText="1"/>
      <protection locked="0"/>
    </xf>
    <xf numFmtId="0" fontId="2" fillId="10" borderId="15" xfId="2" applyFont="1" applyFill="1" applyBorder="1" applyAlignment="1" applyProtection="1">
      <alignment horizontal="center" vertical="top"/>
      <protection locked="0"/>
    </xf>
    <xf numFmtId="0" fontId="2" fillId="2" borderId="15" xfId="2" applyFont="1" applyFill="1" applyBorder="1" applyAlignment="1" applyProtection="1">
      <alignment vertical="top" wrapText="1"/>
      <protection locked="0"/>
    </xf>
    <xf numFmtId="0" fontId="2" fillId="2" borderId="15" xfId="2" applyFont="1" applyFill="1" applyBorder="1" applyAlignment="1" applyProtection="1">
      <alignment horizontal="center" vertical="top"/>
      <protection locked="0"/>
    </xf>
    <xf numFmtId="0" fontId="2" fillId="2" borderId="16" xfId="2" applyFont="1" applyFill="1" applyBorder="1" applyAlignment="1" applyProtection="1">
      <alignment vertical="top" wrapText="1"/>
      <protection locked="0"/>
    </xf>
    <xf numFmtId="0" fontId="2" fillId="2" borderId="16" xfId="2" applyFont="1" applyFill="1" applyBorder="1" applyAlignment="1" applyProtection="1">
      <alignment horizontal="center" vertical="top"/>
      <protection locked="0"/>
    </xf>
    <xf numFmtId="0" fontId="3" fillId="3" borderId="0" xfId="2" applyFont="1" applyFill="1" applyAlignment="1">
      <alignment vertical="top"/>
    </xf>
    <xf numFmtId="0" fontId="2" fillId="3" borderId="0" xfId="2" applyFont="1" applyFill="1" applyAlignment="1" applyProtection="1">
      <alignment vertical="top" wrapText="1"/>
      <protection locked="0"/>
    </xf>
    <xf numFmtId="0" fontId="2" fillId="3" borderId="0" xfId="2" applyFont="1" applyFill="1" applyAlignment="1" applyProtection="1">
      <alignment horizontal="center" vertical="top"/>
      <protection locked="0"/>
    </xf>
    <xf numFmtId="0" fontId="10" fillId="3" borderId="17" xfId="2" applyFont="1" applyFill="1" applyBorder="1" applyAlignment="1">
      <alignment vertical="top" wrapText="1"/>
    </xf>
    <xf numFmtId="0" fontId="10" fillId="3" borderId="0" xfId="2" applyFont="1" applyFill="1" applyAlignment="1">
      <alignment horizontal="center" vertical="top" wrapText="1"/>
    </xf>
    <xf numFmtId="0" fontId="3" fillId="3" borderId="18" xfId="2" applyFont="1" applyFill="1" applyBorder="1" applyAlignment="1">
      <alignment vertical="top"/>
    </xf>
    <xf numFmtId="0" fontId="2" fillId="3" borderId="19" xfId="2" applyFont="1" applyFill="1" applyBorder="1" applyAlignment="1" applyProtection="1">
      <alignment vertical="top" wrapText="1"/>
      <protection locked="0"/>
    </xf>
    <xf numFmtId="44" fontId="10" fillId="4" borderId="20" xfId="3" applyFont="1" applyFill="1" applyBorder="1" applyAlignment="1" applyProtection="1">
      <alignment vertical="top" wrapText="1"/>
    </xf>
    <xf numFmtId="44" fontId="10" fillId="4" borderId="15" xfId="3" applyFont="1" applyFill="1" applyBorder="1" applyAlignment="1" applyProtection="1">
      <alignment vertical="top" wrapText="1"/>
    </xf>
    <xf numFmtId="44" fontId="10" fillId="4" borderId="15" xfId="3" applyFont="1" applyFill="1" applyBorder="1" applyAlignment="1" applyProtection="1">
      <alignment horizontal="center" vertical="top" wrapText="1"/>
    </xf>
    <xf numFmtId="0" fontId="2" fillId="3" borderId="21" xfId="0" applyFont="1" applyFill="1" applyBorder="1"/>
    <xf numFmtId="0" fontId="2" fillId="3" borderId="22" xfId="0" applyFont="1" applyFill="1" applyBorder="1"/>
    <xf numFmtId="0" fontId="2" fillId="3" borderId="22" xfId="2" applyFont="1" applyFill="1" applyBorder="1" applyAlignment="1">
      <alignment vertical="top" wrapText="1"/>
    </xf>
    <xf numFmtId="0" fontId="2" fillId="3" borderId="23" xfId="0" applyFont="1" applyFill="1" applyBorder="1"/>
    <xf numFmtId="0" fontId="2" fillId="3" borderId="0" xfId="2" applyFont="1" applyFill="1" applyAlignment="1">
      <alignment vertical="top" wrapText="1"/>
    </xf>
    <xf numFmtId="0" fontId="6" fillId="3" borderId="0" xfId="2" applyFont="1" applyFill="1" applyAlignment="1">
      <alignment vertical="top" wrapText="1"/>
    </xf>
    <xf numFmtId="165" fontId="11" fillId="8" borderId="1" xfId="0" applyNumberFormat="1" applyFont="1" applyFill="1" applyBorder="1"/>
    <xf numFmtId="0" fontId="3" fillId="2" borderId="1" xfId="2" applyFont="1" applyFill="1" applyBorder="1" applyAlignment="1">
      <alignment vertical="top"/>
    </xf>
    <xf numFmtId="0" fontId="2" fillId="2" borderId="1" xfId="2" applyFont="1" applyFill="1" applyBorder="1" applyAlignment="1" applyProtection="1">
      <alignment vertical="top" wrapText="1"/>
      <protection locked="0"/>
    </xf>
    <xf numFmtId="0" fontId="2" fillId="2" borderId="1" xfId="2" applyFont="1" applyFill="1" applyBorder="1" applyAlignment="1" applyProtection="1">
      <alignment horizontal="center" vertical="top"/>
      <protection locked="0"/>
    </xf>
    <xf numFmtId="0" fontId="3" fillId="2" borderId="1" xfId="2" applyFont="1" applyFill="1" applyBorder="1" applyAlignment="1">
      <alignment vertical="top" wrapText="1"/>
    </xf>
    <xf numFmtId="0" fontId="3" fillId="2" borderId="1" xfId="2" applyFont="1" applyFill="1" applyBorder="1" applyAlignment="1">
      <alignment horizontal="center" vertical="top"/>
    </xf>
    <xf numFmtId="0" fontId="4" fillId="3" borderId="0" xfId="0" applyFont="1" applyFill="1" applyAlignment="1">
      <alignment vertical="top" wrapText="1"/>
    </xf>
    <xf numFmtId="44" fontId="6" fillId="3" borderId="1" xfId="0" applyNumberFormat="1" applyFont="1" applyFill="1" applyBorder="1"/>
    <xf numFmtId="0" fontId="0" fillId="3" borderId="0" xfId="0" applyFill="1" applyAlignment="1">
      <alignment vertical="top" wrapText="1"/>
    </xf>
    <xf numFmtId="0" fontId="14" fillId="2" borderId="1" xfId="0" applyFont="1" applyFill="1" applyBorder="1" applyAlignment="1" applyProtection="1">
      <alignment vertical="top" wrapText="1"/>
      <protection locked="0"/>
    </xf>
    <xf numFmtId="0" fontId="9" fillId="2" borderId="1" xfId="0" applyFont="1" applyFill="1" applyBorder="1" applyAlignment="1" applyProtection="1">
      <alignment vertical="top" wrapText="1"/>
      <protection locked="0"/>
    </xf>
    <xf numFmtId="44" fontId="6" fillId="2" borderId="1" xfId="1" applyFont="1" applyFill="1" applyBorder="1" applyAlignment="1" applyProtection="1">
      <alignment vertical="top" wrapText="1"/>
      <protection locked="0"/>
    </xf>
    <xf numFmtId="44" fontId="6" fillId="2" borderId="1" xfId="0" applyNumberFormat="1" applyFont="1" applyFill="1" applyBorder="1" applyProtection="1">
      <protection locked="0"/>
    </xf>
    <xf numFmtId="0" fontId="12" fillId="5" borderId="0" xfId="0" applyFont="1" applyFill="1" applyAlignment="1">
      <alignment vertical="top" wrapText="1"/>
    </xf>
    <xf numFmtId="0" fontId="13" fillId="5" borderId="0" xfId="0" applyFont="1" applyFill="1" applyAlignment="1">
      <alignment vertical="top" wrapText="1"/>
    </xf>
    <xf numFmtId="0" fontId="4" fillId="3" borderId="0" xfId="0" applyFont="1" applyFill="1" applyAlignment="1">
      <alignment vertical="top" wrapText="1"/>
    </xf>
    <xf numFmtId="0" fontId="0" fillId="0" borderId="0" xfId="0" applyAlignment="1">
      <alignment vertical="top" wrapText="1"/>
    </xf>
    <xf numFmtId="44" fontId="11" fillId="8" borderId="11" xfId="0" applyNumberFormat="1" applyFont="1" applyFill="1" applyBorder="1" applyAlignment="1">
      <alignment horizontal="center"/>
    </xf>
    <xf numFmtId="44" fontId="11" fillId="8" borderId="12" xfId="0" applyNumberFormat="1" applyFont="1" applyFill="1" applyBorder="1" applyAlignment="1">
      <alignment horizontal="center"/>
    </xf>
    <xf numFmtId="44" fontId="11" fillId="8" borderId="13" xfId="0" applyNumberFormat="1" applyFont="1" applyFill="1" applyBorder="1" applyAlignment="1">
      <alignment horizontal="center"/>
    </xf>
    <xf numFmtId="44" fontId="6" fillId="2" borderId="1" xfId="1" applyFont="1" applyFill="1" applyBorder="1" applyAlignment="1" applyProtection="1">
      <alignment horizontal="center" vertical="top" wrapText="1"/>
      <protection locked="0"/>
    </xf>
    <xf numFmtId="0" fontId="16" fillId="6" borderId="17" xfId="0" applyFont="1" applyFill="1" applyBorder="1" applyAlignment="1">
      <alignment horizontal="left" vertical="top" wrapText="1"/>
    </xf>
    <xf numFmtId="0" fontId="16" fillId="6" borderId="0" xfId="0" applyFont="1" applyFill="1" applyAlignment="1">
      <alignment horizontal="left" vertical="top" wrapText="1"/>
    </xf>
    <xf numFmtId="44" fontId="6" fillId="2" borderId="11" xfId="1" applyFont="1" applyFill="1" applyBorder="1" applyAlignment="1" applyProtection="1">
      <alignment horizontal="center" vertical="top" wrapText="1"/>
      <protection locked="0"/>
    </xf>
    <xf numFmtId="44" fontId="6" fillId="2" borderId="12" xfId="1" applyFont="1" applyFill="1" applyBorder="1" applyAlignment="1" applyProtection="1">
      <alignment horizontal="center" vertical="top" wrapText="1"/>
      <protection locked="0"/>
    </xf>
    <xf numFmtId="44" fontId="6" fillId="2" borderId="13" xfId="1" applyFont="1" applyFill="1" applyBorder="1" applyAlignment="1" applyProtection="1">
      <alignment horizontal="center" vertical="top" wrapText="1"/>
      <protection locked="0"/>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2" borderId="1" xfId="2" applyFont="1" applyFill="1" applyBorder="1" applyAlignment="1" applyProtection="1">
      <alignment vertical="top" wrapText="1"/>
      <protection locked="0"/>
    </xf>
    <xf numFmtId="0" fontId="0" fillId="0" borderId="1" xfId="0" applyBorder="1" applyAlignment="1">
      <alignment vertical="top" wrapText="1"/>
    </xf>
    <xf numFmtId="0" fontId="10" fillId="4" borderId="11" xfId="2" applyFont="1" applyFill="1" applyBorder="1" applyAlignment="1">
      <alignment vertical="top" wrapText="1"/>
    </xf>
    <xf numFmtId="0" fontId="0" fillId="0" borderId="13" xfId="0" applyBorder="1" applyAlignment="1">
      <alignment vertical="top" wrapText="1"/>
    </xf>
    <xf numFmtId="0" fontId="28" fillId="10" borderId="1" xfId="2" applyFont="1" applyFill="1" applyBorder="1" applyAlignment="1">
      <alignment vertical="top"/>
    </xf>
    <xf numFmtId="0" fontId="0" fillId="0" borderId="1" xfId="0" applyBorder="1" applyAlignment="1">
      <alignment vertical="top"/>
    </xf>
    <xf numFmtId="0" fontId="9" fillId="9" borderId="11" xfId="2" applyFont="1" applyFill="1" applyBorder="1" applyAlignment="1">
      <alignment vertical="top"/>
    </xf>
    <xf numFmtId="0" fontId="0" fillId="9" borderId="12" xfId="0" applyFill="1" applyBorder="1" applyAlignment="1">
      <alignment vertical="top"/>
    </xf>
    <xf numFmtId="0" fontId="0" fillId="9" borderId="13" xfId="0" applyFill="1" applyBorder="1" applyAlignment="1">
      <alignment vertical="top"/>
    </xf>
    <xf numFmtId="0" fontId="27" fillId="3" borderId="9" xfId="2" applyFont="1" applyFill="1" applyBorder="1" applyAlignment="1">
      <alignment vertical="top" wrapText="1"/>
    </xf>
    <xf numFmtId="44" fontId="6" fillId="3" borderId="0" xfId="0" applyNumberFormat="1" applyFont="1" applyFill="1" applyAlignment="1">
      <alignment vertical="top" wrapText="1"/>
    </xf>
  </cellXfs>
  <cellStyles count="9">
    <cellStyle name="Komma 2" xfId="6" xr:uid="{52E8E91E-E223-426C-BF60-0732C0C532EF}"/>
    <cellStyle name="Komma 2 2" xfId="8" xr:uid="{D1829B36-7B08-465D-807D-18F8565DA6B2}"/>
    <cellStyle name="Procent 2" xfId="4" xr:uid="{BE3ACD2A-0D86-4405-B687-5278778D26AD}"/>
    <cellStyle name="Standaard" xfId="0" builtinId="0"/>
    <cellStyle name="Standaard 2" xfId="2" xr:uid="{E4789EBB-E752-4376-98FE-80BC8E7572C4}"/>
    <cellStyle name="Valuta" xfId="1" builtinId="4"/>
    <cellStyle name="Valuta 2" xfId="3" xr:uid="{8D41043D-6A28-4744-A2CC-C72BD4F014C3}"/>
    <cellStyle name="Valuta 2 2" xfId="7" xr:uid="{91E5E8D4-E954-4E65-ABF7-7C958A756A8D}"/>
    <cellStyle name="Valuta 3" xfId="5" xr:uid="{C3353403-42E8-4A49-B78F-2AA4ED12C24A}"/>
  </cellStyles>
  <dxfs count="0"/>
  <tableStyles count="1" defaultTableStyle="TableStyleMedium2" defaultPivotStyle="PivotStyleLight16">
    <tableStyle name="Invisible" pivot="0" table="0" count="0" xr9:uid="{ADAABE09-0BB2-4527-A817-6116692E6C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1DB2C-496E-477E-B815-D0D01C794DE9}">
  <dimension ref="A1:C23"/>
  <sheetViews>
    <sheetView tabSelected="1" zoomScaleNormal="100" workbookViewId="0">
      <selection activeCell="B11" sqref="B11:C11"/>
    </sheetView>
  </sheetViews>
  <sheetFormatPr defaultColWidth="8.7265625" defaultRowHeight="15.5"/>
  <cols>
    <col min="1" max="1" width="2.81640625" style="6" customWidth="1"/>
    <col min="2" max="2" width="62.81640625" style="3" customWidth="1"/>
    <col min="3" max="3" width="35" style="3" customWidth="1"/>
    <col min="4" max="4" width="25.54296875" style="3" customWidth="1"/>
    <col min="5" max="13" width="20.54296875" style="3" customWidth="1"/>
    <col min="14" max="30" width="18.54296875" style="3" customWidth="1"/>
    <col min="31" max="16384" width="8.7265625" style="3"/>
  </cols>
  <sheetData>
    <row r="1" spans="1:3" ht="29.5">
      <c r="B1" s="10" t="s">
        <v>0</v>
      </c>
    </row>
    <row r="3" spans="1:3">
      <c r="B3" s="9" t="s">
        <v>1</v>
      </c>
      <c r="C3" s="96"/>
    </row>
    <row r="4" spans="1:3">
      <c r="B4" s="9" t="s">
        <v>2</v>
      </c>
      <c r="C4" s="96"/>
    </row>
    <row r="5" spans="1:3">
      <c r="B5" s="9" t="s">
        <v>3</v>
      </c>
      <c r="C5" s="96"/>
    </row>
    <row r="6" spans="1:3" ht="58.5" customHeight="1">
      <c r="B6" s="9" t="s">
        <v>4</v>
      </c>
      <c r="C6" s="97"/>
    </row>
    <row r="8" spans="1:3" ht="18.5">
      <c r="B8" s="100" t="s">
        <v>5</v>
      </c>
      <c r="C8" s="101"/>
    </row>
    <row r="9" spans="1:3">
      <c r="A9" s="6" t="s">
        <v>6</v>
      </c>
      <c r="B9" s="102" t="s">
        <v>166</v>
      </c>
      <c r="C9" s="103"/>
    </row>
    <row r="10" spans="1:3">
      <c r="A10" s="6" t="s">
        <v>7</v>
      </c>
      <c r="B10" s="102" t="s">
        <v>8</v>
      </c>
      <c r="C10" s="103"/>
    </row>
    <row r="11" spans="1:3" ht="34.5" customHeight="1">
      <c r="A11" s="6" t="s">
        <v>9</v>
      </c>
      <c r="B11" s="102" t="s">
        <v>167</v>
      </c>
      <c r="C11" s="103"/>
    </row>
    <row r="12" spans="1:3">
      <c r="A12" s="6" t="s">
        <v>10</v>
      </c>
      <c r="B12" s="102" t="s">
        <v>11</v>
      </c>
      <c r="C12" s="103"/>
    </row>
    <row r="13" spans="1:3">
      <c r="A13" s="6" t="s">
        <v>12</v>
      </c>
      <c r="B13" s="102" t="s">
        <v>13</v>
      </c>
      <c r="C13" s="103"/>
    </row>
    <row r="14" spans="1:3" ht="32.5" customHeight="1">
      <c r="A14" s="6" t="s">
        <v>14</v>
      </c>
      <c r="B14" s="102" t="s">
        <v>15</v>
      </c>
      <c r="C14" s="103"/>
    </row>
    <row r="15" spans="1:3" ht="34" customHeight="1">
      <c r="A15" s="6" t="s">
        <v>160</v>
      </c>
      <c r="B15" s="102" t="s">
        <v>163</v>
      </c>
      <c r="C15" s="103"/>
    </row>
    <row r="16" spans="1:3" s="93" customFormat="1">
      <c r="A16" s="6" t="s">
        <v>161</v>
      </c>
      <c r="B16" s="102" t="s">
        <v>165</v>
      </c>
      <c r="C16" s="103"/>
    </row>
    <row r="17" spans="1:3" s="93" customFormat="1" ht="31.5" customHeight="1">
      <c r="A17" s="6" t="s">
        <v>162</v>
      </c>
      <c r="B17" s="102" t="s">
        <v>164</v>
      </c>
      <c r="C17" s="103"/>
    </row>
    <row r="18" spans="1:3" s="93" customFormat="1">
      <c r="A18" s="6"/>
      <c r="C18" s="95"/>
    </row>
    <row r="19" spans="1:3" s="93" customFormat="1">
      <c r="A19" s="6"/>
      <c r="C19" s="95"/>
    </row>
    <row r="20" spans="1:3" ht="18.5">
      <c r="B20" s="100" t="s">
        <v>16</v>
      </c>
      <c r="C20" s="101"/>
    </row>
    <row r="21" spans="1:3" ht="30" customHeight="1">
      <c r="B21" s="7" t="s">
        <v>17</v>
      </c>
      <c r="C21" s="7" t="s">
        <v>18</v>
      </c>
    </row>
    <row r="22" spans="1:3" ht="30" customHeight="1">
      <c r="B22" s="16" t="s">
        <v>19</v>
      </c>
      <c r="C22" s="8">
        <f>'1. Initiële Opdracht'!H15+'1. Initiële Opdracht'!G108</f>
        <v>0</v>
      </c>
    </row>
    <row r="23" spans="1:3" ht="30" customHeight="1">
      <c r="B23" s="21" t="s">
        <v>20</v>
      </c>
      <c r="C23" s="22">
        <f>SUM(C22:C22)</f>
        <v>0</v>
      </c>
    </row>
  </sheetData>
  <sheetProtection algorithmName="SHA-512" hashValue="w+HW6YUysqFDzlM3DmPBRAjmEuDVHIP7TTE63CkC51eO8hqrsU9fgijzRMfW+6//5LMeNTvjhReABKasGWBrVg==" saltValue="EKWjxqwTCSG+cvK4erQ4Aw==" spinCount="100000" sheet="1" objects="1" scenarios="1"/>
  <mergeCells count="11">
    <mergeCell ref="B20:C20"/>
    <mergeCell ref="B8:C8"/>
    <mergeCell ref="B9:C9"/>
    <mergeCell ref="B10:C10"/>
    <mergeCell ref="B11:C11"/>
    <mergeCell ref="B12:C12"/>
    <mergeCell ref="B13:C13"/>
    <mergeCell ref="B14:C14"/>
    <mergeCell ref="B15:C15"/>
    <mergeCell ref="B16:C16"/>
    <mergeCell ref="B17:C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2DFD-9B3B-4D59-96AF-D06A3A1EA663}">
  <dimension ref="B3:K108"/>
  <sheetViews>
    <sheetView topLeftCell="B4" zoomScaleNormal="100" workbookViewId="0">
      <selection activeCell="G21" sqref="G21"/>
    </sheetView>
  </sheetViews>
  <sheetFormatPr defaultColWidth="8.7265625" defaultRowHeight="12.75" customHeight="1"/>
  <cols>
    <col min="1" max="1" width="1.81640625" style="11" customWidth="1"/>
    <col min="2" max="2" width="5.54296875" style="11" customWidth="1"/>
    <col min="3" max="3" width="29.1796875" style="11" bestFit="1" customWidth="1"/>
    <col min="4" max="4" width="13.81640625" style="11" customWidth="1"/>
    <col min="5" max="5" width="17.81640625" style="12" customWidth="1"/>
    <col min="6" max="6" width="20.54296875" style="11" customWidth="1"/>
    <col min="7" max="7" width="30.08984375" style="11" customWidth="1"/>
    <col min="8" max="8" width="31.81640625" style="11" customWidth="1"/>
    <col min="9" max="10" width="20.54296875" style="11" customWidth="1"/>
    <col min="11" max="11" width="34.54296875" style="11" customWidth="1"/>
    <col min="12" max="16" width="20.54296875" style="11" customWidth="1"/>
    <col min="17" max="33" width="18.54296875" style="11" customWidth="1"/>
    <col min="34" max="16384" width="8.7265625" style="11"/>
  </cols>
  <sheetData>
    <row r="3" spans="3:9" ht="80.5" customHeight="1">
      <c r="C3" s="28" t="s">
        <v>21</v>
      </c>
      <c r="D3" s="28" t="s">
        <v>22</v>
      </c>
      <c r="E3" s="28" t="s">
        <v>23</v>
      </c>
      <c r="F3" s="28" t="s">
        <v>24</v>
      </c>
      <c r="G3" s="28" t="s">
        <v>25</v>
      </c>
      <c r="H3" s="28" t="s">
        <v>26</v>
      </c>
    </row>
    <row r="4" spans="3:9" ht="12.75" customHeight="1">
      <c r="C4" s="23" t="s">
        <v>27</v>
      </c>
      <c r="D4" s="24">
        <f>COUNTIFS(E:E, "Type A", F:F, "Klein")</f>
        <v>22</v>
      </c>
      <c r="E4" s="98"/>
      <c r="F4" s="99"/>
      <c r="G4" s="94">
        <f>(F4*12)*7</f>
        <v>0</v>
      </c>
      <c r="H4" s="25">
        <f>D4*(E4+G4)</f>
        <v>0</v>
      </c>
      <c r="I4" s="11" t="s">
        <v>140</v>
      </c>
    </row>
    <row r="5" spans="3:9" ht="12.75" customHeight="1">
      <c r="C5" s="23" t="s">
        <v>28</v>
      </c>
      <c r="D5" s="24">
        <f>COUNTIFS(E:E, "Type A", F:F, "Midden")</f>
        <v>11</v>
      </c>
      <c r="E5" s="98"/>
      <c r="F5" s="99"/>
      <c r="G5" s="94">
        <f t="shared" ref="G5:G14" si="0">(F5*12)*7</f>
        <v>0</v>
      </c>
      <c r="H5" s="25">
        <f t="shared" ref="H5:H13" si="1">D5*(E5+G5)</f>
        <v>0</v>
      </c>
      <c r="I5" s="127" t="s">
        <v>140</v>
      </c>
    </row>
    <row r="6" spans="3:9" ht="12.75" customHeight="1">
      <c r="C6" s="23" t="s">
        <v>29</v>
      </c>
      <c r="D6" s="24">
        <f>COUNTIFS(E:E, "Type A", F:F, "Groot")</f>
        <v>4</v>
      </c>
      <c r="E6" s="98"/>
      <c r="F6" s="99"/>
      <c r="G6" s="94">
        <f t="shared" si="0"/>
        <v>0</v>
      </c>
      <c r="H6" s="25">
        <f t="shared" si="1"/>
        <v>0</v>
      </c>
    </row>
    <row r="7" spans="3:9" ht="12.75" customHeight="1">
      <c r="C7" s="23" t="s">
        <v>30</v>
      </c>
      <c r="D7" s="24">
        <f>COUNTIFS(E:E, "Type B", F:F, "Klein")</f>
        <v>15</v>
      </c>
      <c r="E7" s="98"/>
      <c r="F7" s="99"/>
      <c r="G7" s="94">
        <f t="shared" si="0"/>
        <v>0</v>
      </c>
      <c r="H7" s="25">
        <f t="shared" si="1"/>
        <v>0</v>
      </c>
    </row>
    <row r="8" spans="3:9" ht="12.75" customHeight="1">
      <c r="C8" s="23" t="s">
        <v>31</v>
      </c>
      <c r="D8" s="24">
        <f>COUNTIFS(E:E, "Type B", F:F, "Midden")</f>
        <v>5</v>
      </c>
      <c r="E8" s="98"/>
      <c r="F8" s="99"/>
      <c r="G8" s="94">
        <f t="shared" si="0"/>
        <v>0</v>
      </c>
      <c r="H8" s="25">
        <f t="shared" si="1"/>
        <v>0</v>
      </c>
    </row>
    <row r="9" spans="3:9" ht="12.75" customHeight="1">
      <c r="C9" s="23" t="s">
        <v>32</v>
      </c>
      <c r="D9" s="24">
        <f>COUNTIFS(E:E, "Type B", F:F, "Groot")</f>
        <v>2</v>
      </c>
      <c r="E9" s="98"/>
      <c r="F9" s="99"/>
      <c r="G9" s="94">
        <f t="shared" si="0"/>
        <v>0</v>
      </c>
      <c r="H9" s="25">
        <f t="shared" si="1"/>
        <v>0</v>
      </c>
    </row>
    <row r="10" spans="3:9" ht="12.75" customHeight="1">
      <c r="C10" s="23" t="s">
        <v>33</v>
      </c>
      <c r="D10" s="24">
        <f>COUNTIFS(E:E, "Type C", F:F, "Klein")</f>
        <v>5</v>
      </c>
      <c r="E10" s="98"/>
      <c r="F10" s="99"/>
      <c r="G10" s="94">
        <f t="shared" si="0"/>
        <v>0</v>
      </c>
      <c r="H10" s="25">
        <f t="shared" si="1"/>
        <v>0</v>
      </c>
    </row>
    <row r="11" spans="3:9" ht="12.75" customHeight="1">
      <c r="C11" s="23" t="s">
        <v>34</v>
      </c>
      <c r="D11" s="24">
        <f>COUNTIFS(E:E, "Type D", F:F, "Klein")</f>
        <v>21</v>
      </c>
      <c r="E11" s="98"/>
      <c r="F11" s="99"/>
      <c r="G11" s="94">
        <f t="shared" si="0"/>
        <v>0</v>
      </c>
      <c r="H11" s="25">
        <f t="shared" si="1"/>
        <v>0</v>
      </c>
    </row>
    <row r="12" spans="3:9" ht="12.75" customHeight="1">
      <c r="C12" s="23" t="s">
        <v>35</v>
      </c>
      <c r="D12" s="24">
        <f>COUNTIFS(E:E, "Type E", F:F, "Klein")</f>
        <v>1</v>
      </c>
      <c r="E12" s="98"/>
      <c r="F12" s="99"/>
      <c r="G12" s="94">
        <f t="shared" si="0"/>
        <v>0</v>
      </c>
      <c r="H12" s="25">
        <f t="shared" si="1"/>
        <v>0</v>
      </c>
    </row>
    <row r="13" spans="3:9" ht="12.75" customHeight="1">
      <c r="C13" s="23" t="s">
        <v>36</v>
      </c>
      <c r="D13" s="24">
        <v>1</v>
      </c>
      <c r="E13" s="98"/>
      <c r="F13" s="99"/>
      <c r="G13" s="94">
        <f t="shared" si="0"/>
        <v>0</v>
      </c>
      <c r="H13" s="25">
        <f t="shared" si="1"/>
        <v>0</v>
      </c>
    </row>
    <row r="14" spans="3:9" ht="12.75" customHeight="1">
      <c r="C14" s="23" t="s">
        <v>37</v>
      </c>
      <c r="D14" s="24">
        <v>1</v>
      </c>
      <c r="E14" s="98"/>
      <c r="F14" s="99"/>
      <c r="G14" s="94">
        <f t="shared" si="0"/>
        <v>0</v>
      </c>
      <c r="H14" s="25">
        <f>D14*(E14+G14)</f>
        <v>0</v>
      </c>
    </row>
    <row r="15" spans="3:9" ht="12.75" customHeight="1">
      <c r="C15" s="26" t="s">
        <v>38</v>
      </c>
      <c r="D15" s="26">
        <f>SUM(D4:D14)</f>
        <v>88</v>
      </c>
      <c r="E15" s="26"/>
      <c r="F15" s="27"/>
      <c r="G15" s="27"/>
      <c r="H15" s="27">
        <f>SUM(H4:H14)</f>
        <v>0</v>
      </c>
    </row>
    <row r="19" spans="2:11" ht="64.5" customHeight="1">
      <c r="B19" s="29" t="s">
        <v>39</v>
      </c>
      <c r="C19" s="29" t="s">
        <v>40</v>
      </c>
      <c r="D19" s="29" t="s">
        <v>41</v>
      </c>
      <c r="E19" s="29" t="s">
        <v>42</v>
      </c>
      <c r="F19" s="29" t="s">
        <v>43</v>
      </c>
      <c r="G19" s="28" t="s">
        <v>44</v>
      </c>
      <c r="H19" s="108" t="s">
        <v>45</v>
      </c>
      <c r="I19" s="109"/>
      <c r="J19" s="109"/>
      <c r="K19" s="109"/>
    </row>
    <row r="20" spans="2:11" ht="13">
      <c r="B20" s="30">
        <v>1</v>
      </c>
      <c r="C20" s="13" t="s">
        <v>46</v>
      </c>
      <c r="D20" s="31" t="s">
        <v>47</v>
      </c>
      <c r="E20" s="31" t="s">
        <v>48</v>
      </c>
      <c r="F20" s="30" t="s">
        <v>49</v>
      </c>
      <c r="G20" s="98"/>
      <c r="H20" s="110"/>
      <c r="I20" s="111"/>
      <c r="J20" s="111"/>
      <c r="K20" s="112"/>
    </row>
    <row r="21" spans="2:11" ht="13">
      <c r="B21" s="30">
        <v>2</v>
      </c>
      <c r="C21" s="13" t="s">
        <v>50</v>
      </c>
      <c r="D21" s="30" t="s">
        <v>51</v>
      </c>
      <c r="E21" s="30" t="s">
        <v>52</v>
      </c>
      <c r="F21" s="30" t="s">
        <v>49</v>
      </c>
      <c r="G21" s="98"/>
      <c r="H21" s="107"/>
      <c r="I21" s="107"/>
      <c r="J21" s="107"/>
      <c r="K21" s="107"/>
    </row>
    <row r="22" spans="2:11" ht="13">
      <c r="B22" s="13">
        <v>3</v>
      </c>
      <c r="C22" s="13" t="s">
        <v>46</v>
      </c>
      <c r="D22" s="13" t="s">
        <v>53</v>
      </c>
      <c r="E22" s="13" t="s">
        <v>54</v>
      </c>
      <c r="F22" s="13" t="s">
        <v>49</v>
      </c>
      <c r="G22" s="98"/>
      <c r="H22" s="107"/>
      <c r="I22" s="107"/>
      <c r="J22" s="107"/>
      <c r="K22" s="107"/>
    </row>
    <row r="23" spans="2:11" ht="13">
      <c r="B23" s="13">
        <v>4</v>
      </c>
      <c r="C23" s="13" t="s">
        <v>46</v>
      </c>
      <c r="D23" s="13" t="s">
        <v>55</v>
      </c>
      <c r="E23" s="13" t="s">
        <v>56</v>
      </c>
      <c r="F23" s="13" t="s">
        <v>49</v>
      </c>
      <c r="G23" s="98"/>
      <c r="H23" s="107"/>
      <c r="I23" s="107"/>
      <c r="J23" s="107"/>
      <c r="K23" s="107"/>
    </row>
    <row r="24" spans="2:11" ht="13">
      <c r="B24" s="13">
        <v>5</v>
      </c>
      <c r="C24" s="13" t="s">
        <v>46</v>
      </c>
      <c r="D24" s="13" t="s">
        <v>57</v>
      </c>
      <c r="E24" s="13" t="s">
        <v>54</v>
      </c>
      <c r="F24" s="13" t="s">
        <v>49</v>
      </c>
      <c r="G24" s="98"/>
      <c r="H24" s="107"/>
      <c r="I24" s="107"/>
      <c r="J24" s="107"/>
      <c r="K24" s="107"/>
    </row>
    <row r="25" spans="2:11" ht="13">
      <c r="B25" s="13">
        <v>6</v>
      </c>
      <c r="C25" s="13" t="s">
        <v>46</v>
      </c>
      <c r="D25" s="13" t="s">
        <v>58</v>
      </c>
      <c r="E25" s="13" t="s">
        <v>59</v>
      </c>
      <c r="F25" s="13" t="s">
        <v>49</v>
      </c>
      <c r="G25" s="98"/>
      <c r="H25" s="107"/>
      <c r="I25" s="107"/>
      <c r="J25" s="107"/>
      <c r="K25" s="107"/>
    </row>
    <row r="26" spans="2:11" ht="13">
      <c r="B26" s="13">
        <v>7</v>
      </c>
      <c r="C26" s="13" t="s">
        <v>46</v>
      </c>
      <c r="D26" s="13" t="s">
        <v>60</v>
      </c>
      <c r="E26" s="13" t="s">
        <v>59</v>
      </c>
      <c r="F26" s="13" t="s">
        <v>49</v>
      </c>
      <c r="G26" s="98"/>
      <c r="H26" s="107"/>
      <c r="I26" s="107"/>
      <c r="J26" s="107"/>
      <c r="K26" s="107"/>
    </row>
    <row r="27" spans="2:11" ht="13">
      <c r="B27" s="13">
        <v>8</v>
      </c>
      <c r="C27" s="13" t="s">
        <v>46</v>
      </c>
      <c r="D27" s="13" t="s">
        <v>61</v>
      </c>
      <c r="E27" s="13" t="s">
        <v>59</v>
      </c>
      <c r="F27" s="13" t="s">
        <v>49</v>
      </c>
      <c r="G27" s="98"/>
      <c r="H27" s="107"/>
      <c r="I27" s="107"/>
      <c r="J27" s="107"/>
      <c r="K27" s="107"/>
    </row>
    <row r="28" spans="2:11" ht="13">
      <c r="B28" s="13">
        <v>9</v>
      </c>
      <c r="C28" s="13" t="s">
        <v>46</v>
      </c>
      <c r="D28" s="13" t="s">
        <v>62</v>
      </c>
      <c r="E28" s="13" t="s">
        <v>56</v>
      </c>
      <c r="F28" s="13" t="s">
        <v>49</v>
      </c>
      <c r="G28" s="98"/>
      <c r="H28" s="107"/>
      <c r="I28" s="107"/>
      <c r="J28" s="107"/>
      <c r="K28" s="107"/>
    </row>
    <row r="29" spans="2:11" ht="13">
      <c r="B29" s="13">
        <v>10</v>
      </c>
      <c r="C29" s="13" t="s">
        <v>46</v>
      </c>
      <c r="D29" s="13" t="s">
        <v>63</v>
      </c>
      <c r="E29" s="13" t="s">
        <v>54</v>
      </c>
      <c r="F29" s="13" t="s">
        <v>49</v>
      </c>
      <c r="G29" s="98"/>
      <c r="H29" s="107"/>
      <c r="I29" s="107"/>
      <c r="J29" s="107"/>
      <c r="K29" s="107"/>
    </row>
    <row r="30" spans="2:11" ht="13">
      <c r="B30" s="13">
        <v>11</v>
      </c>
      <c r="C30" s="13" t="s">
        <v>46</v>
      </c>
      <c r="D30" s="13" t="s">
        <v>64</v>
      </c>
      <c r="E30" s="13" t="s">
        <v>54</v>
      </c>
      <c r="F30" s="13" t="s">
        <v>49</v>
      </c>
      <c r="G30" s="98"/>
      <c r="H30" s="107"/>
      <c r="I30" s="107"/>
      <c r="J30" s="107"/>
      <c r="K30" s="107"/>
    </row>
    <row r="31" spans="2:11" ht="13">
      <c r="B31" s="13">
        <v>12</v>
      </c>
      <c r="C31" s="13" t="s">
        <v>46</v>
      </c>
      <c r="D31" s="32" t="s">
        <v>65</v>
      </c>
      <c r="E31" s="13" t="s">
        <v>56</v>
      </c>
      <c r="F31" s="13" t="s">
        <v>49</v>
      </c>
      <c r="G31" s="98"/>
      <c r="H31" s="107"/>
      <c r="I31" s="107"/>
      <c r="J31" s="107"/>
      <c r="K31" s="107"/>
    </row>
    <row r="32" spans="2:11" ht="13">
      <c r="B32" s="13">
        <v>13</v>
      </c>
      <c r="C32" s="13" t="s">
        <v>46</v>
      </c>
      <c r="D32" s="13" t="s">
        <v>66</v>
      </c>
      <c r="E32" s="13" t="s">
        <v>54</v>
      </c>
      <c r="F32" s="13" t="s">
        <v>67</v>
      </c>
      <c r="G32" s="98"/>
      <c r="H32" s="107"/>
      <c r="I32" s="107"/>
      <c r="J32" s="107"/>
      <c r="K32" s="107"/>
    </row>
    <row r="33" spans="2:11" ht="13">
      <c r="B33" s="13">
        <v>14</v>
      </c>
      <c r="C33" s="13" t="s">
        <v>46</v>
      </c>
      <c r="D33" s="13" t="s">
        <v>68</v>
      </c>
      <c r="E33" s="13" t="s">
        <v>54</v>
      </c>
      <c r="F33" s="13" t="s">
        <v>69</v>
      </c>
      <c r="G33" s="98"/>
      <c r="H33" s="107"/>
      <c r="I33" s="107"/>
      <c r="J33" s="107"/>
      <c r="K33" s="107"/>
    </row>
    <row r="34" spans="2:11" ht="13">
      <c r="B34" s="13">
        <v>15</v>
      </c>
      <c r="C34" s="13" t="s">
        <v>46</v>
      </c>
      <c r="D34" s="13" t="s">
        <v>70</v>
      </c>
      <c r="E34" s="13" t="s">
        <v>54</v>
      </c>
      <c r="F34" s="13" t="s">
        <v>67</v>
      </c>
      <c r="G34" s="98"/>
      <c r="H34" s="107"/>
      <c r="I34" s="107"/>
      <c r="J34" s="107"/>
      <c r="K34" s="107"/>
    </row>
    <row r="35" spans="2:11" ht="13">
      <c r="B35" s="13">
        <v>16</v>
      </c>
      <c r="C35" s="13" t="s">
        <v>46</v>
      </c>
      <c r="D35" s="13" t="s">
        <v>71</v>
      </c>
      <c r="E35" s="13" t="s">
        <v>54</v>
      </c>
      <c r="F35" s="13" t="s">
        <v>67</v>
      </c>
      <c r="G35" s="98"/>
      <c r="H35" s="107"/>
      <c r="I35" s="107"/>
      <c r="J35" s="107"/>
      <c r="K35" s="107"/>
    </row>
    <row r="36" spans="2:11" ht="13">
      <c r="B36" s="13">
        <v>17</v>
      </c>
      <c r="C36" s="13" t="s">
        <v>46</v>
      </c>
      <c r="D36" s="13" t="s">
        <v>72</v>
      </c>
      <c r="E36" s="13" t="s">
        <v>54</v>
      </c>
      <c r="F36" s="13" t="s">
        <v>67</v>
      </c>
      <c r="G36" s="98"/>
      <c r="H36" s="107"/>
      <c r="I36" s="107"/>
      <c r="J36" s="107"/>
      <c r="K36" s="107"/>
    </row>
    <row r="37" spans="2:11" ht="13">
      <c r="B37" s="13">
        <v>18</v>
      </c>
      <c r="C37" s="13" t="s">
        <v>46</v>
      </c>
      <c r="D37" s="13" t="s">
        <v>73</v>
      </c>
      <c r="E37" s="13" t="s">
        <v>54</v>
      </c>
      <c r="F37" s="13" t="s">
        <v>67</v>
      </c>
      <c r="G37" s="98"/>
      <c r="H37" s="107"/>
      <c r="I37" s="107"/>
      <c r="J37" s="107"/>
      <c r="K37" s="107"/>
    </row>
    <row r="38" spans="2:11" ht="13">
      <c r="B38" s="13">
        <v>19</v>
      </c>
      <c r="C38" s="13" t="s">
        <v>46</v>
      </c>
      <c r="D38" s="13" t="s">
        <v>74</v>
      </c>
      <c r="E38" s="13" t="s">
        <v>54</v>
      </c>
      <c r="F38" s="13" t="s">
        <v>49</v>
      </c>
      <c r="G38" s="98"/>
      <c r="H38" s="107"/>
      <c r="I38" s="107"/>
      <c r="J38" s="107"/>
      <c r="K38" s="107"/>
    </row>
    <row r="39" spans="2:11" ht="13">
      <c r="B39" s="13">
        <v>20</v>
      </c>
      <c r="C39" s="13" t="s">
        <v>46</v>
      </c>
      <c r="D39" s="13" t="s">
        <v>75</v>
      </c>
      <c r="E39" s="13" t="s">
        <v>54</v>
      </c>
      <c r="F39" s="13" t="s">
        <v>49</v>
      </c>
      <c r="G39" s="98"/>
      <c r="H39" s="107"/>
      <c r="I39" s="107"/>
      <c r="J39" s="107"/>
      <c r="K39" s="107"/>
    </row>
    <row r="40" spans="2:11" ht="13">
      <c r="B40" s="13">
        <v>21</v>
      </c>
      <c r="C40" s="13" t="s">
        <v>46</v>
      </c>
      <c r="D40" s="13" t="s">
        <v>76</v>
      </c>
      <c r="E40" s="13" t="s">
        <v>54</v>
      </c>
      <c r="F40" s="13" t="s">
        <v>49</v>
      </c>
      <c r="G40" s="98"/>
      <c r="H40" s="107"/>
      <c r="I40" s="107"/>
      <c r="J40" s="107"/>
      <c r="K40" s="107"/>
    </row>
    <row r="41" spans="2:11" ht="13">
      <c r="B41" s="13">
        <v>22</v>
      </c>
      <c r="C41" s="13" t="s">
        <v>46</v>
      </c>
      <c r="D41" s="13" t="s">
        <v>77</v>
      </c>
      <c r="E41" s="13" t="s">
        <v>54</v>
      </c>
      <c r="F41" s="13" t="s">
        <v>67</v>
      </c>
      <c r="G41" s="98"/>
      <c r="H41" s="107"/>
      <c r="I41" s="107"/>
      <c r="J41" s="107"/>
      <c r="K41" s="107"/>
    </row>
    <row r="42" spans="2:11" ht="13">
      <c r="B42" s="13">
        <v>23</v>
      </c>
      <c r="C42" s="13" t="s">
        <v>46</v>
      </c>
      <c r="D42" s="13" t="s">
        <v>78</v>
      </c>
      <c r="E42" s="13" t="s">
        <v>54</v>
      </c>
      <c r="F42" s="13" t="s">
        <v>49</v>
      </c>
      <c r="G42" s="98"/>
      <c r="H42" s="107"/>
      <c r="I42" s="107"/>
      <c r="J42" s="107"/>
      <c r="K42" s="107"/>
    </row>
    <row r="43" spans="2:11" ht="13">
      <c r="B43" s="13">
        <v>24</v>
      </c>
      <c r="C43" s="13" t="s">
        <v>46</v>
      </c>
      <c r="D43" s="13" t="s">
        <v>79</v>
      </c>
      <c r="E43" s="13" t="s">
        <v>54</v>
      </c>
      <c r="F43" s="13" t="s">
        <v>69</v>
      </c>
      <c r="G43" s="98"/>
      <c r="H43" s="107"/>
      <c r="I43" s="107"/>
      <c r="J43" s="107"/>
      <c r="K43" s="107"/>
    </row>
    <row r="44" spans="2:11" ht="13">
      <c r="B44" s="13">
        <v>25</v>
      </c>
      <c r="C44" s="13" t="s">
        <v>46</v>
      </c>
      <c r="D44" s="13" t="s">
        <v>80</v>
      </c>
      <c r="E44" s="13" t="s">
        <v>54</v>
      </c>
      <c r="F44" s="13" t="s">
        <v>69</v>
      </c>
      <c r="G44" s="98"/>
      <c r="H44" s="107"/>
      <c r="I44" s="107"/>
      <c r="J44" s="107"/>
      <c r="K44" s="107"/>
    </row>
    <row r="45" spans="2:11" ht="13">
      <c r="B45" s="13">
        <v>26</v>
      </c>
      <c r="C45" s="13" t="s">
        <v>46</v>
      </c>
      <c r="D45" s="13" t="s">
        <v>81</v>
      </c>
      <c r="E45" s="13" t="s">
        <v>54</v>
      </c>
      <c r="F45" s="13" t="s">
        <v>69</v>
      </c>
      <c r="G45" s="98"/>
      <c r="H45" s="107"/>
      <c r="I45" s="107"/>
      <c r="J45" s="107"/>
      <c r="K45" s="107"/>
    </row>
    <row r="46" spans="2:11" ht="13">
      <c r="B46" s="33">
        <v>27</v>
      </c>
      <c r="C46" s="14" t="s">
        <v>46</v>
      </c>
      <c r="D46" s="14" t="s">
        <v>82</v>
      </c>
      <c r="E46" s="14" t="s">
        <v>52</v>
      </c>
      <c r="F46" s="14" t="s">
        <v>83</v>
      </c>
      <c r="G46" s="98"/>
      <c r="H46" s="107"/>
      <c r="I46" s="107"/>
      <c r="J46" s="107"/>
      <c r="K46" s="107"/>
    </row>
    <row r="47" spans="2:11" ht="13">
      <c r="B47" s="13">
        <v>28</v>
      </c>
      <c r="C47" s="13" t="s">
        <v>46</v>
      </c>
      <c r="D47" s="13" t="s">
        <v>84</v>
      </c>
      <c r="E47" s="13" t="s">
        <v>59</v>
      </c>
      <c r="F47" s="13" t="s">
        <v>49</v>
      </c>
      <c r="G47" s="98"/>
      <c r="H47" s="107"/>
      <c r="I47" s="107"/>
      <c r="J47" s="107"/>
      <c r="K47" s="107"/>
    </row>
    <row r="48" spans="2:11" ht="13">
      <c r="B48" s="13">
        <v>29</v>
      </c>
      <c r="C48" s="13" t="s">
        <v>46</v>
      </c>
      <c r="D48" s="13" t="s">
        <v>85</v>
      </c>
      <c r="E48" s="13" t="s">
        <v>48</v>
      </c>
      <c r="F48" s="13" t="s">
        <v>49</v>
      </c>
      <c r="G48" s="98"/>
      <c r="H48" s="107"/>
      <c r="I48" s="107"/>
      <c r="J48" s="107"/>
      <c r="K48" s="107"/>
    </row>
    <row r="49" spans="2:11" ht="13">
      <c r="B49" s="13">
        <v>30</v>
      </c>
      <c r="C49" s="13" t="s">
        <v>46</v>
      </c>
      <c r="D49" s="13" t="s">
        <v>86</v>
      </c>
      <c r="E49" s="13" t="s">
        <v>59</v>
      </c>
      <c r="F49" s="13" t="s">
        <v>49</v>
      </c>
      <c r="G49" s="98"/>
      <c r="H49" s="107"/>
      <c r="I49" s="107"/>
      <c r="J49" s="107"/>
      <c r="K49" s="107"/>
    </row>
    <row r="50" spans="2:11" ht="13">
      <c r="B50" s="13">
        <v>31</v>
      </c>
      <c r="C50" s="13" t="s">
        <v>46</v>
      </c>
      <c r="D50" s="32" t="s">
        <v>87</v>
      </c>
      <c r="E50" s="13" t="s">
        <v>59</v>
      </c>
      <c r="F50" s="13" t="s">
        <v>49</v>
      </c>
      <c r="G50" s="98"/>
      <c r="H50" s="107"/>
      <c r="I50" s="107"/>
      <c r="J50" s="107"/>
      <c r="K50" s="107"/>
    </row>
    <row r="51" spans="2:11" ht="13">
      <c r="B51" s="13">
        <v>32</v>
      </c>
      <c r="C51" s="13" t="s">
        <v>46</v>
      </c>
      <c r="D51" s="13" t="s">
        <v>88</v>
      </c>
      <c r="E51" s="13" t="s">
        <v>56</v>
      </c>
      <c r="F51" s="13" t="s">
        <v>67</v>
      </c>
      <c r="G51" s="98"/>
      <c r="H51" s="107"/>
      <c r="I51" s="107"/>
      <c r="J51" s="107"/>
      <c r="K51" s="107"/>
    </row>
    <row r="52" spans="2:11" ht="13">
      <c r="B52" s="13">
        <v>33</v>
      </c>
      <c r="C52" s="13" t="s">
        <v>46</v>
      </c>
      <c r="D52" s="13" t="s">
        <v>89</v>
      </c>
      <c r="E52" s="13" t="s">
        <v>54</v>
      </c>
      <c r="F52" s="13" t="s">
        <v>49</v>
      </c>
      <c r="G52" s="98"/>
      <c r="H52" s="107"/>
      <c r="I52" s="107"/>
      <c r="J52" s="107"/>
      <c r="K52" s="107"/>
    </row>
    <row r="53" spans="2:11" ht="13">
      <c r="B53" s="13">
        <v>34</v>
      </c>
      <c r="C53" s="13" t="s">
        <v>46</v>
      </c>
      <c r="D53" s="13" t="s">
        <v>90</v>
      </c>
      <c r="E53" s="13" t="s">
        <v>59</v>
      </c>
      <c r="F53" s="13" t="s">
        <v>49</v>
      </c>
      <c r="G53" s="98"/>
      <c r="H53" s="107"/>
      <c r="I53" s="107"/>
      <c r="J53" s="107"/>
      <c r="K53" s="107"/>
    </row>
    <row r="54" spans="2:11" ht="13">
      <c r="B54" s="13">
        <v>35</v>
      </c>
      <c r="C54" s="13" t="s">
        <v>46</v>
      </c>
      <c r="D54" s="13" t="s">
        <v>91</v>
      </c>
      <c r="E54" s="13" t="s">
        <v>54</v>
      </c>
      <c r="F54" s="13" t="s">
        <v>49</v>
      </c>
      <c r="G54" s="98"/>
      <c r="H54" s="107"/>
      <c r="I54" s="107"/>
      <c r="J54" s="107"/>
      <c r="K54" s="107"/>
    </row>
    <row r="55" spans="2:11" ht="13">
      <c r="B55" s="13">
        <v>36</v>
      </c>
      <c r="C55" s="13" t="s">
        <v>46</v>
      </c>
      <c r="D55" s="13" t="s">
        <v>92</v>
      </c>
      <c r="E55" s="13" t="s">
        <v>54</v>
      </c>
      <c r="F55" s="13" t="s">
        <v>49</v>
      </c>
      <c r="G55" s="98"/>
      <c r="H55" s="107"/>
      <c r="I55" s="107"/>
      <c r="J55" s="107"/>
      <c r="K55" s="107"/>
    </row>
    <row r="56" spans="2:11" ht="13">
      <c r="B56" s="13">
        <v>37</v>
      </c>
      <c r="C56" s="13" t="s">
        <v>46</v>
      </c>
      <c r="D56" s="32" t="s">
        <v>93</v>
      </c>
      <c r="E56" s="13" t="s">
        <v>48</v>
      </c>
      <c r="F56" s="13" t="s">
        <v>49</v>
      </c>
      <c r="G56" s="98"/>
      <c r="H56" s="107"/>
      <c r="I56" s="107"/>
      <c r="J56" s="107"/>
      <c r="K56" s="107"/>
    </row>
    <row r="57" spans="2:11" ht="13">
      <c r="B57" s="13">
        <v>38</v>
      </c>
      <c r="C57" s="13" t="s">
        <v>46</v>
      </c>
      <c r="D57" s="13" t="s">
        <v>94</v>
      </c>
      <c r="E57" s="13" t="s">
        <v>48</v>
      </c>
      <c r="F57" s="13" t="s">
        <v>49</v>
      </c>
      <c r="G57" s="98"/>
      <c r="H57" s="107"/>
      <c r="I57" s="107"/>
      <c r="J57" s="107"/>
      <c r="K57" s="107"/>
    </row>
    <row r="58" spans="2:11" ht="13">
      <c r="B58" s="13">
        <v>39</v>
      </c>
      <c r="C58" s="13" t="s">
        <v>46</v>
      </c>
      <c r="D58" s="13" t="s">
        <v>95</v>
      </c>
      <c r="E58" s="13" t="s">
        <v>54</v>
      </c>
      <c r="F58" s="13" t="s">
        <v>49</v>
      </c>
      <c r="G58" s="98"/>
      <c r="H58" s="107"/>
      <c r="I58" s="107"/>
      <c r="J58" s="107"/>
      <c r="K58" s="107"/>
    </row>
    <row r="59" spans="2:11" ht="13">
      <c r="B59" s="13">
        <v>40</v>
      </c>
      <c r="C59" s="13" t="s">
        <v>46</v>
      </c>
      <c r="D59" s="13" t="s">
        <v>96</v>
      </c>
      <c r="E59" s="13" t="s">
        <v>54</v>
      </c>
      <c r="F59" s="13" t="s">
        <v>49</v>
      </c>
      <c r="G59" s="98"/>
      <c r="H59" s="107"/>
      <c r="I59" s="107"/>
      <c r="J59" s="107"/>
      <c r="K59" s="107"/>
    </row>
    <row r="60" spans="2:11" ht="13">
      <c r="B60" s="13">
        <v>41</v>
      </c>
      <c r="C60" s="13" t="s">
        <v>46</v>
      </c>
      <c r="D60" s="13" t="s">
        <v>97</v>
      </c>
      <c r="E60" s="13" t="s">
        <v>59</v>
      </c>
      <c r="F60" s="13" t="s">
        <v>49</v>
      </c>
      <c r="G60" s="98"/>
      <c r="H60" s="107"/>
      <c r="I60" s="107"/>
      <c r="J60" s="107"/>
      <c r="K60" s="107"/>
    </row>
    <row r="61" spans="2:11" ht="13">
      <c r="B61" s="13">
        <v>42</v>
      </c>
      <c r="C61" s="13" t="s">
        <v>46</v>
      </c>
      <c r="D61" s="13" t="s">
        <v>98</v>
      </c>
      <c r="E61" s="13" t="s">
        <v>59</v>
      </c>
      <c r="F61" s="13" t="s">
        <v>49</v>
      </c>
      <c r="G61" s="98"/>
      <c r="H61" s="107"/>
      <c r="I61" s="107"/>
      <c r="J61" s="107"/>
      <c r="K61" s="107"/>
    </row>
    <row r="62" spans="2:11" ht="13">
      <c r="B62" s="13">
        <v>43</v>
      </c>
      <c r="C62" s="13" t="s">
        <v>46</v>
      </c>
      <c r="D62" s="13" t="s">
        <v>99</v>
      </c>
      <c r="E62" s="13" t="s">
        <v>59</v>
      </c>
      <c r="F62" s="13" t="s">
        <v>49</v>
      </c>
      <c r="G62" s="98"/>
      <c r="H62" s="107"/>
      <c r="I62" s="107"/>
      <c r="J62" s="107"/>
      <c r="K62" s="107"/>
    </row>
    <row r="63" spans="2:11" ht="13">
      <c r="B63" s="13">
        <v>44</v>
      </c>
      <c r="C63" s="13" t="s">
        <v>46</v>
      </c>
      <c r="D63" s="13" t="s">
        <v>100</v>
      </c>
      <c r="E63" s="13" t="s">
        <v>59</v>
      </c>
      <c r="F63" s="13" t="s">
        <v>49</v>
      </c>
      <c r="G63" s="98"/>
      <c r="H63" s="107"/>
      <c r="I63" s="107"/>
      <c r="J63" s="107"/>
      <c r="K63" s="107"/>
    </row>
    <row r="64" spans="2:11" ht="13">
      <c r="B64" s="13">
        <v>45</v>
      </c>
      <c r="C64" s="13" t="s">
        <v>46</v>
      </c>
      <c r="D64" s="13" t="s">
        <v>101</v>
      </c>
      <c r="E64" s="13" t="s">
        <v>59</v>
      </c>
      <c r="F64" s="13" t="s">
        <v>49</v>
      </c>
      <c r="G64" s="98"/>
      <c r="H64" s="107"/>
      <c r="I64" s="107"/>
      <c r="J64" s="107"/>
      <c r="K64" s="107"/>
    </row>
    <row r="65" spans="2:11" ht="13">
      <c r="B65" s="13">
        <v>46</v>
      </c>
      <c r="C65" s="13" t="s">
        <v>46</v>
      </c>
      <c r="D65" s="13" t="s">
        <v>102</v>
      </c>
      <c r="E65" s="13" t="s">
        <v>59</v>
      </c>
      <c r="F65" s="13" t="s">
        <v>49</v>
      </c>
      <c r="G65" s="98"/>
      <c r="H65" s="107"/>
      <c r="I65" s="107"/>
      <c r="J65" s="107"/>
      <c r="K65" s="107"/>
    </row>
    <row r="66" spans="2:11" ht="13">
      <c r="B66" s="13">
        <v>47</v>
      </c>
      <c r="C66" s="13" t="s">
        <v>46</v>
      </c>
      <c r="D66" s="13" t="s">
        <v>103</v>
      </c>
      <c r="E66" s="13" t="s">
        <v>59</v>
      </c>
      <c r="F66" s="13" t="s">
        <v>49</v>
      </c>
      <c r="G66" s="98"/>
      <c r="H66" s="107"/>
      <c r="I66" s="107"/>
      <c r="J66" s="107"/>
      <c r="K66" s="107"/>
    </row>
    <row r="67" spans="2:11" ht="13">
      <c r="B67" s="13">
        <v>48</v>
      </c>
      <c r="C67" s="13" t="s">
        <v>46</v>
      </c>
      <c r="D67" s="13" t="s">
        <v>104</v>
      </c>
      <c r="E67" s="13" t="s">
        <v>59</v>
      </c>
      <c r="F67" s="13" t="s">
        <v>49</v>
      </c>
      <c r="G67" s="98"/>
      <c r="H67" s="107"/>
      <c r="I67" s="107"/>
      <c r="J67" s="107"/>
      <c r="K67" s="107"/>
    </row>
    <row r="68" spans="2:11" ht="13">
      <c r="B68" s="13">
        <v>49</v>
      </c>
      <c r="C68" s="13" t="s">
        <v>46</v>
      </c>
      <c r="D68" s="13" t="s">
        <v>105</v>
      </c>
      <c r="E68" s="13" t="s">
        <v>54</v>
      </c>
      <c r="F68" s="13" t="s">
        <v>67</v>
      </c>
      <c r="G68" s="98"/>
      <c r="H68" s="107"/>
      <c r="I68" s="107"/>
      <c r="J68" s="107"/>
      <c r="K68" s="107"/>
    </row>
    <row r="69" spans="2:11" ht="13">
      <c r="B69" s="13">
        <v>50</v>
      </c>
      <c r="C69" s="13" t="s">
        <v>46</v>
      </c>
      <c r="D69" s="13" t="s">
        <v>106</v>
      </c>
      <c r="E69" s="13" t="s">
        <v>54</v>
      </c>
      <c r="F69" s="13" t="s">
        <v>49</v>
      </c>
      <c r="G69" s="98"/>
      <c r="H69" s="107"/>
      <c r="I69" s="107"/>
      <c r="J69" s="107"/>
      <c r="K69" s="107"/>
    </row>
    <row r="70" spans="2:11" ht="13">
      <c r="B70" s="13">
        <v>51</v>
      </c>
      <c r="C70" s="13" t="s">
        <v>46</v>
      </c>
      <c r="D70" s="13" t="s">
        <v>107</v>
      </c>
      <c r="E70" s="13" t="s">
        <v>59</v>
      </c>
      <c r="F70" s="13" t="s">
        <v>49</v>
      </c>
      <c r="G70" s="98"/>
      <c r="H70" s="107"/>
      <c r="I70" s="107"/>
      <c r="J70" s="107"/>
      <c r="K70" s="107"/>
    </row>
    <row r="71" spans="2:11" ht="13">
      <c r="B71" s="13">
        <v>52</v>
      </c>
      <c r="C71" s="13" t="s">
        <v>46</v>
      </c>
      <c r="D71" s="13" t="s">
        <v>108</v>
      </c>
      <c r="E71" s="13" t="s">
        <v>59</v>
      </c>
      <c r="F71" s="13" t="s">
        <v>49</v>
      </c>
      <c r="G71" s="98"/>
      <c r="H71" s="107"/>
      <c r="I71" s="107"/>
      <c r="J71" s="107"/>
      <c r="K71" s="107"/>
    </row>
    <row r="72" spans="2:11" ht="13">
      <c r="B72" s="13">
        <v>53</v>
      </c>
      <c r="C72" s="13" t="s">
        <v>46</v>
      </c>
      <c r="D72" s="13" t="s">
        <v>109</v>
      </c>
      <c r="E72" s="13" t="s">
        <v>54</v>
      </c>
      <c r="F72" s="13" t="s">
        <v>49</v>
      </c>
      <c r="G72" s="98"/>
      <c r="H72" s="107"/>
      <c r="I72" s="107"/>
      <c r="J72" s="107"/>
      <c r="K72" s="107"/>
    </row>
    <row r="73" spans="2:11" ht="13">
      <c r="B73" s="13">
        <v>54</v>
      </c>
      <c r="C73" s="13" t="s">
        <v>46</v>
      </c>
      <c r="D73" s="13" t="s">
        <v>110</v>
      </c>
      <c r="E73" s="13" t="s">
        <v>54</v>
      </c>
      <c r="F73" s="13" t="s">
        <v>49</v>
      </c>
      <c r="G73" s="98"/>
      <c r="H73" s="107"/>
      <c r="I73" s="107"/>
      <c r="J73" s="107"/>
      <c r="K73" s="107"/>
    </row>
    <row r="74" spans="2:11" ht="13">
      <c r="B74" s="13">
        <v>55</v>
      </c>
      <c r="C74" s="13" t="s">
        <v>46</v>
      </c>
      <c r="D74" s="13" t="s">
        <v>111</v>
      </c>
      <c r="E74" s="13" t="s">
        <v>54</v>
      </c>
      <c r="F74" s="13" t="s">
        <v>49</v>
      </c>
      <c r="G74" s="98"/>
      <c r="H74" s="107"/>
      <c r="I74" s="107"/>
      <c r="J74" s="107"/>
      <c r="K74" s="107"/>
    </row>
    <row r="75" spans="2:11" ht="13">
      <c r="B75" s="13">
        <v>56</v>
      </c>
      <c r="C75" s="13" t="s">
        <v>46</v>
      </c>
      <c r="D75" s="13" t="s">
        <v>112</v>
      </c>
      <c r="E75" s="13" t="s">
        <v>56</v>
      </c>
      <c r="F75" s="13" t="s">
        <v>49</v>
      </c>
      <c r="G75" s="98"/>
      <c r="H75" s="107"/>
      <c r="I75" s="107"/>
      <c r="J75" s="107"/>
      <c r="K75" s="107"/>
    </row>
    <row r="76" spans="2:11" ht="13">
      <c r="B76" s="13">
        <v>57</v>
      </c>
      <c r="C76" s="13" t="s">
        <v>46</v>
      </c>
      <c r="D76" s="13" t="s">
        <v>113</v>
      </c>
      <c r="E76" s="13" t="s">
        <v>54</v>
      </c>
      <c r="F76" s="13" t="s">
        <v>49</v>
      </c>
      <c r="G76" s="98"/>
      <c r="H76" s="107"/>
      <c r="I76" s="107"/>
      <c r="J76" s="107"/>
      <c r="K76" s="107"/>
    </row>
    <row r="77" spans="2:11" ht="13">
      <c r="B77" s="13">
        <v>58</v>
      </c>
      <c r="C77" s="13" t="s">
        <v>46</v>
      </c>
      <c r="D77" s="13" t="s">
        <v>114</v>
      </c>
      <c r="E77" s="13" t="s">
        <v>59</v>
      </c>
      <c r="F77" s="13" t="s">
        <v>49</v>
      </c>
      <c r="G77" s="98"/>
      <c r="H77" s="107"/>
      <c r="I77" s="107"/>
      <c r="J77" s="107"/>
      <c r="K77" s="107"/>
    </row>
    <row r="78" spans="2:11" ht="13">
      <c r="B78" s="13">
        <v>59</v>
      </c>
      <c r="C78" s="13" t="s">
        <v>46</v>
      </c>
      <c r="D78" s="13" t="s">
        <v>115</v>
      </c>
      <c r="E78" s="13" t="s">
        <v>59</v>
      </c>
      <c r="F78" s="13" t="s">
        <v>49</v>
      </c>
      <c r="G78" s="98"/>
      <c r="H78" s="107"/>
      <c r="I78" s="107"/>
      <c r="J78" s="107"/>
      <c r="K78" s="107"/>
    </row>
    <row r="79" spans="2:11" ht="13">
      <c r="B79" s="13">
        <v>60</v>
      </c>
      <c r="C79" s="13" t="s">
        <v>46</v>
      </c>
      <c r="D79" s="13" t="s">
        <v>116</v>
      </c>
      <c r="E79" s="13" t="s">
        <v>54</v>
      </c>
      <c r="F79" s="13" t="s">
        <v>49</v>
      </c>
      <c r="G79" s="98"/>
      <c r="H79" s="107"/>
      <c r="I79" s="107"/>
      <c r="J79" s="107"/>
      <c r="K79" s="107"/>
    </row>
    <row r="80" spans="2:11" ht="13">
      <c r="B80" s="13">
        <v>61</v>
      </c>
      <c r="C80" s="13" t="s">
        <v>46</v>
      </c>
      <c r="D80" s="13" t="s">
        <v>117</v>
      </c>
      <c r="E80" s="13" t="s">
        <v>48</v>
      </c>
      <c r="F80" s="13" t="s">
        <v>49</v>
      </c>
      <c r="G80" s="98"/>
      <c r="H80" s="107"/>
      <c r="I80" s="107"/>
      <c r="J80" s="107"/>
      <c r="K80" s="107"/>
    </row>
    <row r="81" spans="2:11" ht="13">
      <c r="B81" s="13">
        <v>62</v>
      </c>
      <c r="C81" s="13" t="s">
        <v>46</v>
      </c>
      <c r="D81" s="13" t="s">
        <v>118</v>
      </c>
      <c r="E81" s="13" t="s">
        <v>59</v>
      </c>
      <c r="F81" s="13" t="s">
        <v>49</v>
      </c>
      <c r="G81" s="98"/>
      <c r="H81" s="107"/>
      <c r="I81" s="107"/>
      <c r="J81" s="107"/>
      <c r="K81" s="107"/>
    </row>
    <row r="82" spans="2:11" ht="13">
      <c r="B82" s="13">
        <v>63</v>
      </c>
      <c r="C82" s="13" t="s">
        <v>46</v>
      </c>
      <c r="D82" s="13" t="s">
        <v>119</v>
      </c>
      <c r="E82" s="13" t="s">
        <v>59</v>
      </c>
      <c r="F82" s="13" t="s">
        <v>49</v>
      </c>
      <c r="G82" s="98"/>
      <c r="H82" s="107"/>
      <c r="I82" s="107"/>
      <c r="J82" s="107"/>
      <c r="K82" s="107"/>
    </row>
    <row r="83" spans="2:11" ht="13">
      <c r="B83" s="13">
        <v>64</v>
      </c>
      <c r="C83" s="13" t="s">
        <v>120</v>
      </c>
      <c r="D83" s="13" t="s">
        <v>73</v>
      </c>
      <c r="E83" s="13" t="s">
        <v>54</v>
      </c>
      <c r="F83" s="13" t="s">
        <v>49</v>
      </c>
      <c r="G83" s="98"/>
      <c r="H83" s="107"/>
      <c r="I83" s="107"/>
      <c r="J83" s="107"/>
      <c r="K83" s="107"/>
    </row>
    <row r="84" spans="2:11" ht="13">
      <c r="B84" s="13">
        <v>65</v>
      </c>
      <c r="C84" s="13" t="s">
        <v>120</v>
      </c>
      <c r="D84" s="13" t="s">
        <v>74</v>
      </c>
      <c r="E84" s="13" t="s">
        <v>54</v>
      </c>
      <c r="F84" s="13" t="s">
        <v>67</v>
      </c>
      <c r="G84" s="98"/>
      <c r="H84" s="107"/>
      <c r="I84" s="107"/>
      <c r="J84" s="107"/>
      <c r="K84" s="107"/>
    </row>
    <row r="85" spans="2:11" ht="13">
      <c r="B85" s="13">
        <v>66</v>
      </c>
      <c r="C85" s="13" t="s">
        <v>120</v>
      </c>
      <c r="D85" s="13" t="s">
        <v>121</v>
      </c>
      <c r="E85" s="13" t="s">
        <v>54</v>
      </c>
      <c r="F85" s="13" t="s">
        <v>49</v>
      </c>
      <c r="G85" s="98"/>
      <c r="H85" s="107"/>
      <c r="I85" s="107"/>
      <c r="J85" s="107"/>
      <c r="K85" s="107"/>
    </row>
    <row r="86" spans="2:11" ht="13">
      <c r="B86" s="13">
        <v>67</v>
      </c>
      <c r="C86" s="13" t="s">
        <v>120</v>
      </c>
      <c r="D86" s="13" t="s">
        <v>85</v>
      </c>
      <c r="E86" s="13" t="s">
        <v>56</v>
      </c>
      <c r="F86" s="13" t="s">
        <v>49</v>
      </c>
      <c r="G86" s="98"/>
      <c r="H86" s="107"/>
      <c r="I86" s="107"/>
      <c r="J86" s="107"/>
      <c r="K86" s="107"/>
    </row>
    <row r="87" spans="2:11" ht="15" customHeight="1">
      <c r="B87" s="13">
        <v>68</v>
      </c>
      <c r="C87" s="13" t="s">
        <v>120</v>
      </c>
      <c r="D87" s="13" t="s">
        <v>88</v>
      </c>
      <c r="E87" s="13" t="s">
        <v>56</v>
      </c>
      <c r="F87" s="13" t="s">
        <v>49</v>
      </c>
      <c r="G87" s="98"/>
      <c r="H87" s="107"/>
      <c r="I87" s="107"/>
      <c r="J87" s="107"/>
      <c r="K87" s="107"/>
    </row>
    <row r="88" spans="2:11" ht="13">
      <c r="B88" s="13">
        <v>69</v>
      </c>
      <c r="C88" s="13" t="s">
        <v>120</v>
      </c>
      <c r="D88" s="13" t="s">
        <v>122</v>
      </c>
      <c r="E88" s="13" t="s">
        <v>56</v>
      </c>
      <c r="F88" s="13" t="s">
        <v>67</v>
      </c>
      <c r="G88" s="98"/>
      <c r="H88" s="107"/>
      <c r="I88" s="107"/>
      <c r="J88" s="107"/>
      <c r="K88" s="107"/>
    </row>
    <row r="89" spans="2:11" ht="13">
      <c r="B89" s="13">
        <v>70</v>
      </c>
      <c r="C89" s="13" t="s">
        <v>120</v>
      </c>
      <c r="D89" s="13" t="s">
        <v>123</v>
      </c>
      <c r="E89" s="13" t="s">
        <v>56</v>
      </c>
      <c r="F89" s="13" t="s">
        <v>49</v>
      </c>
      <c r="G89" s="98"/>
      <c r="H89" s="107"/>
      <c r="I89" s="107"/>
      <c r="J89" s="107"/>
      <c r="K89" s="107"/>
    </row>
    <row r="90" spans="2:11" ht="13">
      <c r="B90" s="13">
        <v>71</v>
      </c>
      <c r="C90" s="13" t="s">
        <v>120</v>
      </c>
      <c r="D90" s="13" t="s">
        <v>124</v>
      </c>
      <c r="E90" s="13" t="s">
        <v>54</v>
      </c>
      <c r="F90" s="13" t="s">
        <v>49</v>
      </c>
      <c r="G90" s="98"/>
      <c r="H90" s="107"/>
      <c r="I90" s="107"/>
      <c r="J90" s="107"/>
      <c r="K90" s="107"/>
    </row>
    <row r="91" spans="2:11" ht="12.75" customHeight="1">
      <c r="B91" s="13">
        <v>72</v>
      </c>
      <c r="C91" s="13" t="s">
        <v>120</v>
      </c>
      <c r="D91" s="13" t="s">
        <v>125</v>
      </c>
      <c r="E91" s="13" t="s">
        <v>56</v>
      </c>
      <c r="F91" s="13" t="s">
        <v>49</v>
      </c>
      <c r="G91" s="98"/>
      <c r="H91" s="107"/>
      <c r="I91" s="107"/>
      <c r="J91" s="107"/>
      <c r="K91" s="107"/>
    </row>
    <row r="92" spans="2:11" ht="12.75" customHeight="1">
      <c r="B92" s="13">
        <v>73</v>
      </c>
      <c r="C92" s="13" t="s">
        <v>120</v>
      </c>
      <c r="D92" s="13" t="s">
        <v>126</v>
      </c>
      <c r="E92" s="13" t="s">
        <v>56</v>
      </c>
      <c r="F92" s="13" t="s">
        <v>49</v>
      </c>
      <c r="G92" s="98"/>
      <c r="H92" s="107"/>
      <c r="I92" s="107"/>
      <c r="J92" s="107"/>
      <c r="K92" s="107"/>
    </row>
    <row r="93" spans="2:11" ht="12.75" customHeight="1">
      <c r="B93" s="13">
        <v>74</v>
      </c>
      <c r="C93" s="13" t="s">
        <v>120</v>
      </c>
      <c r="D93" s="13" t="s">
        <v>127</v>
      </c>
      <c r="E93" s="13" t="s">
        <v>56</v>
      </c>
      <c r="F93" s="13" t="s">
        <v>49</v>
      </c>
      <c r="G93" s="98"/>
      <c r="H93" s="107"/>
      <c r="I93" s="107"/>
      <c r="J93" s="107"/>
      <c r="K93" s="107"/>
    </row>
    <row r="94" spans="2:11" ht="12.75" customHeight="1">
      <c r="B94" s="13">
        <v>75</v>
      </c>
      <c r="C94" s="13" t="s">
        <v>120</v>
      </c>
      <c r="D94" s="13" t="s">
        <v>128</v>
      </c>
      <c r="E94" s="13" t="s">
        <v>56</v>
      </c>
      <c r="F94" s="13" t="s">
        <v>49</v>
      </c>
      <c r="G94" s="98"/>
      <c r="H94" s="107"/>
      <c r="I94" s="107"/>
      <c r="J94" s="107"/>
      <c r="K94" s="107"/>
    </row>
    <row r="95" spans="2:11" ht="12.75" customHeight="1">
      <c r="B95" s="13">
        <v>76</v>
      </c>
      <c r="C95" s="13" t="s">
        <v>120</v>
      </c>
      <c r="D95" s="13" t="s">
        <v>129</v>
      </c>
      <c r="E95" s="13" t="s">
        <v>56</v>
      </c>
      <c r="F95" s="13" t="s">
        <v>69</v>
      </c>
      <c r="G95" s="98"/>
      <c r="H95" s="107"/>
      <c r="I95" s="107"/>
      <c r="J95" s="107"/>
      <c r="K95" s="107"/>
    </row>
    <row r="96" spans="2:11" ht="12.75" customHeight="1">
      <c r="B96" s="13">
        <v>77</v>
      </c>
      <c r="C96" s="13" t="s">
        <v>120</v>
      </c>
      <c r="D96" s="13" t="s">
        <v>130</v>
      </c>
      <c r="E96" s="13" t="s">
        <v>56</v>
      </c>
      <c r="F96" s="13" t="s">
        <v>69</v>
      </c>
      <c r="G96" s="98"/>
      <c r="H96" s="107"/>
      <c r="I96" s="107"/>
      <c r="J96" s="107"/>
      <c r="K96" s="107"/>
    </row>
    <row r="97" spans="2:11" ht="12.75" customHeight="1">
      <c r="B97" s="13">
        <v>78</v>
      </c>
      <c r="C97" s="13" t="s">
        <v>120</v>
      </c>
      <c r="D97" s="13" t="s">
        <v>131</v>
      </c>
      <c r="E97" s="13" t="s">
        <v>56</v>
      </c>
      <c r="F97" s="13" t="s">
        <v>49</v>
      </c>
      <c r="G97" s="98"/>
      <c r="H97" s="107"/>
      <c r="I97" s="107"/>
      <c r="J97" s="107"/>
      <c r="K97" s="107"/>
    </row>
    <row r="98" spans="2:11" ht="12.75" customHeight="1">
      <c r="B98" s="13">
        <v>79</v>
      </c>
      <c r="C98" s="13" t="s">
        <v>120</v>
      </c>
      <c r="D98" s="13" t="s">
        <v>132</v>
      </c>
      <c r="E98" s="13" t="s">
        <v>56</v>
      </c>
      <c r="F98" s="13" t="s">
        <v>49</v>
      </c>
      <c r="G98" s="98"/>
      <c r="H98" s="107"/>
      <c r="I98" s="107"/>
      <c r="J98" s="107"/>
      <c r="K98" s="107"/>
    </row>
    <row r="99" spans="2:11" ht="12.75" customHeight="1">
      <c r="B99" s="13">
        <v>80</v>
      </c>
      <c r="C99" s="13" t="s">
        <v>120</v>
      </c>
      <c r="D99" s="13" t="s">
        <v>133</v>
      </c>
      <c r="E99" s="13" t="s">
        <v>56</v>
      </c>
      <c r="F99" s="13" t="s">
        <v>67</v>
      </c>
      <c r="G99" s="98"/>
      <c r="H99" s="107"/>
      <c r="I99" s="107"/>
      <c r="J99" s="107"/>
      <c r="K99" s="107"/>
    </row>
    <row r="100" spans="2:11" ht="12.75" customHeight="1">
      <c r="B100" s="13">
        <v>81</v>
      </c>
      <c r="C100" s="13" t="s">
        <v>120</v>
      </c>
      <c r="D100" s="13" t="s">
        <v>112</v>
      </c>
      <c r="E100" s="13" t="s">
        <v>56</v>
      </c>
      <c r="F100" s="13" t="s">
        <v>67</v>
      </c>
      <c r="G100" s="98"/>
      <c r="H100" s="107"/>
      <c r="I100" s="107"/>
      <c r="J100" s="107"/>
      <c r="K100" s="107"/>
    </row>
    <row r="101" spans="2:11" ht="12.75" customHeight="1">
      <c r="B101" s="13">
        <v>82</v>
      </c>
      <c r="C101" s="13" t="s">
        <v>120</v>
      </c>
      <c r="D101" s="13" t="s">
        <v>134</v>
      </c>
      <c r="E101" s="13" t="s">
        <v>56</v>
      </c>
      <c r="F101" s="13" t="s">
        <v>67</v>
      </c>
      <c r="G101" s="98"/>
      <c r="H101" s="107"/>
      <c r="I101" s="107"/>
      <c r="J101" s="107"/>
      <c r="K101" s="107"/>
    </row>
    <row r="102" spans="2:11" ht="12.75" customHeight="1">
      <c r="B102" s="13">
        <v>83</v>
      </c>
      <c r="C102" s="13" t="s">
        <v>120</v>
      </c>
      <c r="D102" s="13" t="s">
        <v>135</v>
      </c>
      <c r="E102" s="13" t="s">
        <v>56</v>
      </c>
      <c r="F102" s="13" t="s">
        <v>49</v>
      </c>
      <c r="G102" s="98"/>
      <c r="H102" s="107"/>
      <c r="I102" s="107"/>
      <c r="J102" s="107"/>
      <c r="K102" s="107"/>
    </row>
    <row r="103" spans="2:11" ht="12.75" customHeight="1">
      <c r="B103" s="13">
        <v>84</v>
      </c>
      <c r="C103" s="13" t="s">
        <v>120</v>
      </c>
      <c r="D103" s="13" t="s">
        <v>136</v>
      </c>
      <c r="E103" s="13" t="s">
        <v>56</v>
      </c>
      <c r="F103" s="13" t="s">
        <v>49</v>
      </c>
      <c r="G103" s="98"/>
      <c r="H103" s="107"/>
      <c r="I103" s="107"/>
      <c r="J103" s="107"/>
      <c r="K103" s="107"/>
    </row>
    <row r="104" spans="2:11" ht="12.75" customHeight="1">
      <c r="B104" s="13">
        <v>85</v>
      </c>
      <c r="C104" s="13" t="s">
        <v>120</v>
      </c>
      <c r="D104" s="13" t="s">
        <v>137</v>
      </c>
      <c r="E104" s="13" t="s">
        <v>54</v>
      </c>
      <c r="F104" s="13" t="s">
        <v>67</v>
      </c>
      <c r="G104" s="98"/>
      <c r="H104" s="107"/>
      <c r="I104" s="107"/>
      <c r="J104" s="107"/>
      <c r="K104" s="107"/>
    </row>
    <row r="105" spans="2:11" ht="12.75" customHeight="1">
      <c r="B105" s="13">
        <v>86</v>
      </c>
      <c r="C105" s="13" t="s">
        <v>120</v>
      </c>
      <c r="D105" s="13" t="s">
        <v>138</v>
      </c>
      <c r="E105" s="13" t="s">
        <v>52</v>
      </c>
      <c r="F105" s="13" t="s">
        <v>83</v>
      </c>
      <c r="G105" s="98"/>
      <c r="H105" s="107"/>
      <c r="I105" s="107"/>
      <c r="J105" s="107"/>
      <c r="K105" s="107"/>
    </row>
    <row r="106" spans="2:11" ht="12.75" customHeight="1">
      <c r="B106" s="13">
        <v>87</v>
      </c>
      <c r="C106" s="13" t="s">
        <v>120</v>
      </c>
      <c r="D106" s="24" t="s">
        <v>139</v>
      </c>
      <c r="E106" s="24" t="s">
        <v>54</v>
      </c>
      <c r="F106" s="24" t="s">
        <v>67</v>
      </c>
      <c r="G106" s="98"/>
      <c r="H106" s="107"/>
      <c r="I106" s="107"/>
      <c r="J106" s="107"/>
      <c r="K106" s="107"/>
    </row>
    <row r="107" spans="2:11" ht="12.75" customHeight="1">
      <c r="B107" s="13">
        <v>88</v>
      </c>
      <c r="C107" s="13" t="s">
        <v>120</v>
      </c>
      <c r="D107" s="34">
        <v>11</v>
      </c>
      <c r="E107" s="24" t="s">
        <v>54</v>
      </c>
      <c r="F107" s="24" t="s">
        <v>67</v>
      </c>
      <c r="G107" s="98"/>
      <c r="H107" s="107"/>
      <c r="I107" s="107"/>
      <c r="J107" s="107"/>
      <c r="K107" s="107"/>
    </row>
    <row r="108" spans="2:11" s="15" customFormat="1" ht="12.75" customHeight="1">
      <c r="B108" s="35"/>
      <c r="C108" s="35"/>
      <c r="D108" s="35"/>
      <c r="E108" s="36"/>
      <c r="F108" s="37" t="s">
        <v>38</v>
      </c>
      <c r="G108" s="87">
        <f>SUM(G20:G107)</f>
        <v>0</v>
      </c>
      <c r="H108" s="104" t="s">
        <v>140</v>
      </c>
      <c r="I108" s="105"/>
      <c r="J108" s="105"/>
      <c r="K108" s="106"/>
    </row>
  </sheetData>
  <sheetProtection algorithmName="SHA-512" hashValue="3QfB9LekDeOQX2zyiHbzxbf3ift4Q8HgoPG42skhs6G0lhDHJxd/56PRLfJFnMy+R+T+8GhCQXYBIXgtEsklKQ==" saltValue="umEhzJWwkzHzCgDcib/ADQ==" spinCount="100000" sheet="1" objects="1" scenarios="1"/>
  <mergeCells count="90">
    <mergeCell ref="H24:K24"/>
    <mergeCell ref="H19:K19"/>
    <mergeCell ref="H20:K20"/>
    <mergeCell ref="H21:K21"/>
    <mergeCell ref="H22:K22"/>
    <mergeCell ref="H23:K23"/>
    <mergeCell ref="H36:K36"/>
    <mergeCell ref="H25:K25"/>
    <mergeCell ref="H26:K26"/>
    <mergeCell ref="H27:K27"/>
    <mergeCell ref="H28:K28"/>
    <mergeCell ref="H29:K29"/>
    <mergeCell ref="H30:K30"/>
    <mergeCell ref="H31:K31"/>
    <mergeCell ref="H32:K32"/>
    <mergeCell ref="H33:K33"/>
    <mergeCell ref="H34:K34"/>
    <mergeCell ref="H35:K35"/>
    <mergeCell ref="H48:K48"/>
    <mergeCell ref="H37:K37"/>
    <mergeCell ref="H38:K38"/>
    <mergeCell ref="H39:K39"/>
    <mergeCell ref="H40:K40"/>
    <mergeCell ref="H41:K41"/>
    <mergeCell ref="H42:K42"/>
    <mergeCell ref="H43:K43"/>
    <mergeCell ref="H44:K44"/>
    <mergeCell ref="H45:K45"/>
    <mergeCell ref="H46:K46"/>
    <mergeCell ref="H47:K47"/>
    <mergeCell ref="H60:K60"/>
    <mergeCell ref="H49:K49"/>
    <mergeCell ref="H50:K50"/>
    <mergeCell ref="H51:K51"/>
    <mergeCell ref="H52:K52"/>
    <mergeCell ref="H53:K53"/>
    <mergeCell ref="H54:K54"/>
    <mergeCell ref="H55:K55"/>
    <mergeCell ref="H56:K56"/>
    <mergeCell ref="H57:K57"/>
    <mergeCell ref="H58:K58"/>
    <mergeCell ref="H59:K59"/>
    <mergeCell ref="H72:K72"/>
    <mergeCell ref="H61:K61"/>
    <mergeCell ref="H62:K62"/>
    <mergeCell ref="H63:K63"/>
    <mergeCell ref="H64:K64"/>
    <mergeCell ref="H65:K65"/>
    <mergeCell ref="H66:K66"/>
    <mergeCell ref="H67:K67"/>
    <mergeCell ref="H68:K68"/>
    <mergeCell ref="H69:K69"/>
    <mergeCell ref="H70:K70"/>
    <mergeCell ref="H71:K71"/>
    <mergeCell ref="H84:K84"/>
    <mergeCell ref="H73:K73"/>
    <mergeCell ref="H74:K74"/>
    <mergeCell ref="H75:K75"/>
    <mergeCell ref="H76:K76"/>
    <mergeCell ref="H77:K77"/>
    <mergeCell ref="H78:K78"/>
    <mergeCell ref="H79:K79"/>
    <mergeCell ref="H80:K80"/>
    <mergeCell ref="H81:K81"/>
    <mergeCell ref="H82:K82"/>
    <mergeCell ref="H83:K83"/>
    <mergeCell ref="H96:K96"/>
    <mergeCell ref="H85:K85"/>
    <mergeCell ref="H86:K86"/>
    <mergeCell ref="H87:K87"/>
    <mergeCell ref="H88:K88"/>
    <mergeCell ref="H89:K89"/>
    <mergeCell ref="H90:K90"/>
    <mergeCell ref="H91:K91"/>
    <mergeCell ref="H92:K92"/>
    <mergeCell ref="H93:K93"/>
    <mergeCell ref="H94:K94"/>
    <mergeCell ref="H95:K95"/>
    <mergeCell ref="H108:K108"/>
    <mergeCell ref="H97:K97"/>
    <mergeCell ref="H98:K98"/>
    <mergeCell ref="H99:K99"/>
    <mergeCell ref="H100:K100"/>
    <mergeCell ref="H101:K101"/>
    <mergeCell ref="H102:K102"/>
    <mergeCell ref="H103:K103"/>
    <mergeCell ref="H104:K104"/>
    <mergeCell ref="H105:K105"/>
    <mergeCell ref="H106:K106"/>
    <mergeCell ref="H107:K107"/>
  </mergeCells>
  <dataValidations count="1">
    <dataValidation type="list" allowBlank="1" showInputMessage="1" showErrorMessage="1" sqref="E20:E107" xr:uid="{C431ABD2-D3E2-4836-BB3B-E49989B9B596}">
      <formula1>"Type A,Type B,Type C,Type D,Type 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843D-4445-4901-B4DD-A3FF7F0D2E25}">
  <dimension ref="A1:C9"/>
  <sheetViews>
    <sheetView zoomScale="115" zoomScaleNormal="115" workbookViewId="0">
      <selection activeCell="C11" sqref="C11"/>
    </sheetView>
  </sheetViews>
  <sheetFormatPr defaultColWidth="8.7265625" defaultRowHeight="12.5"/>
  <cols>
    <col min="1" max="1" width="2.81640625" style="1" customWidth="1"/>
    <col min="2" max="2" width="43.1796875" style="2" customWidth="1"/>
    <col min="3" max="3" width="20.81640625" style="2" customWidth="1"/>
    <col min="4" max="12" width="20.54296875" style="2" customWidth="1"/>
    <col min="13" max="29" width="18.54296875" style="2" customWidth="1"/>
    <col min="30" max="16384" width="8.7265625" style="2"/>
  </cols>
  <sheetData>
    <row r="1" spans="2:3" ht="15.5">
      <c r="B1" s="5" t="s">
        <v>141</v>
      </c>
      <c r="C1" s="4"/>
    </row>
    <row r="2" spans="2:3">
      <c r="B2" s="113" t="s">
        <v>142</v>
      </c>
      <c r="C2" s="114"/>
    </row>
    <row r="3" spans="2:3">
      <c r="B3" s="115"/>
      <c r="C3" s="116"/>
    </row>
    <row r="5" spans="2:3" ht="25">
      <c r="B5" s="17" t="s">
        <v>143</v>
      </c>
      <c r="C5" s="18" t="s">
        <v>144</v>
      </c>
    </row>
    <row r="6" spans="2:3">
      <c r="B6" s="38" t="s">
        <v>145</v>
      </c>
      <c r="C6" s="19"/>
    </row>
    <row r="7" spans="2:3">
      <c r="B7" s="38" t="s">
        <v>146</v>
      </c>
      <c r="C7" s="19"/>
    </row>
    <row r="8" spans="2:3">
      <c r="B8" s="38" t="s">
        <v>147</v>
      </c>
      <c r="C8" s="19"/>
    </row>
    <row r="9" spans="2:3" ht="14.5" customHeight="1">
      <c r="B9" s="39" t="s">
        <v>148</v>
      </c>
      <c r="C9" s="20"/>
    </row>
  </sheetData>
  <mergeCells count="1">
    <mergeCell ref="B2: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54C1-884B-4907-8C28-130EFF5943B4}">
  <dimension ref="A1:F64"/>
  <sheetViews>
    <sheetView zoomScale="70" zoomScaleNormal="70" workbookViewId="0">
      <selection activeCell="C9" sqref="C9"/>
    </sheetView>
  </sheetViews>
  <sheetFormatPr defaultColWidth="8.7265625" defaultRowHeight="14.5"/>
  <cols>
    <col min="1" max="1" width="35.453125" style="45" customWidth="1"/>
    <col min="2" max="2" width="33.453125" style="45" customWidth="1"/>
    <col min="3" max="3" width="39.81640625" style="45" customWidth="1"/>
    <col min="4" max="4" width="32.1796875" style="45" customWidth="1"/>
    <col min="5" max="5" width="17.1796875" style="45" customWidth="1"/>
    <col min="6" max="16384" width="8.7265625" style="45"/>
  </cols>
  <sheetData>
    <row r="1" spans="1:6" ht="21">
      <c r="A1" s="40" t="s">
        <v>149</v>
      </c>
      <c r="B1" s="41"/>
      <c r="C1" s="42"/>
      <c r="D1" s="42"/>
      <c r="E1" s="43" t="s">
        <v>140</v>
      </c>
      <c r="F1" s="44"/>
    </row>
    <row r="2" spans="1:6" s="51" customFormat="1" ht="21">
      <c r="A2" s="46"/>
      <c r="B2" s="47"/>
      <c r="C2" s="48"/>
      <c r="D2" s="48"/>
      <c r="E2" s="49"/>
      <c r="F2" s="50"/>
    </row>
    <row r="3" spans="1:6" s="51" customFormat="1" ht="18.5">
      <c r="A3" s="123" t="s">
        <v>150</v>
      </c>
      <c r="B3" s="124"/>
      <c r="C3" s="125"/>
      <c r="D3" s="52"/>
      <c r="E3" s="49"/>
      <c r="F3" s="50"/>
    </row>
    <row r="4" spans="1:6" s="51" customFormat="1" ht="18.5">
      <c r="A4" s="126" t="s">
        <v>151</v>
      </c>
      <c r="B4" s="103"/>
      <c r="C4" s="103"/>
      <c r="D4" s="48"/>
      <c r="E4" s="49"/>
      <c r="F4" s="50"/>
    </row>
    <row r="5" spans="1:6" s="58" customFormat="1" ht="12.5">
      <c r="A5" s="53"/>
      <c r="B5" s="54"/>
      <c r="C5" s="55"/>
      <c r="D5" s="55"/>
      <c r="E5" s="56"/>
      <c r="F5" s="57"/>
    </row>
    <row r="6" spans="1:6" s="63" customFormat="1" ht="25">
      <c r="A6" s="59" t="s">
        <v>140</v>
      </c>
      <c r="B6" s="60" t="s">
        <v>152</v>
      </c>
      <c r="C6" s="60" t="s">
        <v>42</v>
      </c>
      <c r="D6" s="60" t="s">
        <v>153</v>
      </c>
      <c r="E6" s="61" t="s">
        <v>154</v>
      </c>
      <c r="F6" s="62"/>
    </row>
    <row r="7" spans="1:6" s="63" customFormat="1" ht="12.5">
      <c r="A7" s="64" t="s">
        <v>155</v>
      </c>
      <c r="B7" s="65"/>
      <c r="C7" s="65"/>
      <c r="D7" s="65"/>
      <c r="E7" s="66"/>
      <c r="F7" s="62"/>
    </row>
    <row r="8" spans="1:6" s="63" customFormat="1" ht="12.5">
      <c r="A8" s="88"/>
      <c r="B8" s="67"/>
      <c r="C8" s="67"/>
      <c r="D8" s="67"/>
      <c r="E8" s="68"/>
      <c r="F8" s="62"/>
    </row>
    <row r="9" spans="1:6" s="63" customFormat="1" ht="12.5">
      <c r="A9" s="88"/>
      <c r="B9" s="67"/>
      <c r="C9" s="67"/>
      <c r="D9" s="67"/>
      <c r="E9" s="68"/>
      <c r="F9" s="62"/>
    </row>
    <row r="10" spans="1:6" s="63" customFormat="1" ht="12.5">
      <c r="A10" s="88"/>
      <c r="B10" s="67"/>
      <c r="C10" s="67"/>
      <c r="D10" s="67"/>
      <c r="E10" s="68"/>
      <c r="F10" s="62"/>
    </row>
    <row r="11" spans="1:6" s="63" customFormat="1" ht="12.5">
      <c r="A11" s="88"/>
      <c r="B11" s="67"/>
      <c r="C11" s="67"/>
      <c r="D11" s="67"/>
      <c r="E11" s="68"/>
      <c r="F11" s="62"/>
    </row>
    <row r="12" spans="1:6" s="63" customFormat="1" ht="12.5">
      <c r="A12" s="88"/>
      <c r="B12" s="67"/>
      <c r="C12" s="67"/>
      <c r="D12" s="67"/>
      <c r="E12" s="68"/>
      <c r="F12" s="62"/>
    </row>
    <row r="13" spans="1:6" s="63" customFormat="1" ht="12.5">
      <c r="A13" s="88"/>
      <c r="B13" s="67"/>
      <c r="C13" s="67"/>
      <c r="D13" s="67"/>
      <c r="E13" s="68"/>
      <c r="F13" s="62"/>
    </row>
    <row r="14" spans="1:6" s="63" customFormat="1" ht="12.5">
      <c r="A14" s="88"/>
      <c r="B14" s="69"/>
      <c r="C14" s="69"/>
      <c r="D14" s="69"/>
      <c r="E14" s="70"/>
      <c r="F14" s="62"/>
    </row>
    <row r="15" spans="1:6" s="63" customFormat="1" ht="12.5">
      <c r="A15" s="88"/>
      <c r="B15" s="89"/>
      <c r="C15" s="89"/>
      <c r="D15" s="89"/>
      <c r="E15" s="90"/>
      <c r="F15" s="62"/>
    </row>
    <row r="16" spans="1:6" s="63" customFormat="1" ht="12.5">
      <c r="A16" s="71"/>
      <c r="B16" s="72"/>
      <c r="C16" s="72"/>
      <c r="D16" s="72"/>
      <c r="E16" s="73"/>
      <c r="F16" s="62"/>
    </row>
    <row r="17" spans="1:6" s="63" customFormat="1" ht="28" customHeight="1">
      <c r="A17" s="59" t="s">
        <v>140</v>
      </c>
      <c r="B17" s="119" t="s">
        <v>17</v>
      </c>
      <c r="C17" s="120"/>
      <c r="D17" s="74" t="s">
        <v>140</v>
      </c>
      <c r="E17" s="75" t="s">
        <v>140</v>
      </c>
      <c r="F17" s="62"/>
    </row>
    <row r="18" spans="1:6" s="63" customFormat="1">
      <c r="A18" s="121" t="s">
        <v>156</v>
      </c>
      <c r="B18" s="122"/>
      <c r="C18" s="122"/>
      <c r="D18" s="72"/>
      <c r="E18" s="73"/>
      <c r="F18" s="62"/>
    </row>
    <row r="19" spans="1:6" s="63" customFormat="1">
      <c r="A19" s="88"/>
      <c r="B19" s="117"/>
      <c r="C19" s="118"/>
      <c r="D19" s="72"/>
      <c r="E19" s="73"/>
      <c r="F19" s="62"/>
    </row>
    <row r="20" spans="1:6" s="63" customFormat="1">
      <c r="A20" s="88"/>
      <c r="B20" s="117"/>
      <c r="C20" s="118"/>
      <c r="D20" s="72"/>
      <c r="E20" s="73"/>
      <c r="F20" s="62"/>
    </row>
    <row r="21" spans="1:6" s="63" customFormat="1">
      <c r="A21" s="88"/>
      <c r="B21" s="117"/>
      <c r="C21" s="118"/>
      <c r="D21" s="72"/>
      <c r="E21" s="73"/>
      <c r="F21" s="62"/>
    </row>
    <row r="22" spans="1:6" s="63" customFormat="1">
      <c r="A22" s="88"/>
      <c r="B22" s="117"/>
      <c r="C22" s="118"/>
      <c r="D22" s="72"/>
      <c r="E22" s="73"/>
      <c r="F22" s="62"/>
    </row>
    <row r="23" spans="1:6" s="63" customFormat="1" ht="12.5">
      <c r="A23" s="71"/>
      <c r="B23" s="72"/>
      <c r="C23" s="72"/>
      <c r="D23" s="72"/>
      <c r="E23" s="73"/>
      <c r="F23" s="62"/>
    </row>
    <row r="24" spans="1:6" s="63" customFormat="1" ht="28" customHeight="1">
      <c r="A24" s="59" t="s">
        <v>140</v>
      </c>
      <c r="B24" s="119" t="s">
        <v>17</v>
      </c>
      <c r="C24" s="120"/>
      <c r="D24" s="74" t="s">
        <v>140</v>
      </c>
      <c r="E24" s="75" t="s">
        <v>140</v>
      </c>
      <c r="F24" s="62"/>
    </row>
    <row r="25" spans="1:6" s="63" customFormat="1">
      <c r="A25" s="121" t="s">
        <v>157</v>
      </c>
      <c r="B25" s="122"/>
      <c r="C25" s="122"/>
      <c r="D25" s="72"/>
      <c r="E25" s="73"/>
      <c r="F25" s="62"/>
    </row>
    <row r="26" spans="1:6" s="63" customFormat="1">
      <c r="A26" s="88"/>
      <c r="B26" s="117"/>
      <c r="C26" s="118"/>
      <c r="D26" s="72"/>
      <c r="E26" s="73"/>
      <c r="F26" s="62"/>
    </row>
    <row r="27" spans="1:6" s="63" customFormat="1">
      <c r="A27" s="88"/>
      <c r="B27" s="117"/>
      <c r="C27" s="118"/>
      <c r="D27" s="72"/>
      <c r="E27" s="73"/>
      <c r="F27" s="62"/>
    </row>
    <row r="28" spans="1:6" s="63" customFormat="1">
      <c r="A28" s="88"/>
      <c r="B28" s="117"/>
      <c r="C28" s="118"/>
      <c r="D28" s="72"/>
      <c r="E28" s="73"/>
      <c r="F28" s="62"/>
    </row>
    <row r="29" spans="1:6" s="63" customFormat="1">
      <c r="A29" s="88"/>
      <c r="B29" s="117"/>
      <c r="C29" s="118"/>
      <c r="E29" s="73"/>
      <c r="F29" s="62"/>
    </row>
    <row r="30" spans="1:6" s="63" customFormat="1" ht="12.5">
      <c r="A30" s="76"/>
      <c r="B30" s="77"/>
      <c r="C30" s="77"/>
      <c r="D30" s="73"/>
      <c r="E30" s="73"/>
      <c r="F30" s="62"/>
    </row>
    <row r="31" spans="1:6" s="63" customFormat="1" ht="12.5">
      <c r="A31" s="78" t="s">
        <v>143</v>
      </c>
      <c r="B31" s="79" t="s">
        <v>158</v>
      </c>
      <c r="C31" s="80" t="s">
        <v>159</v>
      </c>
      <c r="D31" s="73"/>
      <c r="E31" s="73"/>
      <c r="F31" s="62"/>
    </row>
    <row r="32" spans="1:6" s="63" customFormat="1" ht="12.5">
      <c r="A32" s="88" t="s">
        <v>140</v>
      </c>
      <c r="B32" s="89"/>
      <c r="C32" s="90"/>
      <c r="D32" s="73"/>
      <c r="E32" s="73"/>
      <c r="F32" s="62"/>
    </row>
    <row r="33" spans="1:6" s="63" customFormat="1" ht="12.5">
      <c r="A33" s="88" t="s">
        <v>140</v>
      </c>
      <c r="B33" s="89"/>
      <c r="C33" s="90"/>
      <c r="D33" s="73"/>
      <c r="E33" s="73"/>
      <c r="F33" s="62"/>
    </row>
    <row r="34" spans="1:6" s="63" customFormat="1" ht="12.5">
      <c r="A34" s="88"/>
      <c r="B34" s="89"/>
      <c r="C34" s="90"/>
      <c r="D34" s="75" t="s">
        <v>140</v>
      </c>
      <c r="E34" s="73"/>
      <c r="F34" s="62"/>
    </row>
    <row r="35" spans="1:6" s="63" customFormat="1" ht="12.5">
      <c r="A35" s="91" t="s">
        <v>140</v>
      </c>
      <c r="B35" s="91"/>
      <c r="C35" s="92"/>
      <c r="D35" s="73"/>
      <c r="E35" s="73"/>
      <c r="F35" s="62"/>
    </row>
    <row r="36" spans="1:6" s="63" customFormat="1" ht="13" thickBot="1">
      <c r="A36" s="81" t="s">
        <v>140</v>
      </c>
      <c r="B36" s="82"/>
      <c r="C36" s="83"/>
      <c r="D36" s="83"/>
      <c r="E36" s="83"/>
      <c r="F36" s="84"/>
    </row>
    <row r="37" spans="1:6" s="63" customFormat="1" ht="12.5">
      <c r="C37" s="85"/>
      <c r="D37" s="85"/>
      <c r="E37" s="85"/>
    </row>
    <row r="38" spans="1:6" s="63" customFormat="1" ht="12.5">
      <c r="C38" s="85"/>
      <c r="D38" s="85"/>
      <c r="E38" s="85"/>
    </row>
    <row r="39" spans="1:6" s="63" customFormat="1" ht="12.5">
      <c r="C39" s="85"/>
      <c r="D39" s="85"/>
      <c r="E39" s="85"/>
    </row>
    <row r="40" spans="1:6" s="63" customFormat="1" ht="12.5">
      <c r="C40" s="85"/>
      <c r="D40" s="85"/>
      <c r="E40" s="85"/>
    </row>
    <row r="41" spans="1:6" s="63" customFormat="1" ht="12.5">
      <c r="C41" s="85"/>
      <c r="D41" s="85"/>
      <c r="E41" s="85"/>
    </row>
    <row r="42" spans="1:6" s="63" customFormat="1" ht="12.5">
      <c r="C42" s="85"/>
      <c r="D42" s="85"/>
      <c r="E42" s="85"/>
    </row>
    <row r="43" spans="1:6" s="63" customFormat="1" ht="12.5">
      <c r="C43" s="85"/>
      <c r="D43" s="85"/>
      <c r="E43" s="85"/>
    </row>
    <row r="44" spans="1:6">
      <c r="C44" s="86"/>
      <c r="D44" s="86"/>
      <c r="E44" s="86"/>
    </row>
    <row r="45" spans="1:6">
      <c r="C45" s="86"/>
      <c r="D45" s="86"/>
      <c r="E45" s="86"/>
    </row>
    <row r="46" spans="1:6">
      <c r="C46" s="86"/>
      <c r="D46" s="86"/>
      <c r="E46" s="86"/>
    </row>
    <row r="47" spans="1:6">
      <c r="C47" s="86"/>
      <c r="D47" s="86"/>
      <c r="E47" s="86"/>
    </row>
    <row r="48" spans="1:6">
      <c r="C48" s="86"/>
      <c r="D48" s="86"/>
      <c r="E48" s="86"/>
    </row>
    <row r="49" spans="3:5">
      <c r="C49" s="86"/>
      <c r="D49" s="86"/>
      <c r="E49" s="86"/>
    </row>
    <row r="50" spans="3:5">
      <c r="C50" s="86"/>
      <c r="D50" s="86"/>
      <c r="E50" s="86"/>
    </row>
    <row r="51" spans="3:5">
      <c r="C51" s="86"/>
      <c r="D51" s="86"/>
      <c r="E51" s="86"/>
    </row>
    <row r="52" spans="3:5">
      <c r="C52" s="86"/>
      <c r="D52" s="86"/>
      <c r="E52" s="86"/>
    </row>
    <row r="53" spans="3:5">
      <c r="C53" s="86"/>
      <c r="D53" s="86"/>
      <c r="E53" s="86"/>
    </row>
    <row r="54" spans="3:5">
      <c r="C54" s="86"/>
      <c r="D54" s="86"/>
      <c r="E54" s="86"/>
    </row>
    <row r="55" spans="3:5">
      <c r="C55" s="86"/>
      <c r="D55" s="86"/>
      <c r="E55" s="86"/>
    </row>
    <row r="56" spans="3:5">
      <c r="C56" s="86"/>
      <c r="D56" s="86"/>
      <c r="E56" s="86"/>
    </row>
    <row r="57" spans="3:5">
      <c r="C57" s="86"/>
      <c r="D57" s="86"/>
      <c r="E57" s="86"/>
    </row>
    <row r="58" spans="3:5">
      <c r="C58" s="86"/>
      <c r="D58" s="86"/>
      <c r="E58" s="86"/>
    </row>
    <row r="59" spans="3:5">
      <c r="C59" s="86"/>
      <c r="D59" s="86"/>
      <c r="E59" s="86"/>
    </row>
    <row r="60" spans="3:5">
      <c r="C60" s="86"/>
      <c r="D60" s="86"/>
      <c r="E60" s="86"/>
    </row>
    <row r="61" spans="3:5">
      <c r="C61" s="86"/>
      <c r="D61" s="86"/>
      <c r="E61" s="86"/>
    </row>
    <row r="62" spans="3:5">
      <c r="C62" s="86"/>
      <c r="D62" s="86"/>
      <c r="E62" s="86"/>
    </row>
    <row r="63" spans="3:5">
      <c r="C63" s="86"/>
      <c r="D63" s="86"/>
      <c r="E63" s="86"/>
    </row>
    <row r="64" spans="3:5">
      <c r="C64" s="86"/>
      <c r="D64" s="86"/>
      <c r="E64" s="86"/>
    </row>
  </sheetData>
  <mergeCells count="14">
    <mergeCell ref="A3:C3"/>
    <mergeCell ref="A4:C4"/>
    <mergeCell ref="B17:C17"/>
    <mergeCell ref="A18:C18"/>
    <mergeCell ref="B19:C19"/>
    <mergeCell ref="B26:C26"/>
    <mergeCell ref="B27:C27"/>
    <mergeCell ref="B28:C28"/>
    <mergeCell ref="B29:C29"/>
    <mergeCell ref="B20:C20"/>
    <mergeCell ref="B21:C21"/>
    <mergeCell ref="B22:C22"/>
    <mergeCell ref="B24:C24"/>
    <mergeCell ref="A25:C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8cbf15-0c01-4e29-a14b-6316cf4248e9">
      <Terms xmlns="http://schemas.microsoft.com/office/infopath/2007/PartnerControls"/>
    </lcf76f155ced4ddcb4097134ff3c332f>
    <TaxCatchAll xmlns="18d844fb-605b-4a94-a9a8-5f532b8abe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1DFA5867C49442998D729FE8CCE2BE" ma:contentTypeVersion="13" ma:contentTypeDescription="Een nieuw document maken." ma:contentTypeScope="" ma:versionID="da788f42b945f8f6c02bd6514e7ac4eb">
  <xsd:schema xmlns:xsd="http://www.w3.org/2001/XMLSchema" xmlns:xs="http://www.w3.org/2001/XMLSchema" xmlns:p="http://schemas.microsoft.com/office/2006/metadata/properties" xmlns:ns2="848cbf15-0c01-4e29-a14b-6316cf4248e9" xmlns:ns3="18d844fb-605b-4a94-a9a8-5f532b8abe32" targetNamespace="http://schemas.microsoft.com/office/2006/metadata/properties" ma:root="true" ma:fieldsID="e97a1144c54197599aa70576afaf2ffd" ns2:_="" ns3:_="">
    <xsd:import namespace="848cbf15-0c01-4e29-a14b-6316cf4248e9"/>
    <xsd:import namespace="18d844fb-605b-4a94-a9a8-5f532b8abe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cbf15-0c01-4e29-a14b-6316cf424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4de90ba-4bda-406b-98db-adb497818b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d844fb-605b-4a94-a9a8-5f532b8abe3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2046822-3f46-428b-bc0d-650df69bee03}" ma:internalName="TaxCatchAll" ma:showField="CatchAllData" ma:web="18d844fb-605b-4a94-a9a8-5f532b8abe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844FC1-E163-4E16-96B0-A45D515AD291}">
  <ds:schemaRefs>
    <ds:schemaRef ds:uri="http://schemas.microsoft.com/office/2006/metadata/properties"/>
    <ds:schemaRef ds:uri="http://schemas.microsoft.com/office/infopath/2007/PartnerControls"/>
    <ds:schemaRef ds:uri="4aae3d4a-a009-48ba-8a64-778df823702c"/>
    <ds:schemaRef ds:uri="f078bbcb-2745-4662-8a55-b7fac7d09c29"/>
  </ds:schemaRefs>
</ds:datastoreItem>
</file>

<file path=customXml/itemProps2.xml><?xml version="1.0" encoding="utf-8"?>
<ds:datastoreItem xmlns:ds="http://schemas.openxmlformats.org/officeDocument/2006/customXml" ds:itemID="{44D84D75-7AD7-4BD5-A80C-7AEB37E425DE}">
  <ds:schemaRefs>
    <ds:schemaRef ds:uri="http://schemas.microsoft.com/sharepoint/v3/contenttype/forms"/>
  </ds:schemaRefs>
</ds:datastoreItem>
</file>

<file path=customXml/itemProps3.xml><?xml version="1.0" encoding="utf-8"?>
<ds:datastoreItem xmlns:ds="http://schemas.openxmlformats.org/officeDocument/2006/customXml" ds:itemID="{4E6B2373-05AB-487A-9E2F-4EC0EC0D852D}"/>
</file>

<file path=docMetadata/LabelInfo.xml><?xml version="1.0" encoding="utf-8"?>
<clbl:labelList xmlns:clbl="http://schemas.microsoft.com/office/2020/mipLabelMetadata">
  <clbl:label id="{81e63bdd-534e-4aaf-855a-4c017eec7126}" enabled="0" method="" siteId="{81e63bdd-534e-4aaf-855a-4c017eec71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Totaaloverzicht</vt:lpstr>
      <vt:lpstr>1. Initiële Opdracht</vt:lpstr>
      <vt:lpstr>2. Aanvullende kosten</vt:lpstr>
      <vt:lpstr>3. Specificatie</vt:lpstr>
      <vt:lpstr>Totaaloverzicht!_Toc125011207</vt:lpstr>
    </vt:vector>
  </TitlesOfParts>
  <Manager/>
  <Company>NWO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Varkevisser, C.  [Chris]</dc:creator>
  <cp:keywords/>
  <dc:description/>
  <cp:lastModifiedBy>Varkevisser, C. [Chris]</cp:lastModifiedBy>
  <cp:revision/>
  <dcterms:created xsi:type="dcterms:W3CDTF">2024-04-11T09:56:37Z</dcterms:created>
  <dcterms:modified xsi:type="dcterms:W3CDTF">2025-11-17T10:05:10Z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0x010100631DFA5867C49442998D729FE8CCE2BE</vt:lpwstr>
  </property>
  <property fmtid="{D5CDD505-2E9C-101B-9397-08002B2CF9AE}" pid="3" name="MediaServiceImageTags">
    <vt:lpwstr/>
  </property>
</Properties>
</file>