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lease prullenbakken (1391)/03. Tech bestek/"/>
    </mc:Choice>
  </mc:AlternateContent>
  <xr:revisionPtr revIDLastSave="42" documentId="8_{04BF249F-834C-4B3D-9731-F5E5E3578069}" xr6:coauthVersionLast="47" xr6:coauthVersionMax="47" xr10:uidLastSave="{37E8C488-C22A-4D6C-8A45-8D8C0DB4A231}"/>
  <bookViews>
    <workbookView xWindow="-120" yWindow="-120" windowWidth="29040" windowHeight="17520" tabRatio="870" activeTab="2" xr2:uid="{0D291A05-4D18-49FB-9770-A124EF828E78}"/>
  </bookViews>
  <sheets>
    <sheet name="Voorblad" sheetId="35" r:id="rId1"/>
    <sheet name="P2 Prijzenblad" sheetId="60" r:id="rId2"/>
    <sheet name="Rekenmodel maandbedrag P2" sheetId="61" r:id="rId3"/>
  </sheets>
  <definedNames>
    <definedName name="_xlnm.Print_Area" localSheetId="1">'P2 Prijzenblad'!$A$1:$E$21</definedName>
    <definedName name="_xlnm.Print_Area" localSheetId="0">Voorblad!$A$1:$J$20</definedName>
    <definedName name="_xlnm.Print_Titles" localSheetId="1">'P2 Prijzenblad'!$1:$1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60" l="1"/>
  <c r="E5" i="60"/>
  <c r="C4" i="60" l="1"/>
  <c r="E4" i="60" s="1"/>
  <c r="C13" i="61"/>
  <c r="C23" i="61" s="1"/>
  <c r="C5" i="61"/>
  <c r="C21" i="61" s="1"/>
  <c r="E9" i="60"/>
  <c r="E7" i="60"/>
  <c r="C22" i="61" l="1"/>
  <c r="C24" i="61" s="1"/>
  <c r="C3" i="60" s="1"/>
  <c r="E3" i="60" s="1"/>
  <c r="E10" i="60" s="1"/>
</calcChain>
</file>

<file path=xl/sharedStrings.xml><?xml version="1.0" encoding="utf-8"?>
<sst xmlns="http://schemas.openxmlformats.org/spreadsheetml/2006/main" count="77" uniqueCount="53">
  <si>
    <t>Inhoud:</t>
  </si>
  <si>
    <t>Aantal (B)*</t>
  </si>
  <si>
    <t>Prijs per eenheid (A) excl. BTW**</t>
  </si>
  <si>
    <t>Totale inschrijfprijs</t>
  </si>
  <si>
    <t>Prijs (AxB) excl. BTW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</si>
  <si>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</si>
  <si>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</si>
  <si>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Lease van circa 500 (zelf persende) prullenbakken</t>
  </si>
  <si>
    <t>Door inschrijver in te vullen</t>
  </si>
  <si>
    <t>Vaste parameters</t>
  </si>
  <si>
    <t>Overige kosten</t>
  </si>
  <si>
    <t xml:space="preserve">Fee/kostenopslag </t>
  </si>
  <si>
    <t>Reparatie/onderhoud kosten</t>
  </si>
  <si>
    <t>Bedragen</t>
  </si>
  <si>
    <t>Rentepercentage op jaarbasis (maximaal 5%)</t>
  </si>
  <si>
    <t>Parameters in te vullen door inschrijver</t>
  </si>
  <si>
    <t>Overige initiele kosten per prullenbak</t>
  </si>
  <si>
    <t>Totale initiele kosten per prullenbak</t>
  </si>
  <si>
    <t>Kosten per prullenbak per maand</t>
  </si>
  <si>
    <t>Totale maandelijkse kosten per prullenbak</t>
  </si>
  <si>
    <t>Plaatsingskosten prullenbak</t>
  </si>
  <si>
    <t>Berekening maandelijkse vergoeding per prullenbak</t>
  </si>
  <si>
    <t>Rentekosten per maand per prullenbak</t>
  </si>
  <si>
    <t>Afschrijvingskosten per maand per prullenbak</t>
  </si>
  <si>
    <t>Maandelijkse kosten per prullenbak</t>
  </si>
  <si>
    <t>Totale kosten per prullenbak per maand</t>
  </si>
  <si>
    <t>Niet persende prullenbakken</t>
  </si>
  <si>
    <t>Overige werkzaamheden/kosten (onderdelen inclusief arbeidsloon, voor zover van toepassing)</t>
  </si>
  <si>
    <t xml:space="preserve">Verwijderen van een niet persende prullenbak en deze plaatsen op een nieuwe locatie (inclusief nieuwe fundatie op de nieuwe locatie). </t>
  </si>
  <si>
    <t>Verplaatsing werkzaamheden</t>
  </si>
  <si>
    <t>Operationele leasetearief per maand per prullenbak, compleet gebruiksklaar inclusief plaatsing en fundatie</t>
  </si>
  <si>
    <t>Bedrag koopoptie per prullenbak na afloop van de operationele leaseperiode van 60 maanden (prijs per prullenbak). Koopoptie bedrag als positief getal in te vullen.</t>
  </si>
  <si>
    <t>Looptijd prullenbak (maanden)</t>
  </si>
  <si>
    <t>Optionele overnameprijs opdrachtgever einde looptijd</t>
  </si>
  <si>
    <t>Naam inschrijver</t>
  </si>
  <si>
    <t>Prijsinvulformulier perceel 2</t>
  </si>
  <si>
    <t>Indexatie
wijze</t>
  </si>
  <si>
    <t>Geen</t>
  </si>
  <si>
    <t>Klair index</t>
  </si>
  <si>
    <t>CBS index</t>
  </si>
  <si>
    <t xml:space="preserve">CBS Index </t>
  </si>
  <si>
    <t xml:space="preserve">CBS Index CBS Dienstenprijzen; totaal 2021=100 </t>
  </si>
  <si>
    <t xml:space="preserve">Klair Index </t>
  </si>
  <si>
    <t>Geen indexatie van toepassing</t>
  </si>
  <si>
    <t>Prijsindexatie (zoals beschreven op pagina 22 en 23 van de aanbestedingsleidraad)</t>
  </si>
  <si>
    <t>Klair Index</t>
  </si>
  <si>
    <t>Inwerpopening voorzien van rond of ovaal gat ter voorkoming van het inwerpen van huisvuil (zie eis E-2.05)</t>
  </si>
  <si>
    <t>Voorrijkosten per keer (zie eis AE-57)</t>
  </si>
  <si>
    <t>Prijsindexatie (zoals beschreven op pagina 22 t/m 24 van de aanbestedingsleidraad)</t>
  </si>
  <si>
    <t>Prijzenblad</t>
  </si>
  <si>
    <t>Rekenmodel maandbedrag</t>
  </si>
  <si>
    <t>Perceel 2</t>
  </si>
  <si>
    <t>Investering per niet persende prullenbak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</si>
</sst>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2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entury Gothic"/>
      <family val="2"/>
    </font>
    <font>
      <b/>
      <sz val="9"/>
      <color theme="0"/>
      <name val="Century Gothic"/>
      <family val="2"/>
    </font>
    <font>
      <sz val="12"/>
      <color theme="1"/>
      <name val="Century Gothic"/>
      <family val="2"/>
    </font>
    <font>
      <b/>
      <u/>
      <sz val="9"/>
      <name val="Century Gothic"/>
      <family val="2"/>
    </font>
    <font>
      <sz val="10"/>
      <color rgb="FFFF0000"/>
      <name val="Century Gothic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66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29" fillId="0" borderId="0"/>
    <xf numFmtId="0" fontId="35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6" fillId="0" borderId="10"/>
    <xf numFmtId="0" fontId="36" fillId="0" borderId="10"/>
    <xf numFmtId="0" fontId="6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5" fillId="0" borderId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8" fillId="7" borderId="1" applyNumberFormat="0" applyAlignment="0" applyProtection="0"/>
    <xf numFmtId="0" fontId="6" fillId="0" borderId="0"/>
    <xf numFmtId="0" fontId="29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9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10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32" fillId="0" borderId="0" xfId="0" applyFont="1"/>
    <xf numFmtId="0" fontId="1" fillId="0" borderId="24" xfId="543" applyFont="1" applyBorder="1" applyAlignment="1">
      <alignment vertical="center" wrapText="1"/>
    </xf>
    <xf numFmtId="0" fontId="39" fillId="0" borderId="0" xfId="0" applyFont="1"/>
    <xf numFmtId="44" fontId="7" fillId="30" borderId="31" xfId="1362" applyFont="1" applyFill="1" applyBorder="1" applyProtection="1">
      <protection locked="0"/>
    </xf>
    <xf numFmtId="44" fontId="7" fillId="30" borderId="29" xfId="1362" applyFont="1" applyFill="1" applyBorder="1" applyProtection="1">
      <protection locked="0"/>
    </xf>
    <xf numFmtId="44" fontId="7" fillId="30" borderId="27" xfId="1362" applyFont="1" applyFill="1" applyBorder="1" applyProtection="1">
      <protection locked="0"/>
    </xf>
    <xf numFmtId="44" fontId="7" fillId="30" borderId="33" xfId="1362" applyFont="1" applyFill="1" applyBorder="1" applyProtection="1">
      <protection locked="0"/>
    </xf>
    <xf numFmtId="0" fontId="5" fillId="0" borderId="0" xfId="544" applyFont="1" applyAlignment="1">
      <alignment vertical="center" wrapText="1"/>
    </xf>
    <xf numFmtId="0" fontId="11" fillId="0" borderId="10" xfId="544" applyFont="1" applyBorder="1" applyAlignment="1">
      <alignment wrapText="1"/>
    </xf>
    <xf numFmtId="0" fontId="34" fillId="24" borderId="24" xfId="543" applyFont="1" applyFill="1" applyBorder="1" applyAlignment="1">
      <alignment vertical="center" wrapText="1"/>
    </xf>
    <xf numFmtId="0" fontId="3" fillId="24" borderId="10" xfId="543" applyFont="1" applyFill="1" applyBorder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7" fillId="33" borderId="24" xfId="543" applyFont="1" applyFill="1" applyBorder="1"/>
    <xf numFmtId="0" fontId="7" fillId="26" borderId="38" xfId="543" applyFont="1" applyFill="1" applyBorder="1" applyAlignment="1">
      <alignment vertical="center" wrapText="1"/>
    </xf>
    <xf numFmtId="0" fontId="2" fillId="0" borderId="38" xfId="543" applyFont="1" applyBorder="1" applyAlignment="1">
      <alignment horizontal="center" vertical="center" wrapText="1"/>
    </xf>
    <xf numFmtId="165" fontId="5" fillId="0" borderId="38" xfId="544" applyNumberFormat="1" applyFont="1" applyBorder="1" applyAlignment="1">
      <alignment vertical="center" wrapText="1"/>
    </xf>
    <xf numFmtId="0" fontId="7" fillId="0" borderId="0" xfId="544" applyFont="1" applyAlignment="1">
      <alignment vertical="center" wrapText="1"/>
    </xf>
    <xf numFmtId="0" fontId="7" fillId="34" borderId="24" xfId="543" applyFont="1" applyFill="1" applyBorder="1"/>
    <xf numFmtId="0" fontId="1" fillId="26" borderId="38" xfId="543" applyFont="1" applyFill="1" applyBorder="1" applyAlignment="1">
      <alignment vertical="center" wrapText="1"/>
    </xf>
    <xf numFmtId="0" fontId="5" fillId="25" borderId="19" xfId="543" applyFont="1" applyFill="1" applyBorder="1" applyAlignment="1">
      <alignment horizontal="left" vertical="center" wrapText="1"/>
    </xf>
    <xf numFmtId="44" fontId="4" fillId="25" borderId="10" xfId="543" applyNumberFormat="1" applyFont="1" applyFill="1" applyBorder="1" applyAlignment="1">
      <alignment vertical="center" wrapText="1"/>
    </xf>
    <xf numFmtId="0" fontId="40" fillId="0" borderId="39" xfId="543" applyFont="1" applyBorder="1"/>
    <xf numFmtId="0" fontId="6" fillId="0" borderId="40" xfId="543" applyBorder="1"/>
    <xf numFmtId="0" fontId="7" fillId="34" borderId="22" xfId="543" applyFont="1" applyFill="1" applyBorder="1"/>
    <xf numFmtId="0" fontId="7" fillId="0" borderId="41" xfId="543" applyFont="1" applyBorder="1"/>
    <xf numFmtId="0" fontId="7" fillId="32" borderId="22" xfId="543" applyFont="1" applyFill="1" applyBorder="1"/>
    <xf numFmtId="0" fontId="41" fillId="0" borderId="0" xfId="544" applyFont="1" applyAlignment="1">
      <alignment vertical="center" wrapText="1"/>
    </xf>
    <xf numFmtId="0" fontId="7" fillId="33" borderId="23" xfId="543" applyFont="1" applyFill="1" applyBorder="1"/>
    <xf numFmtId="0" fontId="7" fillId="0" borderId="42" xfId="543" applyFont="1" applyBorder="1"/>
    <xf numFmtId="0" fontId="33" fillId="28" borderId="0" xfId="543" applyFont="1" applyFill="1" applyAlignment="1">
      <alignment vertical="center" wrapText="1"/>
    </xf>
    <xf numFmtId="0" fontId="7" fillId="29" borderId="0" xfId="543" applyFont="1" applyFill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165" fontId="7" fillId="29" borderId="38" xfId="544" applyNumberFormat="1" applyFont="1" applyFill="1" applyBorder="1" applyAlignment="1" applyProtection="1">
      <alignment horizontal="center" vertical="center" wrapText="1"/>
      <protection locked="0"/>
    </xf>
    <xf numFmtId="165" fontId="7" fillId="0" borderId="38" xfId="544" applyNumberFormat="1" applyFont="1" applyBorder="1" applyAlignment="1">
      <alignment horizontal="center" vertical="center" wrapText="1"/>
    </xf>
    <xf numFmtId="0" fontId="2" fillId="0" borderId="24" xfId="543" applyFont="1" applyBorder="1" applyAlignment="1">
      <alignment horizontal="center" vertical="center" wrapText="1"/>
    </xf>
    <xf numFmtId="0" fontId="38" fillId="31" borderId="26" xfId="1361" applyFont="1" applyFill="1" applyBorder="1" applyAlignment="1">
      <alignment wrapText="1"/>
    </xf>
    <xf numFmtId="0" fontId="38" fillId="31" borderId="26" xfId="1361" applyFont="1" applyFill="1" applyBorder="1"/>
    <xf numFmtId="0" fontId="38" fillId="31" borderId="25" xfId="1361" applyFont="1" applyFill="1" applyBorder="1"/>
    <xf numFmtId="0" fontId="1" fillId="0" borderId="0" xfId="1361"/>
    <xf numFmtId="0" fontId="7" fillId="32" borderId="24" xfId="543" applyFont="1" applyFill="1" applyBorder="1"/>
    <xf numFmtId="0" fontId="1" fillId="0" borderId="32" xfId="1361" applyBorder="1"/>
    <xf numFmtId="0" fontId="1" fillId="0" borderId="30" xfId="1361" applyBorder="1"/>
    <xf numFmtId="0" fontId="1" fillId="0" borderId="28" xfId="1361" applyBorder="1"/>
    <xf numFmtId="0" fontId="33" fillId="0" borderId="26" xfId="1361" applyFont="1" applyBorder="1"/>
    <xf numFmtId="44" fontId="33" fillId="0" borderId="25" xfId="1362" applyFont="1" applyBorder="1" applyProtection="1"/>
    <xf numFmtId="0" fontId="1" fillId="0" borderId="35" xfId="1361" applyBorder="1"/>
    <xf numFmtId="0" fontId="38" fillId="31" borderId="35" xfId="1361" applyFont="1" applyFill="1" applyBorder="1"/>
    <xf numFmtId="0" fontId="33" fillId="0" borderId="35" xfId="1361" applyFont="1" applyBorder="1"/>
    <xf numFmtId="44" fontId="33" fillId="0" borderId="25" xfId="1361" applyNumberFormat="1" applyFont="1" applyBorder="1"/>
    <xf numFmtId="0" fontId="1" fillId="0" borderId="31" xfId="1361" applyBorder="1" applyAlignment="1">
      <alignment horizontal="center"/>
    </xf>
    <xf numFmtId="0" fontId="1" fillId="0" borderId="34" xfId="1361" applyBorder="1"/>
    <xf numFmtId="44" fontId="7" fillId="0" borderId="31" xfId="1362" applyFont="1" applyBorder="1" applyProtection="1"/>
    <xf numFmtId="44" fontId="7" fillId="0" borderId="29" xfId="1362" applyFont="1" applyBorder="1" applyProtection="1"/>
    <xf numFmtId="44" fontId="1" fillId="0" borderId="27" xfId="1361" applyNumberFormat="1" applyBorder="1"/>
    <xf numFmtId="0" fontId="33" fillId="0" borderId="26" xfId="1361" applyFont="1" applyBorder="1" applyAlignment="1">
      <alignment vertical="center"/>
    </xf>
    <xf numFmtId="44" fontId="33" fillId="0" borderId="25" xfId="1361" applyNumberFormat="1" applyFont="1" applyBorder="1" applyAlignment="1">
      <alignment vertical="center"/>
    </xf>
    <xf numFmtId="0" fontId="33" fillId="0" borderId="0" xfId="1361" applyFont="1" applyAlignment="1">
      <alignment vertical="center" wrapText="1"/>
    </xf>
    <xf numFmtId="0" fontId="7" fillId="30" borderId="0" xfId="543" applyFont="1" applyFill="1" applyAlignment="1">
      <alignment vertical="center" wrapText="1"/>
    </xf>
    <xf numFmtId="0" fontId="6" fillId="0" borderId="43" xfId="543" applyBorder="1"/>
    <xf numFmtId="0" fontId="1" fillId="0" borderId="40" xfId="1361" applyBorder="1"/>
    <xf numFmtId="0" fontId="7" fillId="0" borderId="0" xfId="543" applyFont="1"/>
    <xf numFmtId="0" fontId="1" fillId="0" borderId="41" xfId="1361" applyBorder="1"/>
    <xf numFmtId="0" fontId="31" fillId="0" borderId="0" xfId="1361" applyFont="1"/>
    <xf numFmtId="0" fontId="7" fillId="0" borderId="37" xfId="543" applyFont="1" applyBorder="1"/>
    <xf numFmtId="0" fontId="1" fillId="0" borderId="42" xfId="1361" applyBorder="1"/>
    <xf numFmtId="44" fontId="0" fillId="0" borderId="0" xfId="1362" applyFont="1" applyBorder="1" applyProtection="1"/>
    <xf numFmtId="10" fontId="0" fillId="0" borderId="0" xfId="1363" applyNumberFormat="1" applyFont="1" applyProtection="1"/>
    <xf numFmtId="0" fontId="3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11" fillId="29" borderId="20" xfId="543" applyFont="1" applyFill="1" applyBorder="1" applyAlignment="1" applyProtection="1">
      <alignment horizontal="left" wrapText="1"/>
      <protection locked="0"/>
    </xf>
    <xf numFmtId="0" fontId="11" fillId="29" borderId="21" xfId="543" applyFont="1" applyFill="1" applyBorder="1" applyAlignment="1" applyProtection="1">
      <alignment horizontal="left" wrapText="1"/>
      <protection locked="0"/>
    </xf>
    <xf numFmtId="0" fontId="7" fillId="0" borderId="22" xfId="544" applyFont="1" applyBorder="1" applyAlignment="1">
      <alignment horizontal="left" vertical="center" wrapText="1"/>
    </xf>
    <xf numFmtId="0" fontId="4" fillId="25" borderId="19" xfId="543" applyFont="1" applyFill="1" applyBorder="1" applyAlignment="1">
      <alignment horizontal="center" vertical="center" wrapText="1"/>
    </xf>
    <xf numFmtId="0" fontId="4" fillId="25" borderId="21" xfId="543" applyFont="1" applyFill="1" applyBorder="1" applyAlignment="1">
      <alignment horizontal="center" vertical="center" wrapText="1"/>
    </xf>
    <xf numFmtId="0" fontId="30" fillId="27" borderId="0" xfId="543" applyFont="1" applyFill="1" applyAlignment="1">
      <alignment horizontal="left" vertical="center" wrapText="1"/>
    </xf>
    <xf numFmtId="10" fontId="7" fillId="30" borderId="36" xfId="1363" applyNumberFormat="1" applyFont="1" applyFill="1" applyBorder="1" applyProtection="1">
      <protection locked="0"/>
    </xf>
  </cellXfs>
  <cellStyles count="136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Procent 2" xfId="1363" xr:uid="{75D9863E-A163-4D64-BA5D-1168631CEB27}"/>
    <cellStyle name="Procent 3" xfId="1365" xr:uid="{51C0DBCC-810D-42E7-ABEB-17903F7D33CD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 8" xfId="1360" xr:uid="{68EDAD97-BEB7-417B-B5B8-149F37996CA5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27" xfId="1361" xr:uid="{C5085453-57E2-4D13-A931-022F3FBAF1EC}"/>
    <cellStyle name="Standaard 27 2" xfId="1359" xr:uid="{59F825E2-924F-45D3-8B38-69FB62D89959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2 2 5" xfId="1364" xr:uid="{60BDB1F6-492F-48B4-86F2-1F96D3867487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aluta 5" xfId="1362" xr:uid="{62EDF9CF-2716-49F3-A6F5-127DFAB945E9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</xdr:row>
      <xdr:rowOff>247650</xdr:rowOff>
    </xdr:from>
    <xdr:to>
      <xdr:col>7</xdr:col>
      <xdr:colOff>552450</xdr:colOff>
      <xdr:row>2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F74D3D-0EF9-815B-E428-131EB7CE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647700"/>
          <a:ext cx="4162425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topLeftCell="A2" workbookViewId="0">
      <selection activeCell="D11" sqref="D11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4" width="13.42578125" style="1" customWidth="1"/>
    <col min="5" max="5" width="14.42578125" style="1" customWidth="1"/>
    <col min="6" max="6" width="14.7109375" style="1" customWidth="1"/>
    <col min="7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88.5" customHeight="1" x14ac:dyDescent="0.25">
      <c r="B3" s="7"/>
      <c r="I3" s="8"/>
    </row>
    <row r="4" spans="2:9" ht="91.5" customHeight="1" x14ac:dyDescent="0.25">
      <c r="B4" s="83" t="s">
        <v>7</v>
      </c>
      <c r="C4" s="84"/>
      <c r="D4" s="84"/>
      <c r="E4" s="84"/>
      <c r="F4" s="84"/>
      <c r="G4" s="84"/>
      <c r="H4" s="84"/>
      <c r="I4" s="85"/>
    </row>
    <row r="5" spans="2:9" x14ac:dyDescent="0.25">
      <c r="B5" s="7"/>
      <c r="I5" s="8"/>
    </row>
    <row r="6" spans="2:9" s="14" customFormat="1" ht="25.5" customHeight="1" x14ac:dyDescent="0.3">
      <c r="B6" s="86"/>
      <c r="C6" s="87"/>
      <c r="D6" s="87"/>
      <c r="E6" s="87"/>
      <c r="F6" s="87"/>
      <c r="G6" s="87"/>
      <c r="H6" s="87"/>
      <c r="I6" s="88"/>
    </row>
    <row r="7" spans="2:9" x14ac:dyDescent="0.25">
      <c r="B7" s="89"/>
      <c r="C7" s="90"/>
      <c r="D7" s="90"/>
      <c r="E7" s="90"/>
      <c r="F7" s="90"/>
      <c r="G7" s="90"/>
      <c r="H7" s="90"/>
      <c r="I7" s="91"/>
    </row>
    <row r="8" spans="2:9" ht="29.25" customHeight="1" x14ac:dyDescent="0.25">
      <c r="B8" s="9"/>
      <c r="C8" s="2"/>
      <c r="D8" s="2"/>
      <c r="E8" s="2"/>
      <c r="F8" s="2"/>
      <c r="G8" s="2"/>
      <c r="H8" s="2"/>
      <c r="I8" s="10"/>
    </row>
    <row r="9" spans="2:9" ht="29.25" customHeight="1" x14ac:dyDescent="0.3">
      <c r="B9" s="9"/>
      <c r="C9" s="2"/>
      <c r="D9" s="3" t="s">
        <v>0</v>
      </c>
      <c r="E9" s="2"/>
      <c r="F9" s="2"/>
      <c r="G9" s="2"/>
      <c r="H9" s="2"/>
      <c r="I9" s="10"/>
    </row>
    <row r="10" spans="2:9" ht="29.25" customHeight="1" x14ac:dyDescent="0.3">
      <c r="B10" s="9"/>
      <c r="C10" s="2"/>
      <c r="D10" s="17" t="s">
        <v>51</v>
      </c>
      <c r="E10" s="2"/>
      <c r="F10" s="2"/>
      <c r="G10" s="2"/>
      <c r="H10" s="2"/>
      <c r="I10" s="10"/>
    </row>
    <row r="11" spans="2:9" ht="29.25" customHeight="1" x14ac:dyDescent="0.3">
      <c r="B11" s="9"/>
      <c r="C11" s="2"/>
      <c r="D11" s="17" t="s">
        <v>49</v>
      </c>
      <c r="E11" s="2"/>
      <c r="F11" s="2"/>
      <c r="G11" s="2"/>
      <c r="H11" s="2"/>
      <c r="I11" s="10"/>
    </row>
    <row r="12" spans="2:9" ht="29.25" customHeight="1" x14ac:dyDescent="0.3">
      <c r="B12" s="9"/>
      <c r="D12" s="17" t="s">
        <v>50</v>
      </c>
      <c r="E12" s="2"/>
      <c r="F12" s="2"/>
      <c r="G12" s="2"/>
      <c r="H12" s="2"/>
      <c r="I12" s="10"/>
    </row>
    <row r="13" spans="2:9" ht="29.25" customHeight="1" x14ac:dyDescent="0.3">
      <c r="B13" s="9"/>
      <c r="D13" s="17"/>
      <c r="E13" s="2"/>
      <c r="F13" s="2"/>
      <c r="G13" s="2"/>
      <c r="H13" s="2"/>
      <c r="I13" s="10"/>
    </row>
    <row r="14" spans="2:9" ht="29.25" customHeight="1" x14ac:dyDescent="0.3">
      <c r="B14" s="9"/>
      <c r="D14" s="17"/>
      <c r="E14" s="2"/>
      <c r="F14" s="2"/>
      <c r="G14" s="2"/>
      <c r="H14" s="2"/>
      <c r="I14" s="10"/>
    </row>
    <row r="15" spans="2:9" ht="29.25" customHeight="1" x14ac:dyDescent="0.25">
      <c r="B15" s="9"/>
      <c r="E15" s="2"/>
      <c r="F15" s="2"/>
      <c r="G15" s="2"/>
      <c r="H15" s="2"/>
      <c r="I15" s="10"/>
    </row>
    <row r="16" spans="2:9" ht="29.25" customHeight="1" x14ac:dyDescent="0.3">
      <c r="B16" s="9"/>
      <c r="D16" s="17"/>
      <c r="E16" s="2"/>
      <c r="F16" s="2"/>
      <c r="G16" s="2"/>
      <c r="H16" s="2"/>
      <c r="I16" s="10"/>
    </row>
    <row r="17" spans="2:9" ht="29.25" customHeight="1" x14ac:dyDescent="0.3">
      <c r="B17" s="9"/>
      <c r="D17" s="15"/>
      <c r="E17" s="2"/>
      <c r="F17" s="2"/>
      <c r="G17" s="2"/>
      <c r="H17" s="2"/>
      <c r="I17" s="10"/>
    </row>
    <row r="18" spans="2:9" ht="29.25" customHeight="1" x14ac:dyDescent="0.3">
      <c r="B18" s="9"/>
      <c r="D18" s="15"/>
      <c r="E18" s="2"/>
      <c r="F18" s="2"/>
      <c r="G18" s="2"/>
      <c r="H18" s="2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3"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6326-9AF2-43BD-8E11-B332F701667C}">
  <sheetPr>
    <tabColor rgb="FFFFFF00"/>
    <pageSetUpPr fitToPage="1"/>
  </sheetPr>
  <dimension ref="A1:F21"/>
  <sheetViews>
    <sheetView zoomScaleNormal="100" zoomScaleSheetLayoutView="100" workbookViewId="0">
      <selection activeCell="B5" sqref="B5"/>
    </sheetView>
  </sheetViews>
  <sheetFormatPr defaultColWidth="9.140625" defaultRowHeight="13.5" x14ac:dyDescent="0.2"/>
  <cols>
    <col min="1" max="1" width="10" style="22" customWidth="1"/>
    <col min="2" max="2" width="125.7109375" style="46" customWidth="1"/>
    <col min="3" max="3" width="25.7109375" style="46" customWidth="1"/>
    <col min="4" max="4" width="15.7109375" style="47" customWidth="1"/>
    <col min="5" max="5" width="25.7109375" style="46" customWidth="1"/>
    <col min="6" max="6" width="14.42578125" style="22" customWidth="1"/>
    <col min="7" max="16384" width="9.140625" style="22"/>
  </cols>
  <sheetData>
    <row r="1" spans="1:6" ht="24.95" customHeight="1" x14ac:dyDescent="0.2">
      <c r="B1" s="23" t="s">
        <v>35</v>
      </c>
      <c r="C1" s="92" t="s">
        <v>34</v>
      </c>
      <c r="D1" s="92"/>
      <c r="E1" s="93"/>
    </row>
    <row r="2" spans="1:6" ht="27" x14ac:dyDescent="0.2">
      <c r="A2" s="24" t="s">
        <v>36</v>
      </c>
      <c r="B2" s="25" t="s">
        <v>26</v>
      </c>
      <c r="C2" s="26" t="s">
        <v>2</v>
      </c>
      <c r="D2" s="26" t="s">
        <v>1</v>
      </c>
      <c r="E2" s="26" t="s">
        <v>4</v>
      </c>
    </row>
    <row r="3" spans="1:6" ht="27.95" customHeight="1" x14ac:dyDescent="0.3">
      <c r="A3" s="27" t="s">
        <v>37</v>
      </c>
      <c r="B3" s="28" t="s">
        <v>30</v>
      </c>
      <c r="C3" s="49">
        <f>'Rekenmodel maandbedrag P2'!C24</f>
        <v>0</v>
      </c>
      <c r="D3" s="29">
        <f>470*12*6</f>
        <v>33840</v>
      </c>
      <c r="E3" s="30">
        <f>D3*C3</f>
        <v>0</v>
      </c>
      <c r="F3" s="94"/>
    </row>
    <row r="4" spans="1:6" ht="27.95" customHeight="1" x14ac:dyDescent="0.3">
      <c r="A4" s="27" t="s">
        <v>37</v>
      </c>
      <c r="B4" s="28" t="s">
        <v>31</v>
      </c>
      <c r="C4" s="49">
        <f>'Rekenmodel maandbedrag P2'!C17</f>
        <v>0</v>
      </c>
      <c r="D4" s="29">
        <v>470</v>
      </c>
      <c r="E4" s="30">
        <f t="shared" ref="E4:E5" si="0">D4*C4</f>
        <v>0</v>
      </c>
      <c r="F4" s="94"/>
    </row>
    <row r="5" spans="1:6" ht="27.95" customHeight="1" x14ac:dyDescent="0.2">
      <c r="B5" s="16" t="s">
        <v>46</v>
      </c>
      <c r="C5" s="48">
        <v>0</v>
      </c>
      <c r="D5" s="50">
        <v>94</v>
      </c>
      <c r="E5" s="30">
        <f t="shared" si="0"/>
        <v>0</v>
      </c>
      <c r="F5" s="94"/>
    </row>
    <row r="6" spans="1:6" ht="28.5" customHeight="1" x14ac:dyDescent="0.2">
      <c r="B6" s="25" t="s">
        <v>27</v>
      </c>
      <c r="C6" s="26" t="s">
        <v>2</v>
      </c>
      <c r="D6" s="26" t="s">
        <v>1</v>
      </c>
      <c r="E6" s="26" t="s">
        <v>4</v>
      </c>
      <c r="F6" s="94"/>
    </row>
    <row r="7" spans="1:6" ht="28.5" customHeight="1" x14ac:dyDescent="0.3">
      <c r="A7" s="32" t="s">
        <v>39</v>
      </c>
      <c r="B7" s="33" t="s">
        <v>47</v>
      </c>
      <c r="C7" s="48">
        <v>0</v>
      </c>
      <c r="D7" s="29">
        <v>20</v>
      </c>
      <c r="E7" s="30">
        <f t="shared" ref="E7" si="1">D7*C7</f>
        <v>0</v>
      </c>
      <c r="F7" s="31"/>
    </row>
    <row r="8" spans="1:6" ht="28.5" customHeight="1" x14ac:dyDescent="0.2">
      <c r="B8" s="25" t="s">
        <v>29</v>
      </c>
      <c r="C8" s="26" t="s">
        <v>2</v>
      </c>
      <c r="D8" s="26" t="s">
        <v>1</v>
      </c>
      <c r="E8" s="26" t="s">
        <v>4</v>
      </c>
      <c r="F8" s="31"/>
    </row>
    <row r="9" spans="1:6" ht="28.5" customHeight="1" x14ac:dyDescent="0.3">
      <c r="A9" s="32" t="s">
        <v>39</v>
      </c>
      <c r="B9" s="28" t="s">
        <v>28</v>
      </c>
      <c r="C9" s="48">
        <v>0</v>
      </c>
      <c r="D9" s="29">
        <v>50</v>
      </c>
      <c r="E9" s="30">
        <f>D9*C9</f>
        <v>0</v>
      </c>
      <c r="F9" s="31"/>
    </row>
    <row r="10" spans="1:6" x14ac:dyDescent="0.2">
      <c r="B10" s="34"/>
      <c r="C10" s="95" t="s">
        <v>3</v>
      </c>
      <c r="D10" s="96"/>
      <c r="E10" s="35">
        <f>SUM(E3:E9)</f>
        <v>0</v>
      </c>
    </row>
    <row r="11" spans="1:6" x14ac:dyDescent="0.2">
      <c r="B11" s="22"/>
      <c r="C11" s="22"/>
      <c r="D11" s="22"/>
      <c r="E11" s="22"/>
    </row>
    <row r="12" spans="1:6" x14ac:dyDescent="0.2">
      <c r="B12" s="22"/>
      <c r="C12" s="22"/>
      <c r="D12" s="22"/>
      <c r="E12" s="22"/>
    </row>
    <row r="13" spans="1:6" x14ac:dyDescent="0.25">
      <c r="A13" s="36" t="s">
        <v>44</v>
      </c>
      <c r="B13" s="37"/>
      <c r="C13" s="22"/>
      <c r="D13" s="22"/>
      <c r="E13" s="22"/>
    </row>
    <row r="14" spans="1:6" ht="14.25" x14ac:dyDescent="0.3">
      <c r="A14" s="38" t="s">
        <v>40</v>
      </c>
      <c r="B14" s="39" t="s">
        <v>41</v>
      </c>
      <c r="C14" s="22"/>
      <c r="D14" s="22"/>
      <c r="E14" s="22"/>
    </row>
    <row r="15" spans="1:6" ht="14.25" x14ac:dyDescent="0.3">
      <c r="A15" s="40" t="s">
        <v>42</v>
      </c>
      <c r="B15" s="39" t="s">
        <v>45</v>
      </c>
      <c r="C15" s="41"/>
      <c r="D15" s="22"/>
      <c r="E15" s="22"/>
    </row>
    <row r="16" spans="1:6" ht="14.25" x14ac:dyDescent="0.3">
      <c r="A16" s="42" t="s">
        <v>37</v>
      </c>
      <c r="B16" s="43" t="s">
        <v>43</v>
      </c>
      <c r="C16" s="22"/>
      <c r="D16" s="22"/>
      <c r="E16" s="22"/>
    </row>
    <row r="17" spans="2:5" x14ac:dyDescent="0.2">
      <c r="B17" s="44"/>
      <c r="C17" s="22"/>
      <c r="D17" s="22"/>
      <c r="E17" s="22"/>
    </row>
    <row r="18" spans="2:5" x14ac:dyDescent="0.2">
      <c r="B18" s="44"/>
      <c r="C18" s="22"/>
      <c r="D18" s="22"/>
      <c r="E18" s="22"/>
    </row>
    <row r="19" spans="2:5" ht="14.25" x14ac:dyDescent="0.2">
      <c r="B19" s="45" t="s">
        <v>5</v>
      </c>
    </row>
    <row r="21" spans="2:5" ht="63" customHeight="1" x14ac:dyDescent="0.2">
      <c r="B21" s="97" t="s">
        <v>6</v>
      </c>
      <c r="C21" s="97"/>
      <c r="D21" s="97"/>
      <c r="E21" s="97"/>
    </row>
  </sheetData>
  <sheetProtection algorithmName="SHA-512" hashValue="Z/VLjsbleX23HaBeoQhJLW7QeK+WybEkeko5g0VhSCuEBRRu4L0IYLvELovV1hXX6JCiV8VGcA7N8WT4ITA4ZQ==" saltValue="nnjHJIuVC9SXdm2UocqHDQ==" spinCount="100000" sheet="1" objects="1" scenarios="1"/>
  <mergeCells count="5">
    <mergeCell ref="C1:E1"/>
    <mergeCell ref="F3:F4"/>
    <mergeCell ref="C10:D10"/>
    <mergeCell ref="B21:E21"/>
    <mergeCell ref="F5:F6"/>
  </mergeCells>
  <pageMargins left="0.74803149606299213" right="0.35433070866141736" top="0.82677165354330717" bottom="0.62992125984251968" header="0.51181102362204722" footer="0.23622047244094491"/>
  <pageSetup paperSize="9" scale="6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C893-A3E6-4B4B-8F7F-6FC8C386E9B4}">
  <dimension ref="A1:D32"/>
  <sheetViews>
    <sheetView tabSelected="1" zoomScaleNormal="100" workbookViewId="0">
      <selection activeCell="B20" sqref="B20"/>
    </sheetView>
  </sheetViews>
  <sheetFormatPr defaultRowHeight="14.25" x14ac:dyDescent="0.3"/>
  <cols>
    <col min="1" max="1" width="13.5703125" style="54" customWidth="1"/>
    <col min="2" max="2" width="52.42578125" style="54" customWidth="1"/>
    <col min="3" max="3" width="11.140625" style="54" customWidth="1"/>
    <col min="4" max="4" width="31.42578125" style="54" customWidth="1"/>
    <col min="5" max="16384" width="9.140625" style="54"/>
  </cols>
  <sheetData>
    <row r="1" spans="1:3" ht="27.75" customHeight="1" thickBot="1" x14ac:dyDescent="0.35">
      <c r="A1" s="51" t="s">
        <v>36</v>
      </c>
      <c r="B1" s="52" t="s">
        <v>15</v>
      </c>
      <c r="C1" s="53" t="s">
        <v>13</v>
      </c>
    </row>
    <row r="2" spans="1:3" x14ac:dyDescent="0.3">
      <c r="A2" s="55" t="s">
        <v>38</v>
      </c>
      <c r="B2" s="56" t="s">
        <v>52</v>
      </c>
      <c r="C2" s="18">
        <v>0</v>
      </c>
    </row>
    <row r="3" spans="1:3" x14ac:dyDescent="0.3">
      <c r="A3" s="32" t="s">
        <v>39</v>
      </c>
      <c r="B3" s="57" t="s">
        <v>20</v>
      </c>
      <c r="C3" s="19">
        <v>0</v>
      </c>
    </row>
    <row r="4" spans="1:3" ht="15" thickBot="1" x14ac:dyDescent="0.35">
      <c r="A4" s="32" t="s">
        <v>39</v>
      </c>
      <c r="B4" s="58" t="s">
        <v>16</v>
      </c>
      <c r="C4" s="20">
        <v>0</v>
      </c>
    </row>
    <row r="5" spans="1:3" ht="15" thickBot="1" x14ac:dyDescent="0.35">
      <c r="B5" s="59" t="s">
        <v>17</v>
      </c>
      <c r="C5" s="60">
        <f>SUM(C2:C4)</f>
        <v>0</v>
      </c>
    </row>
    <row r="6" spans="1:3" ht="15" thickBot="1" x14ac:dyDescent="0.35">
      <c r="C6" s="81"/>
    </row>
    <row r="7" spans="1:3" ht="15" thickBot="1" x14ac:dyDescent="0.35">
      <c r="A7" s="27" t="s">
        <v>37</v>
      </c>
      <c r="B7" s="61" t="s">
        <v>14</v>
      </c>
      <c r="C7" s="98">
        <v>0</v>
      </c>
    </row>
    <row r="8" spans="1:3" ht="15" thickBot="1" x14ac:dyDescent="0.35">
      <c r="C8" s="82"/>
    </row>
    <row r="9" spans="1:3" ht="15" thickBot="1" x14ac:dyDescent="0.35">
      <c r="B9" s="62" t="s">
        <v>18</v>
      </c>
      <c r="C9" s="53" t="s">
        <v>13</v>
      </c>
    </row>
    <row r="10" spans="1:3" x14ac:dyDescent="0.3">
      <c r="A10" s="32" t="s">
        <v>39</v>
      </c>
      <c r="B10" s="56" t="s">
        <v>12</v>
      </c>
      <c r="C10" s="18">
        <v>0</v>
      </c>
    </row>
    <row r="11" spans="1:3" x14ac:dyDescent="0.3">
      <c r="A11" s="32" t="s">
        <v>39</v>
      </c>
      <c r="B11" s="57" t="s">
        <v>11</v>
      </c>
      <c r="C11" s="19">
        <v>0</v>
      </c>
    </row>
    <row r="12" spans="1:3" ht="15" thickBot="1" x14ac:dyDescent="0.35">
      <c r="A12" s="32" t="s">
        <v>39</v>
      </c>
      <c r="B12" s="58" t="s">
        <v>10</v>
      </c>
      <c r="C12" s="20">
        <v>0</v>
      </c>
    </row>
    <row r="13" spans="1:3" ht="15" thickBot="1" x14ac:dyDescent="0.35">
      <c r="B13" s="63" t="s">
        <v>19</v>
      </c>
      <c r="C13" s="64">
        <f>SUM(C10:C12)</f>
        <v>0</v>
      </c>
    </row>
    <row r="14" spans="1:3" ht="15" thickBot="1" x14ac:dyDescent="0.35"/>
    <row r="15" spans="1:3" ht="15" thickBot="1" x14ac:dyDescent="0.35">
      <c r="B15" s="52" t="s">
        <v>9</v>
      </c>
      <c r="C15" s="53"/>
    </row>
    <row r="16" spans="1:3" x14ac:dyDescent="0.3">
      <c r="B16" s="56" t="s">
        <v>32</v>
      </c>
      <c r="C16" s="65">
        <v>60</v>
      </c>
    </row>
    <row r="17" spans="1:4" ht="15" thickBot="1" x14ac:dyDescent="0.35">
      <c r="A17" s="27" t="s">
        <v>37</v>
      </c>
      <c r="B17" s="66" t="s">
        <v>33</v>
      </c>
      <c r="C17" s="21">
        <v>0</v>
      </c>
    </row>
    <row r="19" spans="1:4" ht="15" thickBot="1" x14ac:dyDescent="0.35"/>
    <row r="20" spans="1:4" ht="15" thickBot="1" x14ac:dyDescent="0.35">
      <c r="B20" s="52" t="s">
        <v>21</v>
      </c>
      <c r="C20" s="53"/>
    </row>
    <row r="21" spans="1:4" x14ac:dyDescent="0.3">
      <c r="B21" s="56" t="s">
        <v>22</v>
      </c>
      <c r="C21" s="67">
        <f>(C5+C17)/2*C7/12</f>
        <v>0</v>
      </c>
    </row>
    <row r="22" spans="1:4" x14ac:dyDescent="0.3">
      <c r="B22" s="57" t="s">
        <v>23</v>
      </c>
      <c r="C22" s="68">
        <f>(C5-C17)/C16</f>
        <v>0</v>
      </c>
    </row>
    <row r="23" spans="1:4" ht="15" thickBot="1" x14ac:dyDescent="0.35">
      <c r="B23" s="58" t="s">
        <v>24</v>
      </c>
      <c r="C23" s="69">
        <f>C13</f>
        <v>0</v>
      </c>
    </row>
    <row r="24" spans="1:4" ht="15" thickBot="1" x14ac:dyDescent="0.35">
      <c r="B24" s="70" t="s">
        <v>25</v>
      </c>
      <c r="C24" s="71">
        <f>SUM(C21:C23)</f>
        <v>0</v>
      </c>
      <c r="D24" s="72"/>
    </row>
    <row r="27" spans="1:4" x14ac:dyDescent="0.3">
      <c r="B27" s="73" t="s">
        <v>8</v>
      </c>
    </row>
    <row r="29" spans="1:4" x14ac:dyDescent="0.3">
      <c r="A29" s="36" t="s">
        <v>48</v>
      </c>
      <c r="B29" s="74"/>
      <c r="C29" s="75"/>
    </row>
    <row r="30" spans="1:4" x14ac:dyDescent="0.3">
      <c r="A30" s="38" t="s">
        <v>40</v>
      </c>
      <c r="B30" s="76" t="s">
        <v>41</v>
      </c>
      <c r="C30" s="77"/>
    </row>
    <row r="31" spans="1:4" x14ac:dyDescent="0.3">
      <c r="A31" s="40" t="s">
        <v>42</v>
      </c>
      <c r="B31" s="76" t="s">
        <v>42</v>
      </c>
      <c r="C31" s="77"/>
      <c r="D31" s="78"/>
    </row>
    <row r="32" spans="1:4" x14ac:dyDescent="0.3">
      <c r="A32" s="42" t="s">
        <v>37</v>
      </c>
      <c r="B32" s="79" t="s">
        <v>43</v>
      </c>
      <c r="C32" s="80"/>
    </row>
  </sheetData>
  <sheetProtection algorithmName="SHA-512" hashValue="Uju3PsjAkNHhAjUkBwDHx63RSwB/LIUelHDKiqsmM0cxjFqtZARI1WMgzGSQXv092g4BGTTvoEOolCN0qkuA1Q==" saltValue="aobUjnN9ugIhgysxN5zN0g==" spinCount="100000" sheet="1" objects="1" scenarios="1"/>
  <conditionalFormatting sqref="C7">
    <cfRule type="cellIs" dxfId="0" priority="1" operator="greaterThan">
      <formula>0.05</formula>
    </cfRule>
  </conditionalFormatting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2006/documentManagement/types"/>
    <ds:schemaRef ds:uri="40faa72d-7604-4f4d-a488-93cffb7df14f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77e2b43-37d4-4532-953b-53983e0992e2"/>
    <ds:schemaRef ds:uri="962d65e8-ec2e-4f08-b510-02888a857b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218E8-303F-4B72-A41A-729F2D8C4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P2 Prijzenblad</vt:lpstr>
      <vt:lpstr>Rekenmodel maandbedrag P2</vt:lpstr>
      <vt:lpstr>'P2 Prijzenblad'!Afdrukbereik</vt:lpstr>
      <vt:lpstr>Voorblad!Afdrukbereik</vt:lpstr>
      <vt:lpstr>'P2 Prijzenblad'!Afdruktitels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2025-08-25T09:43:43Z</cp:lastPrinted>
  <dcterms:created xsi:type="dcterms:W3CDTF">2008-02-01T08:20:49Z</dcterms:created>
  <dcterms:modified xsi:type="dcterms:W3CDTF">2025-10-10T07:45:00Z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