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Lingewaard/EA lease prullenbakken (1391)/03. Tech bestek/"/>
    </mc:Choice>
  </mc:AlternateContent>
  <xr:revisionPtr revIDLastSave="50" documentId="8_{E5120991-CA3C-4676-8546-04ACB10E7271}" xr6:coauthVersionLast="47" xr6:coauthVersionMax="47" xr10:uidLastSave="{E41D55BF-0D62-41F7-80FD-07AA87E940D8}"/>
  <bookViews>
    <workbookView xWindow="-120" yWindow="-120" windowWidth="29040" windowHeight="17520" tabRatio="870" activeTab="1" xr2:uid="{0D291A05-4D18-49FB-9770-A124EF828E78}"/>
  </bookViews>
  <sheets>
    <sheet name="Voorblad" sheetId="35" r:id="rId1"/>
    <sheet name="P1 Prijzenblad" sheetId="41" r:id="rId2"/>
    <sheet name="Rekenmodel maandbedrag P1" sheetId="56" r:id="rId3"/>
  </sheets>
  <definedNames>
    <definedName name="_xlnm.Print_Area" localSheetId="1">'P1 Prijzenblad'!$A$1:$F$23</definedName>
    <definedName name="_xlnm.Print_Area" localSheetId="0">Voorblad!$A$1:$J$20</definedName>
    <definedName name="_xlnm.Print_Titles" localSheetId="1">'P1 Prijzenblad'!$1:$1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41" l="1"/>
  <c r="D8" i="41"/>
  <c r="C5" i="41" l="1"/>
  <c r="D5" i="41"/>
  <c r="D3" i="41"/>
  <c r="C4" i="41"/>
  <c r="E4" i="41" s="1"/>
  <c r="E11" i="41"/>
  <c r="E9" i="41"/>
  <c r="E8" i="41"/>
  <c r="E7" i="41"/>
  <c r="E5" i="41" l="1"/>
  <c r="C5" i="56"/>
  <c r="C22" i="56" s="1"/>
  <c r="C14" i="56"/>
  <c r="C24" i="56" s="1"/>
  <c r="C23" i="56" l="1"/>
  <c r="C25" i="56" s="1"/>
  <c r="C3" i="41" s="1"/>
  <c r="E3" i="41" s="1"/>
  <c r="E12" i="41" s="1"/>
</calcChain>
</file>

<file path=xl/sharedStrings.xml><?xml version="1.0" encoding="utf-8"?>
<sst xmlns="http://schemas.openxmlformats.org/spreadsheetml/2006/main" count="84" uniqueCount="55">
  <si>
    <t>Inhoud:</t>
  </si>
  <si>
    <t>Aantal (B)*</t>
  </si>
  <si>
    <t>Prijs per eenheid (A) excl. BTW**</t>
  </si>
  <si>
    <t>Totale inschrijfprijs</t>
  </si>
  <si>
    <t>Prijs (AxB) excl. BTW</t>
  </si>
  <si>
    <t>Velden 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</si>
  <si>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</si>
  <si>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Lease van circa 500 (zelf persende) prullenbakken</t>
  </si>
  <si>
    <t>Door inschrijver in te vullen</t>
  </si>
  <si>
    <t>Vaste parameters</t>
  </si>
  <si>
    <t>Overige kosten</t>
  </si>
  <si>
    <t xml:space="preserve">Fee/kostenopslag </t>
  </si>
  <si>
    <t>Reparatie/onderhoud kosten</t>
  </si>
  <si>
    <t>Bedragen</t>
  </si>
  <si>
    <t>Rentepercentage op jaarbasis (maximaal 5%)</t>
  </si>
  <si>
    <t>Parameters in te vullen door inschrijver</t>
  </si>
  <si>
    <t>Overige initiele kosten per prullenbak</t>
  </si>
  <si>
    <t>Totale initiele kosten per prullenbak</t>
  </si>
  <si>
    <t>Kosten per prullenbak per maand</t>
  </si>
  <si>
    <t>Totale maandelijkse kosten per prullenbak</t>
  </si>
  <si>
    <t>Plaatsingskosten prullenbak</t>
  </si>
  <si>
    <t>Berekening maandelijkse vergoeding per prullenbak</t>
  </si>
  <si>
    <t>Rentekosten per maand per prullenbak</t>
  </si>
  <si>
    <t>Afschrijvingskosten per maand per prullenbak</t>
  </si>
  <si>
    <t>Maandelijkse kosten per prullenbak</t>
  </si>
  <si>
    <t>Totale kosten per prullenbak per maand</t>
  </si>
  <si>
    <t>Zelf persende prullenbak</t>
  </si>
  <si>
    <t>Operationele leasetearief per maand per zelf persende prullenbak</t>
  </si>
  <si>
    <t>Overige werkzaamheden/kosten (onderdelen inclusief arbeidsloon, voor zover van toepassing)</t>
  </si>
  <si>
    <t>Kosten datacommunicatie per maand per zelfpersende prullenbak na afloop van de leaseperiode indien door de opdrachtgever gebruikt gemaakt wordt van de koopopte</t>
  </si>
  <si>
    <t>Verplaatsing werkzaamheden</t>
  </si>
  <si>
    <t>Prijsinvulformulier perceel 1</t>
  </si>
  <si>
    <t>Investering per persende prullenbak</t>
  </si>
  <si>
    <t>Looptijd prullenbak (maanden)</t>
  </si>
  <si>
    <t>Optionele overnameprijs opdrachtgever einde looptijd</t>
  </si>
  <si>
    <t xml:space="preserve">Bedrag koopoptie per zelf persende prullenbak na afloop van de operationele leaseperiode van 60 maanden (prijs per prullenbak). </t>
  </si>
  <si>
    <t>Naam inschrijver</t>
  </si>
  <si>
    <t>Indexatie
wijze</t>
  </si>
  <si>
    <t>Geen</t>
  </si>
  <si>
    <t>Klair index</t>
  </si>
  <si>
    <t>CBS index</t>
  </si>
  <si>
    <t xml:space="preserve">CBS Index </t>
  </si>
  <si>
    <t xml:space="preserve">CBS Index CBS Dienstenprijzen; totaal 2021=100 </t>
  </si>
  <si>
    <t xml:space="preserve">Klair Index </t>
  </si>
  <si>
    <t>Geen indexatie van toepassing</t>
  </si>
  <si>
    <t>Prijsindexatie (zoals beschreven op pagina 22 en 23 van de aanbestedingsleidraad)</t>
  </si>
  <si>
    <t xml:space="preserve">Data communicatiekosten </t>
  </si>
  <si>
    <t>Verwijderen van een zelf persende prullenbak. De zelf persende prullenbak wordt op een, door opdrachtgever nader aan te geven locatie, herplaatst.</t>
  </si>
  <si>
    <t>Voorrijkosten per keer (zie eis AE-57)</t>
  </si>
  <si>
    <t>Vervangen van een compleet accupakket van een zelf persende prullenbak (zie eis E-1.22)</t>
  </si>
  <si>
    <t>Vervangen van een compleet lichtcellen pakket van een zelf persende prullenbak (zie eis E-1.22)</t>
  </si>
  <si>
    <t>Prijsindexatie (zoals beschreven op pagina 22 tot en met 24 van de aanbestedingsleidraad)</t>
  </si>
  <si>
    <t>Prijzenblad</t>
  </si>
  <si>
    <t>Rekenmodel maandbedrag</t>
  </si>
  <si>
    <t>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</si>
</sst>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42" x14ac:knownFonts="1">
    <font>
      <sz val="10"/>
      <name val="Arial"/>
    </font>
    <font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u/>
      <sz val="12"/>
      <color indexed="30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9"/>
      <color rgb="FFFF0000"/>
      <name val="Century Gothic"/>
      <family val="2"/>
    </font>
    <font>
      <sz val="12"/>
      <color rgb="FFFF0000"/>
      <name val="Century Gothic"/>
      <family val="2"/>
    </font>
    <font>
      <b/>
      <sz val="9"/>
      <color theme="1"/>
      <name val="Century Gothic"/>
      <family val="2"/>
    </font>
    <font>
      <b/>
      <sz val="9"/>
      <color indexed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Century Gothic"/>
      <family val="2"/>
    </font>
    <font>
      <b/>
      <sz val="9"/>
      <color theme="0"/>
      <name val="Century Gothic"/>
      <family val="2"/>
    </font>
    <font>
      <sz val="12"/>
      <color theme="1"/>
      <name val="Century Gothic"/>
      <family val="2"/>
    </font>
    <font>
      <b/>
      <u/>
      <sz val="9"/>
      <name val="Century Gothic"/>
      <family val="2"/>
    </font>
    <font>
      <sz val="10"/>
      <color rgb="FFFF0000"/>
      <name val="Century Gothic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66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164" fontId="6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" fillId="0" borderId="0"/>
    <xf numFmtId="0" fontId="29" fillId="0" borderId="0"/>
    <xf numFmtId="0" fontId="35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0" borderId="0"/>
    <xf numFmtId="0" fontId="36" fillId="0" borderId="10"/>
    <xf numFmtId="0" fontId="36" fillId="0" borderId="10"/>
    <xf numFmtId="0" fontId="6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5" fillId="0" borderId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6" fillId="0" borderId="0" applyFont="0" applyFill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8" fillId="7" borderId="1" applyNumberFormat="0" applyAlignment="0" applyProtection="0"/>
    <xf numFmtId="0" fontId="6" fillId="0" borderId="0"/>
    <xf numFmtId="0" fontId="29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96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10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8" fillId="0" borderId="0" xfId="0" applyFont="1"/>
    <xf numFmtId="0" fontId="32" fillId="0" borderId="0" xfId="0" applyFont="1"/>
    <xf numFmtId="0" fontId="39" fillId="0" borderId="0" xfId="0" applyFont="1"/>
    <xf numFmtId="44" fontId="7" fillId="30" borderId="31" xfId="1362" applyFont="1" applyFill="1" applyBorder="1" applyProtection="1">
      <protection locked="0"/>
    </xf>
    <xf numFmtId="44" fontId="7" fillId="30" borderId="29" xfId="1362" applyFont="1" applyFill="1" applyBorder="1" applyProtection="1">
      <protection locked="0"/>
    </xf>
    <xf numFmtId="44" fontId="7" fillId="30" borderId="27" xfId="1362" applyFont="1" applyFill="1" applyBorder="1" applyProtection="1">
      <protection locked="0"/>
    </xf>
    <xf numFmtId="10" fontId="7" fillId="30" borderId="36" xfId="1363" applyNumberFormat="1" applyFont="1" applyFill="1" applyBorder="1" applyProtection="1">
      <protection locked="0"/>
    </xf>
    <xf numFmtId="44" fontId="7" fillId="30" borderId="33" xfId="1362" applyFont="1" applyFill="1" applyBorder="1" applyProtection="1">
      <protection locked="0"/>
    </xf>
    <xf numFmtId="0" fontId="5" fillId="0" borderId="0" xfId="544" applyFont="1" applyAlignment="1">
      <alignment vertical="center" wrapText="1"/>
    </xf>
    <xf numFmtId="0" fontId="11" fillId="0" borderId="10" xfId="544" applyFont="1" applyBorder="1" applyAlignment="1">
      <alignment wrapText="1"/>
    </xf>
    <xf numFmtId="0" fontId="34" fillId="24" borderId="24" xfId="543" applyFont="1" applyFill="1" applyBorder="1" applyAlignment="1">
      <alignment vertical="center" wrapText="1"/>
    </xf>
    <xf numFmtId="0" fontId="3" fillId="24" borderId="10" xfId="543" applyFont="1" applyFill="1" applyBorder="1" applyAlignment="1">
      <alignment vertical="center" wrapText="1"/>
    </xf>
    <xf numFmtId="0" fontId="3" fillId="24" borderId="10" xfId="543" applyFont="1" applyFill="1" applyBorder="1" applyAlignment="1">
      <alignment horizontal="center" vertical="center" wrapText="1"/>
    </xf>
    <xf numFmtId="0" fontId="7" fillId="33" borderId="24" xfId="543" applyFont="1" applyFill="1" applyBorder="1"/>
    <xf numFmtId="0" fontId="7" fillId="26" borderId="38" xfId="543" applyFont="1" applyFill="1" applyBorder="1" applyAlignment="1">
      <alignment vertical="center" wrapText="1"/>
    </xf>
    <xf numFmtId="165" fontId="7" fillId="0" borderId="10" xfId="544" applyNumberFormat="1" applyFont="1" applyBorder="1" applyAlignment="1">
      <alignment horizontal="center" vertical="center" wrapText="1"/>
    </xf>
    <xf numFmtId="0" fontId="2" fillId="0" borderId="38" xfId="543" applyFont="1" applyBorder="1" applyAlignment="1">
      <alignment horizontal="center" vertical="center" wrapText="1"/>
    </xf>
    <xf numFmtId="165" fontId="5" fillId="0" borderId="38" xfId="544" applyNumberFormat="1" applyFont="1" applyBorder="1" applyAlignment="1">
      <alignment vertical="center" wrapText="1"/>
    </xf>
    <xf numFmtId="0" fontId="7" fillId="0" borderId="0" xfId="544" applyFont="1" applyAlignment="1">
      <alignment vertical="center" wrapText="1"/>
    </xf>
    <xf numFmtId="0" fontId="7" fillId="34" borderId="24" xfId="543" applyFont="1" applyFill="1" applyBorder="1"/>
    <xf numFmtId="0" fontId="1" fillId="26" borderId="38" xfId="543" applyFont="1" applyFill="1" applyBorder="1" applyAlignment="1">
      <alignment vertical="center" wrapText="1"/>
    </xf>
    <xf numFmtId="0" fontId="5" fillId="25" borderId="19" xfId="543" applyFont="1" applyFill="1" applyBorder="1" applyAlignment="1">
      <alignment horizontal="left" vertical="center" wrapText="1"/>
    </xf>
    <xf numFmtId="44" fontId="4" fillId="25" borderId="10" xfId="543" applyNumberFormat="1" applyFont="1" applyFill="1" applyBorder="1" applyAlignment="1">
      <alignment vertical="center" wrapText="1"/>
    </xf>
    <xf numFmtId="0" fontId="40" fillId="0" borderId="39" xfId="543" applyFont="1" applyBorder="1"/>
    <xf numFmtId="0" fontId="6" fillId="0" borderId="40" xfId="543" applyBorder="1"/>
    <xf numFmtId="0" fontId="7" fillId="34" borderId="22" xfId="543" applyFont="1" applyFill="1" applyBorder="1"/>
    <xf numFmtId="0" fontId="7" fillId="0" borderId="41" xfId="543" applyFont="1" applyBorder="1"/>
    <xf numFmtId="0" fontId="7" fillId="32" borderId="22" xfId="543" applyFont="1" applyFill="1" applyBorder="1"/>
    <xf numFmtId="0" fontId="41" fillId="0" borderId="0" xfId="544" applyFont="1" applyAlignment="1">
      <alignment vertical="center" wrapText="1"/>
    </xf>
    <xf numFmtId="0" fontId="7" fillId="33" borderId="23" xfId="543" applyFont="1" applyFill="1" applyBorder="1"/>
    <xf numFmtId="0" fontId="7" fillId="0" borderId="42" xfId="543" applyFont="1" applyBorder="1"/>
    <xf numFmtId="0" fontId="33" fillId="28" borderId="0" xfId="543" applyFont="1" applyFill="1" applyAlignment="1">
      <alignment vertical="center" wrapText="1"/>
    </xf>
    <xf numFmtId="0" fontId="7" fillId="29" borderId="0" xfId="543" applyFont="1" applyFill="1" applyAlignment="1">
      <alignment vertical="center" wrapText="1"/>
    </xf>
    <xf numFmtId="0" fontId="6" fillId="0" borderId="0" xfId="543" applyAlignment="1">
      <alignment vertical="center" wrapText="1"/>
    </xf>
    <xf numFmtId="0" fontId="5" fillId="0" borderId="0" xfId="543" applyFont="1" applyAlignment="1">
      <alignment horizontal="center" vertical="center" wrapText="1"/>
    </xf>
    <xf numFmtId="165" fontId="7" fillId="29" borderId="38" xfId="544" applyNumberFormat="1" applyFont="1" applyFill="1" applyBorder="1" applyAlignment="1" applyProtection="1">
      <alignment horizontal="center" vertical="center" wrapText="1"/>
      <protection locked="0"/>
    </xf>
    <xf numFmtId="0" fontId="38" fillId="31" borderId="26" xfId="1361" applyFont="1" applyFill="1" applyBorder="1" applyAlignment="1">
      <alignment wrapText="1"/>
    </xf>
    <xf numFmtId="0" fontId="38" fillId="31" borderId="26" xfId="1361" applyFont="1" applyFill="1" applyBorder="1"/>
    <xf numFmtId="0" fontId="38" fillId="31" borderId="25" xfId="1361" applyFont="1" applyFill="1" applyBorder="1"/>
    <xf numFmtId="0" fontId="1" fillId="0" borderId="0" xfId="1361"/>
    <xf numFmtId="0" fontId="7" fillId="32" borderId="24" xfId="543" applyFont="1" applyFill="1" applyBorder="1"/>
    <xf numFmtId="0" fontId="1" fillId="0" borderId="32" xfId="1361" applyBorder="1"/>
    <xf numFmtId="0" fontId="1" fillId="0" borderId="30" xfId="1361" applyBorder="1"/>
    <xf numFmtId="0" fontId="1" fillId="0" borderId="28" xfId="1361" applyBorder="1"/>
    <xf numFmtId="0" fontId="33" fillId="0" borderId="26" xfId="1361" applyFont="1" applyBorder="1"/>
    <xf numFmtId="44" fontId="33" fillId="0" borderId="25" xfId="1362" applyFont="1" applyBorder="1" applyProtection="1"/>
    <xf numFmtId="44" fontId="7" fillId="0" borderId="0" xfId="1362" applyFont="1" applyBorder="1" applyProtection="1"/>
    <xf numFmtId="0" fontId="1" fillId="0" borderId="35" xfId="1361" applyBorder="1"/>
    <xf numFmtId="10" fontId="7" fillId="0" borderId="0" xfId="1363" applyNumberFormat="1" applyFont="1" applyProtection="1"/>
    <xf numFmtId="0" fontId="38" fillId="31" borderId="35" xfId="1361" applyFont="1" applyFill="1" applyBorder="1"/>
    <xf numFmtId="0" fontId="33" fillId="0" borderId="35" xfId="1361" applyFont="1" applyBorder="1"/>
    <xf numFmtId="44" fontId="33" fillId="0" borderId="25" xfId="1361" applyNumberFormat="1" applyFont="1" applyBorder="1"/>
    <xf numFmtId="0" fontId="1" fillId="0" borderId="31" xfId="1361" applyBorder="1" applyAlignment="1">
      <alignment horizontal="center"/>
    </xf>
    <xf numFmtId="0" fontId="1" fillId="0" borderId="34" xfId="1361" applyBorder="1"/>
    <xf numFmtId="44" fontId="7" fillId="0" borderId="31" xfId="1362" applyFont="1" applyBorder="1" applyProtection="1"/>
    <xf numFmtId="44" fontId="7" fillId="0" borderId="29" xfId="1362" applyFont="1" applyBorder="1" applyProtection="1"/>
    <xf numFmtId="44" fontId="1" fillId="0" borderId="27" xfId="1361" applyNumberFormat="1" applyBorder="1"/>
    <xf numFmtId="0" fontId="33" fillId="0" borderId="26" xfId="1361" applyFont="1" applyBorder="1" applyAlignment="1">
      <alignment vertical="center"/>
    </xf>
    <xf numFmtId="44" fontId="33" fillId="0" borderId="25" xfId="1361" applyNumberFormat="1" applyFont="1" applyBorder="1" applyAlignment="1">
      <alignment vertical="center"/>
    </xf>
    <xf numFmtId="0" fontId="33" fillId="0" borderId="0" xfId="1361" applyFont="1" applyAlignment="1">
      <alignment vertical="center" wrapText="1"/>
    </xf>
    <xf numFmtId="0" fontId="7" fillId="30" borderId="0" xfId="543" applyFont="1" applyFill="1" applyAlignment="1">
      <alignment vertical="center" wrapText="1"/>
    </xf>
    <xf numFmtId="0" fontId="6" fillId="0" borderId="43" xfId="543" applyBorder="1"/>
    <xf numFmtId="0" fontId="1" fillId="0" borderId="40" xfId="1361" applyBorder="1"/>
    <xf numFmtId="0" fontId="7" fillId="0" borderId="0" xfId="543" applyFont="1"/>
    <xf numFmtId="0" fontId="1" fillId="0" borderId="41" xfId="1361" applyBorder="1"/>
    <xf numFmtId="0" fontId="31" fillId="0" borderId="0" xfId="1361" applyFont="1"/>
    <xf numFmtId="0" fontId="7" fillId="0" borderId="37" xfId="543" applyFont="1" applyBorder="1"/>
    <xf numFmtId="0" fontId="1" fillId="0" borderId="42" xfId="1361" applyBorder="1"/>
    <xf numFmtId="0" fontId="3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11" fillId="29" borderId="20" xfId="543" applyFont="1" applyFill="1" applyBorder="1" applyAlignment="1" applyProtection="1">
      <alignment horizontal="left" wrapText="1"/>
      <protection locked="0"/>
    </xf>
    <xf numFmtId="0" fontId="11" fillId="29" borderId="21" xfId="543" applyFont="1" applyFill="1" applyBorder="1" applyAlignment="1" applyProtection="1">
      <alignment horizontal="left" wrapText="1"/>
      <protection locked="0"/>
    </xf>
    <xf numFmtId="0" fontId="4" fillId="25" borderId="19" xfId="543" applyFont="1" applyFill="1" applyBorder="1" applyAlignment="1">
      <alignment horizontal="center" vertical="center" wrapText="1"/>
    </xf>
    <xf numFmtId="0" fontId="4" fillId="25" borderId="21" xfId="543" applyFont="1" applyFill="1" applyBorder="1" applyAlignment="1">
      <alignment horizontal="center" vertical="center" wrapText="1"/>
    </xf>
    <xf numFmtId="0" fontId="30" fillId="27" borderId="0" xfId="543" applyFont="1" applyFill="1" applyAlignment="1">
      <alignment horizontal="left" vertical="center" wrapText="1"/>
    </xf>
  </cellXfs>
  <cellStyles count="1366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Procent 2" xfId="1363" xr:uid="{75D9863E-A163-4D64-BA5D-1168631CEB27}"/>
    <cellStyle name="Procent 3" xfId="1365" xr:uid="{51C0DBCC-810D-42E7-ABEB-17903F7D33CD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 8" xfId="1360" xr:uid="{68EDAD97-BEB7-417B-B5B8-149F37996CA5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27" xfId="1361" xr:uid="{C5085453-57E2-4D13-A931-022F3FBAF1EC}"/>
    <cellStyle name="Standaard 27 2" xfId="1359" xr:uid="{59F825E2-924F-45D3-8B38-69FB62D89959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2 2 5" xfId="1364" xr:uid="{60BDB1F6-492F-48B4-86F2-1F96D3867487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aluta 5" xfId="1362" xr:uid="{62EDF9CF-2716-49F3-A6F5-127DFAB945E9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1</xdr:row>
      <xdr:rowOff>247650</xdr:rowOff>
    </xdr:from>
    <xdr:to>
      <xdr:col>7</xdr:col>
      <xdr:colOff>552450</xdr:colOff>
      <xdr:row>2</xdr:row>
      <xdr:rowOff>876300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F74D3D-0EF9-815B-E428-131EB7CE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647700"/>
          <a:ext cx="4162425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9"/>
  <sheetViews>
    <sheetView topLeftCell="A2" workbookViewId="0">
      <selection activeCell="D10" sqref="D10:D12"/>
    </sheetView>
  </sheetViews>
  <sheetFormatPr defaultColWidth="9.140625" defaultRowHeight="13.5" x14ac:dyDescent="0.25"/>
  <cols>
    <col min="1" max="1" width="3.7109375" style="1" customWidth="1"/>
    <col min="2" max="3" width="5.28515625" style="1" customWidth="1"/>
    <col min="4" max="4" width="13.42578125" style="1" customWidth="1"/>
    <col min="5" max="5" width="14.42578125" style="1" customWidth="1"/>
    <col min="6" max="6" width="14.7109375" style="1" customWidth="1"/>
    <col min="7" max="8" width="13.42578125" style="1" customWidth="1"/>
    <col min="9" max="9" width="11.140625" style="1" customWidth="1"/>
    <col min="10" max="10" width="9.140625" style="1"/>
    <col min="11" max="11" width="98.140625" style="1" bestFit="1" customWidth="1"/>
    <col min="12" max="16384" width="9.140625" style="1"/>
  </cols>
  <sheetData>
    <row r="1" spans="2:9" ht="31.5" customHeight="1" x14ac:dyDescent="0.25"/>
    <row r="2" spans="2:9" ht="108.75" customHeight="1" x14ac:dyDescent="0.25">
      <c r="B2" s="4"/>
      <c r="C2" s="5"/>
      <c r="D2" s="5"/>
      <c r="E2" s="5"/>
      <c r="F2" s="5"/>
      <c r="G2" s="5"/>
      <c r="H2" s="5"/>
      <c r="I2" s="6"/>
    </row>
    <row r="3" spans="2:9" ht="88.5" customHeight="1" x14ac:dyDescent="0.25">
      <c r="B3" s="7"/>
      <c r="I3" s="8"/>
    </row>
    <row r="4" spans="2:9" ht="91.5" customHeight="1" x14ac:dyDescent="0.25">
      <c r="B4" s="82" t="s">
        <v>7</v>
      </c>
      <c r="C4" s="83"/>
      <c r="D4" s="83"/>
      <c r="E4" s="83"/>
      <c r="F4" s="83"/>
      <c r="G4" s="83"/>
      <c r="H4" s="83"/>
      <c r="I4" s="84"/>
    </row>
    <row r="5" spans="2:9" x14ac:dyDescent="0.25">
      <c r="B5" s="7"/>
      <c r="I5" s="8"/>
    </row>
    <row r="6" spans="2:9" s="14" customFormat="1" ht="25.5" customHeight="1" x14ac:dyDescent="0.3">
      <c r="B6" s="85"/>
      <c r="C6" s="86"/>
      <c r="D6" s="86"/>
      <c r="E6" s="86"/>
      <c r="F6" s="86"/>
      <c r="G6" s="86"/>
      <c r="H6" s="86"/>
      <c r="I6" s="87"/>
    </row>
    <row r="7" spans="2:9" x14ac:dyDescent="0.25">
      <c r="B7" s="88"/>
      <c r="C7" s="89"/>
      <c r="D7" s="89"/>
      <c r="E7" s="89"/>
      <c r="F7" s="89"/>
      <c r="G7" s="89"/>
      <c r="H7" s="89"/>
      <c r="I7" s="90"/>
    </row>
    <row r="8" spans="2:9" ht="29.25" customHeight="1" x14ac:dyDescent="0.25">
      <c r="B8" s="9"/>
      <c r="C8" s="2"/>
      <c r="D8" s="2"/>
      <c r="E8" s="2"/>
      <c r="F8" s="2"/>
      <c r="G8" s="2"/>
      <c r="H8" s="2"/>
      <c r="I8" s="10"/>
    </row>
    <row r="9" spans="2:9" ht="29.25" customHeight="1" x14ac:dyDescent="0.3">
      <c r="B9" s="9"/>
      <c r="C9" s="2"/>
      <c r="D9" s="3" t="s">
        <v>0</v>
      </c>
      <c r="E9" s="2"/>
      <c r="F9" s="2"/>
      <c r="G9" s="2"/>
      <c r="H9" s="2"/>
      <c r="I9" s="10"/>
    </row>
    <row r="10" spans="2:9" ht="29.25" customHeight="1" x14ac:dyDescent="0.3">
      <c r="B10" s="9"/>
      <c r="C10" s="2"/>
      <c r="D10" s="16" t="s">
        <v>54</v>
      </c>
      <c r="E10" s="2"/>
      <c r="F10" s="2"/>
      <c r="G10" s="2"/>
      <c r="H10" s="2"/>
      <c r="I10" s="10"/>
    </row>
    <row r="11" spans="2:9" ht="29.25" customHeight="1" x14ac:dyDescent="0.3">
      <c r="B11" s="9"/>
      <c r="C11" s="2"/>
      <c r="D11" s="16" t="s">
        <v>52</v>
      </c>
      <c r="E11" s="2"/>
      <c r="F11" s="2"/>
      <c r="G11" s="2"/>
      <c r="H11" s="2"/>
      <c r="I11" s="10"/>
    </row>
    <row r="12" spans="2:9" ht="29.25" customHeight="1" x14ac:dyDescent="0.3">
      <c r="B12" s="9"/>
      <c r="D12" s="16" t="s">
        <v>53</v>
      </c>
      <c r="E12" s="2"/>
      <c r="F12" s="2"/>
      <c r="G12" s="2"/>
      <c r="H12" s="2"/>
      <c r="I12" s="10"/>
    </row>
    <row r="13" spans="2:9" ht="29.25" customHeight="1" x14ac:dyDescent="0.3">
      <c r="B13" s="9"/>
      <c r="D13" s="16"/>
      <c r="E13" s="2"/>
      <c r="F13" s="2"/>
      <c r="G13" s="2"/>
      <c r="H13" s="2"/>
      <c r="I13" s="10"/>
    </row>
    <row r="14" spans="2:9" ht="29.25" customHeight="1" x14ac:dyDescent="0.3">
      <c r="B14" s="9"/>
      <c r="D14" s="16"/>
      <c r="E14" s="2"/>
      <c r="F14" s="2"/>
      <c r="G14" s="2"/>
      <c r="H14" s="2"/>
      <c r="I14" s="10"/>
    </row>
    <row r="15" spans="2:9" ht="29.25" customHeight="1" x14ac:dyDescent="0.25">
      <c r="B15" s="9"/>
      <c r="E15" s="2"/>
      <c r="F15" s="2"/>
      <c r="G15" s="2"/>
      <c r="H15" s="2"/>
      <c r="I15" s="10"/>
    </row>
    <row r="16" spans="2:9" ht="29.25" customHeight="1" x14ac:dyDescent="0.3">
      <c r="B16" s="9"/>
      <c r="D16" s="16"/>
      <c r="E16" s="2"/>
      <c r="F16" s="2"/>
      <c r="G16" s="2"/>
      <c r="H16" s="2"/>
      <c r="I16" s="10"/>
    </row>
    <row r="17" spans="2:9" ht="29.25" customHeight="1" x14ac:dyDescent="0.3">
      <c r="B17" s="9"/>
      <c r="D17" s="15"/>
      <c r="E17" s="2"/>
      <c r="F17" s="2"/>
      <c r="G17" s="2"/>
      <c r="H17" s="2"/>
      <c r="I17" s="10"/>
    </row>
    <row r="18" spans="2:9" ht="29.25" customHeight="1" x14ac:dyDescent="0.3">
      <c r="B18" s="9"/>
      <c r="D18" s="15"/>
      <c r="E18" s="2"/>
      <c r="F18" s="2"/>
      <c r="G18" s="2"/>
      <c r="H18" s="2"/>
      <c r="I18" s="10"/>
    </row>
    <row r="19" spans="2:9" ht="21.75" customHeight="1" x14ac:dyDescent="0.25">
      <c r="B19" s="11"/>
      <c r="C19" s="12"/>
      <c r="D19" s="12"/>
      <c r="E19" s="12"/>
      <c r="F19" s="12"/>
      <c r="G19" s="12"/>
      <c r="H19" s="12"/>
      <c r="I19" s="13"/>
    </row>
  </sheetData>
  <mergeCells count="3">
    <mergeCell ref="B4:I4"/>
    <mergeCell ref="B6:I6"/>
    <mergeCell ref="B7:I7"/>
  </mergeCells>
  <phoneticPr fontId="9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F23"/>
  <sheetViews>
    <sheetView tabSelected="1" zoomScaleNormal="100" zoomScaleSheetLayoutView="100" workbookViewId="0">
      <selection activeCell="E11" sqref="E11"/>
    </sheetView>
  </sheetViews>
  <sheetFormatPr defaultColWidth="9.140625" defaultRowHeight="13.5" x14ac:dyDescent="0.2"/>
  <cols>
    <col min="1" max="1" width="10.140625" style="22" customWidth="1"/>
    <col min="2" max="2" width="125.7109375" style="47" customWidth="1"/>
    <col min="3" max="3" width="25.7109375" style="47" customWidth="1"/>
    <col min="4" max="4" width="15.7109375" style="48" customWidth="1"/>
    <col min="5" max="5" width="25.7109375" style="47" customWidth="1"/>
    <col min="6" max="6" width="15.42578125" style="22" customWidth="1"/>
    <col min="7" max="16384" width="9.140625" style="22"/>
  </cols>
  <sheetData>
    <row r="1" spans="1:6" ht="24.95" customHeight="1" x14ac:dyDescent="0.2">
      <c r="B1" s="23" t="s">
        <v>31</v>
      </c>
      <c r="C1" s="91" t="s">
        <v>36</v>
      </c>
      <c r="D1" s="91"/>
      <c r="E1" s="92"/>
    </row>
    <row r="2" spans="1:6" ht="27" x14ac:dyDescent="0.2">
      <c r="A2" s="24" t="s">
        <v>37</v>
      </c>
      <c r="B2" s="25" t="s">
        <v>26</v>
      </c>
      <c r="C2" s="26" t="s">
        <v>2</v>
      </c>
      <c r="D2" s="26" t="s">
        <v>1</v>
      </c>
      <c r="E2" s="26" t="s">
        <v>4</v>
      </c>
    </row>
    <row r="3" spans="1:6" ht="28.5" customHeight="1" x14ac:dyDescent="0.3">
      <c r="A3" s="27" t="s">
        <v>38</v>
      </c>
      <c r="B3" s="28" t="s">
        <v>27</v>
      </c>
      <c r="C3" s="29">
        <f>'Rekenmodel maandbedrag P1'!C25</f>
        <v>0</v>
      </c>
      <c r="D3" s="30">
        <f>30*12*5</f>
        <v>1800</v>
      </c>
      <c r="E3" s="31">
        <f>D3*C3</f>
        <v>0</v>
      </c>
      <c r="F3" s="32"/>
    </row>
    <row r="4" spans="1:6" ht="28.5" customHeight="1" x14ac:dyDescent="0.3">
      <c r="A4" s="27" t="s">
        <v>38</v>
      </c>
      <c r="B4" s="28" t="s">
        <v>35</v>
      </c>
      <c r="C4" s="29">
        <f>'Rekenmodel maandbedrag P1'!C18</f>
        <v>0</v>
      </c>
      <c r="D4" s="30">
        <v>30</v>
      </c>
      <c r="E4" s="31">
        <f t="shared" ref="E4" si="0">D4*C4</f>
        <v>0</v>
      </c>
      <c r="F4" s="32"/>
    </row>
    <row r="5" spans="1:6" ht="28.5" customHeight="1" x14ac:dyDescent="0.3">
      <c r="A5" s="27" t="s">
        <v>38</v>
      </c>
      <c r="B5" s="28" t="s">
        <v>29</v>
      </c>
      <c r="C5" s="29">
        <f>'Rekenmodel maandbedrag P1'!C12</f>
        <v>0</v>
      </c>
      <c r="D5" s="30">
        <f>30*5*12</f>
        <v>1800</v>
      </c>
      <c r="E5" s="31">
        <f t="shared" ref="E5" si="1">D5*C5</f>
        <v>0</v>
      </c>
      <c r="F5" s="32"/>
    </row>
    <row r="6" spans="1:6" ht="28.5" customHeight="1" x14ac:dyDescent="0.2">
      <c r="B6" s="25" t="s">
        <v>28</v>
      </c>
      <c r="C6" s="26" t="s">
        <v>2</v>
      </c>
      <c r="D6" s="26" t="s">
        <v>1</v>
      </c>
      <c r="E6" s="26" t="s">
        <v>4</v>
      </c>
      <c r="F6" s="32"/>
    </row>
    <row r="7" spans="1:6" ht="28.5" customHeight="1" x14ac:dyDescent="0.3">
      <c r="A7" s="33" t="s">
        <v>40</v>
      </c>
      <c r="B7" s="34" t="s">
        <v>48</v>
      </c>
      <c r="C7" s="49">
        <v>0</v>
      </c>
      <c r="D7" s="30">
        <v>40</v>
      </c>
      <c r="E7" s="31">
        <f t="shared" ref="E7" si="2">D7*C7</f>
        <v>0</v>
      </c>
      <c r="F7" s="32"/>
    </row>
    <row r="8" spans="1:6" ht="28.5" customHeight="1" x14ac:dyDescent="0.3">
      <c r="A8" s="33" t="s">
        <v>40</v>
      </c>
      <c r="B8" s="34" t="s">
        <v>49</v>
      </c>
      <c r="C8" s="49">
        <v>0</v>
      </c>
      <c r="D8" s="30">
        <f>30*2</f>
        <v>60</v>
      </c>
      <c r="E8" s="31">
        <f>D8*C8</f>
        <v>0</v>
      </c>
      <c r="F8" s="32"/>
    </row>
    <row r="9" spans="1:6" ht="28.5" customHeight="1" x14ac:dyDescent="0.3">
      <c r="A9" s="33" t="s">
        <v>40</v>
      </c>
      <c r="B9" s="34" t="s">
        <v>50</v>
      </c>
      <c r="C9" s="49">
        <v>0</v>
      </c>
      <c r="D9" s="30">
        <f>30*2</f>
        <v>60</v>
      </c>
      <c r="E9" s="31">
        <f t="shared" ref="E9" si="3">D9*C9</f>
        <v>0</v>
      </c>
      <c r="F9" s="32"/>
    </row>
    <row r="10" spans="1:6" ht="28.5" customHeight="1" x14ac:dyDescent="0.2">
      <c r="B10" s="25" t="s">
        <v>30</v>
      </c>
      <c r="C10" s="26" t="s">
        <v>2</v>
      </c>
      <c r="D10" s="26" t="s">
        <v>1</v>
      </c>
      <c r="E10" s="26" t="s">
        <v>4</v>
      </c>
      <c r="F10" s="32"/>
    </row>
    <row r="11" spans="1:6" ht="28.5" customHeight="1" x14ac:dyDescent="0.3">
      <c r="A11" s="33" t="s">
        <v>40</v>
      </c>
      <c r="B11" s="28" t="s">
        <v>47</v>
      </c>
      <c r="C11" s="49">
        <v>0</v>
      </c>
      <c r="D11" s="30">
        <v>10</v>
      </c>
      <c r="E11" s="31">
        <f>D11*C11</f>
        <v>0</v>
      </c>
      <c r="F11" s="32"/>
    </row>
    <row r="12" spans="1:6" x14ac:dyDescent="0.2">
      <c r="B12" s="35"/>
      <c r="C12" s="93" t="s">
        <v>3</v>
      </c>
      <c r="D12" s="94"/>
      <c r="E12" s="36">
        <f>SUM(E2:E11)</f>
        <v>0</v>
      </c>
    </row>
    <row r="13" spans="1:6" x14ac:dyDescent="0.2">
      <c r="B13" s="22"/>
      <c r="C13" s="22"/>
      <c r="D13" s="22"/>
      <c r="E13" s="22"/>
    </row>
    <row r="14" spans="1:6" x14ac:dyDescent="0.2">
      <c r="B14" s="22"/>
      <c r="C14" s="22"/>
      <c r="D14" s="22"/>
      <c r="E14" s="22"/>
    </row>
    <row r="15" spans="1:6" x14ac:dyDescent="0.25">
      <c r="A15" s="37" t="s">
        <v>45</v>
      </c>
      <c r="B15" s="38"/>
      <c r="C15" s="22"/>
      <c r="D15" s="22"/>
      <c r="E15" s="22"/>
    </row>
    <row r="16" spans="1:6" ht="14.25" x14ac:dyDescent="0.3">
      <c r="A16" s="39" t="s">
        <v>41</v>
      </c>
      <c r="B16" s="40" t="s">
        <v>42</v>
      </c>
      <c r="C16" s="22"/>
      <c r="D16" s="22"/>
      <c r="E16" s="22"/>
    </row>
    <row r="17" spans="1:5" ht="14.25" x14ac:dyDescent="0.3">
      <c r="A17" s="41" t="s">
        <v>43</v>
      </c>
      <c r="B17" s="40" t="s">
        <v>43</v>
      </c>
      <c r="C17" s="42"/>
      <c r="D17" s="22"/>
      <c r="E17" s="22"/>
    </row>
    <row r="18" spans="1:5" ht="14.25" x14ac:dyDescent="0.3">
      <c r="A18" s="43" t="s">
        <v>38</v>
      </c>
      <c r="B18" s="44" t="s">
        <v>44</v>
      </c>
      <c r="C18" s="22"/>
      <c r="D18" s="22"/>
      <c r="E18" s="22"/>
    </row>
    <row r="19" spans="1:5" x14ac:dyDescent="0.2">
      <c r="B19" s="45"/>
      <c r="C19" s="22"/>
      <c r="D19" s="22"/>
      <c r="E19" s="22"/>
    </row>
    <row r="20" spans="1:5" x14ac:dyDescent="0.2">
      <c r="B20" s="45"/>
      <c r="C20" s="22"/>
      <c r="D20" s="22"/>
      <c r="E20" s="22"/>
    </row>
    <row r="21" spans="1:5" ht="14.25" x14ac:dyDescent="0.2">
      <c r="B21" s="46" t="s">
        <v>5</v>
      </c>
    </row>
    <row r="23" spans="1:5" ht="63" customHeight="1" x14ac:dyDescent="0.2">
      <c r="B23" s="95" t="s">
        <v>6</v>
      </c>
      <c r="C23" s="95"/>
      <c r="D23" s="95"/>
      <c r="E23" s="95"/>
    </row>
  </sheetData>
  <sheetProtection algorithmName="SHA-512" hashValue="91buJEs+HpKMh+QHA+FUMpuAaVU8hnxDXRSDuz/pk7mfLMEfQ67eLEZAFw/5yls4SG5KHotX0WOjNOuyLmk4Vw==" saltValue="sofdOfS5eIWH/7+LUCZvtQ==" spinCount="100000" sheet="1" objects="1" scenarios="1"/>
  <mergeCells count="3">
    <mergeCell ref="C1:E1"/>
    <mergeCell ref="C12:D12"/>
    <mergeCell ref="B23:E23"/>
  </mergeCells>
  <pageMargins left="0.74803149606299213" right="0.35433070866141736" top="0.82677165354330717" bottom="0.62992125984251968" header="0.51181102362204722" footer="0.23622047244094491"/>
  <pageSetup paperSize="9" scale="63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81C1-3F98-4265-AF91-35FA75DE9BEC}">
  <dimension ref="A1:D33"/>
  <sheetViews>
    <sheetView zoomScaleNormal="100" workbookViewId="0">
      <selection activeCell="B24" sqref="B24"/>
    </sheetView>
  </sheetViews>
  <sheetFormatPr defaultRowHeight="14.25" x14ac:dyDescent="0.3"/>
  <cols>
    <col min="1" max="1" width="12.85546875" style="53" customWidth="1"/>
    <col min="2" max="2" width="52.42578125" style="53" customWidth="1"/>
    <col min="3" max="3" width="11.140625" style="53" customWidth="1"/>
    <col min="4" max="4" width="31.42578125" style="53" customWidth="1"/>
    <col min="5" max="16384" width="9.140625" style="53"/>
  </cols>
  <sheetData>
    <row r="1" spans="1:3" ht="28.5" thickBot="1" x14ac:dyDescent="0.35">
      <c r="A1" s="50" t="s">
        <v>37</v>
      </c>
      <c r="B1" s="51" t="s">
        <v>15</v>
      </c>
      <c r="C1" s="52" t="s">
        <v>13</v>
      </c>
    </row>
    <row r="2" spans="1:3" x14ac:dyDescent="0.3">
      <c r="A2" s="54" t="s">
        <v>39</v>
      </c>
      <c r="B2" s="55" t="s">
        <v>32</v>
      </c>
      <c r="C2" s="17">
        <v>0</v>
      </c>
    </row>
    <row r="3" spans="1:3" x14ac:dyDescent="0.3">
      <c r="A3" s="33" t="s">
        <v>40</v>
      </c>
      <c r="B3" s="56" t="s">
        <v>20</v>
      </c>
      <c r="C3" s="18">
        <v>0</v>
      </c>
    </row>
    <row r="4" spans="1:3" ht="15" thickBot="1" x14ac:dyDescent="0.35">
      <c r="A4" s="33" t="s">
        <v>40</v>
      </c>
      <c r="B4" s="57" t="s">
        <v>16</v>
      </c>
      <c r="C4" s="19">
        <v>0</v>
      </c>
    </row>
    <row r="5" spans="1:3" ht="15" thickBot="1" x14ac:dyDescent="0.35">
      <c r="B5" s="58" t="s">
        <v>17</v>
      </c>
      <c r="C5" s="59">
        <f>SUM(C2:C4)</f>
        <v>0</v>
      </c>
    </row>
    <row r="6" spans="1:3" ht="15" thickBot="1" x14ac:dyDescent="0.35">
      <c r="C6" s="60"/>
    </row>
    <row r="7" spans="1:3" ht="15" thickBot="1" x14ac:dyDescent="0.35">
      <c r="A7" s="27" t="s">
        <v>38</v>
      </c>
      <c r="B7" s="61" t="s">
        <v>14</v>
      </c>
      <c r="C7" s="20">
        <v>0</v>
      </c>
    </row>
    <row r="8" spans="1:3" ht="15" thickBot="1" x14ac:dyDescent="0.35">
      <c r="C8" s="62"/>
    </row>
    <row r="9" spans="1:3" ht="15" thickBot="1" x14ac:dyDescent="0.35">
      <c r="B9" s="63" t="s">
        <v>18</v>
      </c>
      <c r="C9" s="52" t="s">
        <v>13</v>
      </c>
    </row>
    <row r="10" spans="1:3" x14ac:dyDescent="0.3">
      <c r="A10" s="33" t="s">
        <v>40</v>
      </c>
      <c r="B10" s="55" t="s">
        <v>12</v>
      </c>
      <c r="C10" s="17">
        <v>0</v>
      </c>
    </row>
    <row r="11" spans="1:3" x14ac:dyDescent="0.3">
      <c r="A11" s="33" t="s">
        <v>40</v>
      </c>
      <c r="B11" s="56" t="s">
        <v>11</v>
      </c>
      <c r="C11" s="18">
        <v>0</v>
      </c>
    </row>
    <row r="12" spans="1:3" x14ac:dyDescent="0.3">
      <c r="A12" s="27" t="s">
        <v>38</v>
      </c>
      <c r="B12" s="56" t="s">
        <v>46</v>
      </c>
      <c r="C12" s="18">
        <v>0</v>
      </c>
    </row>
    <row r="13" spans="1:3" ht="15" thickBot="1" x14ac:dyDescent="0.35">
      <c r="A13" s="33" t="s">
        <v>40</v>
      </c>
      <c r="B13" s="57" t="s">
        <v>10</v>
      </c>
      <c r="C13" s="19">
        <v>0</v>
      </c>
    </row>
    <row r="14" spans="1:3" ht="15" thickBot="1" x14ac:dyDescent="0.35">
      <c r="B14" s="64" t="s">
        <v>19</v>
      </c>
      <c r="C14" s="65">
        <f>SUM(C10:C13)</f>
        <v>0</v>
      </c>
    </row>
    <row r="15" spans="1:3" ht="15" thickBot="1" x14ac:dyDescent="0.35"/>
    <row r="16" spans="1:3" ht="15" thickBot="1" x14ac:dyDescent="0.35">
      <c r="B16" s="51" t="s">
        <v>9</v>
      </c>
      <c r="C16" s="52"/>
    </row>
    <row r="17" spans="1:4" x14ac:dyDescent="0.3">
      <c r="B17" s="55" t="s">
        <v>33</v>
      </c>
      <c r="C17" s="66">
        <v>60</v>
      </c>
    </row>
    <row r="18" spans="1:4" ht="15" thickBot="1" x14ac:dyDescent="0.35">
      <c r="A18" s="27" t="s">
        <v>38</v>
      </c>
      <c r="B18" s="67" t="s">
        <v>34</v>
      </c>
      <c r="C18" s="21">
        <v>0</v>
      </c>
    </row>
    <row r="20" spans="1:4" ht="15" thickBot="1" x14ac:dyDescent="0.35"/>
    <row r="21" spans="1:4" ht="15" thickBot="1" x14ac:dyDescent="0.35">
      <c r="B21" s="51" t="s">
        <v>21</v>
      </c>
      <c r="C21" s="52"/>
    </row>
    <row r="22" spans="1:4" x14ac:dyDescent="0.3">
      <c r="B22" s="55" t="s">
        <v>22</v>
      </c>
      <c r="C22" s="68">
        <f>(C5+C18)/2*C7/12</f>
        <v>0</v>
      </c>
    </row>
    <row r="23" spans="1:4" x14ac:dyDescent="0.3">
      <c r="B23" s="56" t="s">
        <v>23</v>
      </c>
      <c r="C23" s="69">
        <f>(C5-C18)/C17</f>
        <v>0</v>
      </c>
    </row>
    <row r="24" spans="1:4" ht="15" thickBot="1" x14ac:dyDescent="0.35">
      <c r="B24" s="57" t="s">
        <v>24</v>
      </c>
      <c r="C24" s="70">
        <f>C14</f>
        <v>0</v>
      </c>
    </row>
    <row r="25" spans="1:4" ht="15" thickBot="1" x14ac:dyDescent="0.35">
      <c r="B25" s="71" t="s">
        <v>25</v>
      </c>
      <c r="C25" s="72">
        <f>SUM(C22:C24)</f>
        <v>0</v>
      </c>
      <c r="D25" s="73"/>
    </row>
    <row r="28" spans="1:4" x14ac:dyDescent="0.3">
      <c r="B28" s="74" t="s">
        <v>8</v>
      </c>
    </row>
    <row r="30" spans="1:4" x14ac:dyDescent="0.3">
      <c r="A30" s="37" t="s">
        <v>51</v>
      </c>
      <c r="B30" s="75"/>
      <c r="C30" s="76"/>
    </row>
    <row r="31" spans="1:4" x14ac:dyDescent="0.3">
      <c r="A31" s="39" t="s">
        <v>41</v>
      </c>
      <c r="B31" s="77" t="s">
        <v>42</v>
      </c>
      <c r="C31" s="78"/>
    </row>
    <row r="32" spans="1:4" x14ac:dyDescent="0.3">
      <c r="A32" s="41" t="s">
        <v>43</v>
      </c>
      <c r="B32" s="77" t="s">
        <v>43</v>
      </c>
      <c r="C32" s="78"/>
      <c r="D32" s="79"/>
    </row>
    <row r="33" spans="1:3" x14ac:dyDescent="0.3">
      <c r="A33" s="43" t="s">
        <v>38</v>
      </c>
      <c r="B33" s="80" t="s">
        <v>44</v>
      </c>
      <c r="C33" s="81"/>
    </row>
  </sheetData>
  <sheetProtection algorithmName="SHA-512" hashValue="lGcU5WyJArUCKP/RzgF0WZAq2Qf93i51B02PO5kt1EOer4zDydJ3gAtfy5x7g8z+PrU+ARtt4pHHKmKZsxrACA==" saltValue="HcA7Tkgw5Vw0mu+zFbBy0A==" spinCount="100000" sheet="1" objects="1" scenarios="1"/>
  <conditionalFormatting sqref="C7">
    <cfRule type="cellIs" dxfId="0" priority="1" operator="greaterThan">
      <formula>0.05</formula>
    </cfRule>
  </conditionalFormatting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D218E8-303F-4B72-A41A-729F2D8C4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BEA55F-DFE0-4857-8D34-70EF7120A33E}">
  <ds:schemaRefs>
    <ds:schemaRef ds:uri="http://purl.org/dc/elements/1.1/"/>
    <ds:schemaRef ds:uri="http://schemas.microsoft.com/office/2006/documentManagement/types"/>
    <ds:schemaRef ds:uri="40faa72d-7604-4f4d-a488-93cffb7df14f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77e2b43-37d4-4532-953b-53983e0992e2"/>
    <ds:schemaRef ds:uri="962d65e8-ec2e-4f08-b510-02888a857b6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Voorblad</vt:lpstr>
      <vt:lpstr>P1 Prijzenblad</vt:lpstr>
      <vt:lpstr>Rekenmodel maandbedrag P1</vt:lpstr>
      <vt:lpstr>'P1 Prijzenblad'!Afdrukbereik</vt:lpstr>
      <vt:lpstr>Voorblad!Afdrukbereik</vt:lpstr>
      <vt:lpstr>'P1 Prijzenblad'!Afdruktitels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2025-08-25T09:43:43Z</cp:lastPrinted>
  <dcterms:created xsi:type="dcterms:W3CDTF">2008-02-01T08:20:49Z</dcterms:created>
  <dcterms:modified xsi:type="dcterms:W3CDTF">2025-10-10T07:41:51Z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