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defaultThemeVersion="124226"/>
  <mc:AlternateContent xmlns:mc="http://schemas.openxmlformats.org/markup-compatibility/2006">
    <mc:Choice Requires="x15">
      <x15ac:absPath xmlns:x15ac="http://schemas.microsoft.com/office/spreadsheetml/2010/11/ac" url="https://gemeentegroningen.sharepoint.com/teams/Woo-Wetopenoverheid/Gedeelde documenten/General/Techniek/5. Laksoftware/Europese openbare aanbesteding/01 aanbestedingsstukken/"/>
    </mc:Choice>
  </mc:AlternateContent>
  <xr:revisionPtr revIDLastSave="327" documentId="8_{B6BEE570-BBD8-434F-80A4-031AF6D579CE}" xr6:coauthVersionLast="47" xr6:coauthVersionMax="47" xr10:uidLastSave="{B3D3A5A4-92CB-4C79-8CB7-BFB229B1F2E9}"/>
  <bookViews>
    <workbookView xWindow="-120" yWindow="-120" windowWidth="29040" windowHeight="15840" tabRatio="860" activeTab="1" xr2:uid="{00000000-000D-0000-FFFF-FFFF00000000}"/>
  </bookViews>
  <sheets>
    <sheet name="MMS Aanbesteding" sheetId="16" r:id="rId1"/>
    <sheet name="Score Aanbesteding" sheetId="13" r:id="rId2"/>
    <sheet name="Gegevenstabel"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3" i="13" l="1"/>
  <c r="F6" i="13"/>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 i="13"/>
  <c r="D73" i="13" l="1"/>
  <c r="E61" i="13"/>
  <c r="E62" i="13"/>
  <c r="E63" i="13"/>
  <c r="E64" i="13"/>
  <c r="E65" i="13"/>
  <c r="E66" i="13"/>
  <c r="E67" i="13"/>
  <c r="E68" i="13"/>
  <c r="E69" i="13"/>
  <c r="E70" i="13"/>
  <c r="E71" i="13"/>
  <c r="E72" i="13"/>
  <c r="E73" i="13"/>
  <c r="E74" i="13"/>
  <c r="E60" i="13"/>
  <c r="D61" i="13"/>
  <c r="D62" i="13"/>
  <c r="D63" i="13"/>
  <c r="D64" i="13"/>
  <c r="D65" i="13"/>
  <c r="D66" i="13"/>
  <c r="D67" i="13"/>
  <c r="D68" i="13"/>
  <c r="D69" i="13"/>
  <c r="D70" i="13"/>
  <c r="D71" i="13"/>
  <c r="D72" i="13"/>
  <c r="D74" i="13"/>
  <c r="D60"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 i="13"/>
  <c r="D75" i="13" l="1"/>
  <c r="E52" i="13" l="1"/>
  <c r="C75" i="13" l="1"/>
  <c r="B75" i="13"/>
  <c r="C52" i="13"/>
  <c r="B52" i="13"/>
  <c r="B82" i="13" l="1"/>
  <c r="A79" i="13"/>
  <c r="E75" i="13"/>
  <c r="B79" i="13" s="1"/>
  <c r="C79" i="13" s="1"/>
  <c r="F52" i="13"/>
  <c r="C56" i="13" s="1"/>
  <c r="B56" i="13"/>
  <c r="D52" i="13"/>
  <c r="A56" i="13" s="1"/>
  <c r="D56" i="13" l="1"/>
  <c r="B84" i="13" s="1"/>
  <c r="D86" i="13" s="1"/>
  <c r="D88" i="13" s="1"/>
</calcChain>
</file>

<file path=xl/sharedStrings.xml><?xml version="1.0" encoding="utf-8"?>
<sst xmlns="http://schemas.openxmlformats.org/spreadsheetml/2006/main" count="378" uniqueCount="222">
  <si>
    <t>ID</t>
  </si>
  <si>
    <t>Maatregel</t>
  </si>
  <si>
    <t>Omschrijving</t>
  </si>
  <si>
    <t>Information Security Officer GG</t>
  </si>
  <si>
    <t>Contractbeheer</t>
  </si>
  <si>
    <t>Contractbeheer GG</t>
  </si>
  <si>
    <t>Proceseigenaar GG</t>
  </si>
  <si>
    <t xml:space="preserve">Leverancier </t>
  </si>
  <si>
    <t>O-RB-8</t>
  </si>
  <si>
    <t>Periodiek worden penetratietesten uitgevoerd (voor bestaande applicaties)</t>
  </si>
  <si>
    <t>O-INR-1</t>
  </si>
  <si>
    <t>Toegang tot applicatie via netwerk</t>
  </si>
  <si>
    <t>Elke (interne en externe) applicatie dient voor de gebruikers uitsluitend benaderbaar te zijn via het netwerk van de gemeente Groningen.</t>
  </si>
  <si>
    <t>O-INR-2</t>
  </si>
  <si>
    <t>Configuratiebeheer op orde</t>
  </si>
  <si>
    <t>O-INR-3</t>
  </si>
  <si>
    <t>Frequentie verificatie configuratie</t>
  </si>
  <si>
    <t>Periodiek wordt gecontroleerd of wat is vastgelegd in het configuratiebeheer nog een juiste weergave is van de werkelijke inrichting van de applicatie. 
Toelichting: Hier wordt gevraagd: zijn de componenten, functionaliteiten en data die de applicatie bevat nog hetzelfde als is vastgelegd bij de meest recente configuratiecheck?</t>
  </si>
  <si>
    <t>O-INR-4</t>
  </si>
  <si>
    <t>Prioritering incidenten bij hoge impact</t>
  </si>
  <si>
    <t>O-INR-5</t>
  </si>
  <si>
    <t>Prioritering incidenten bij middel impact</t>
  </si>
  <si>
    <t>O-INR-6</t>
  </si>
  <si>
    <t>Prioritering incidenten bij lage impact</t>
  </si>
  <si>
    <t>O-INR-7</t>
  </si>
  <si>
    <t>Aanwezigheid van een Test-/Acceptatie-omgeving is verplicht en is gescheiden van de Productie-omgeving. Voordat nieuwe of aangepaste software in productie wordt genomen moet deze eerst getest worden.</t>
  </si>
  <si>
    <t>O-INR-8</t>
  </si>
  <si>
    <t>Er is een update- en patchbeheerproces vastgesteld en geïmplementeerd</t>
  </si>
  <si>
    <t>Via dit proces worden updates en patches gesignaleerd en doorgevoerd. Dit proces is geïmplementeerd voor alle systeemonderdelen die onderdeel uitmaken van de oplossing (onder andere applicatie, OS, e-mailserver, database).</t>
  </si>
  <si>
    <t>O-INR-9</t>
  </si>
  <si>
    <t>Servicebeheer</t>
  </si>
  <si>
    <t>B-INR-1</t>
  </si>
  <si>
    <t>Er is een uitwijkplan opgesteld voor de applicatie</t>
  </si>
  <si>
    <t>Verplicht</t>
  </si>
  <si>
    <t>B-INR-2</t>
  </si>
  <si>
    <t>Vaststelling uitwijkomgeving</t>
  </si>
  <si>
    <t>B-INR-3</t>
  </si>
  <si>
    <t>Frequentie actualiseren uitwijkplan</t>
  </si>
  <si>
    <t>Periodiek moet het uitwijkplan gecontroleerd en waar nodig geactualiseerd worden. Hierbij wordt voornamelijk de documentatie, waarin is vastgelegd wat te doen in geval van een uitwijk, gecontroleerd.</t>
  </si>
  <si>
    <t>B-INR-4</t>
  </si>
  <si>
    <t>Frequentie uitvoeren uitwijktest</t>
  </si>
  <si>
    <t>Periodiek wordt de werking getoetst van het uitwijkplan. Hierbij wordt een daadwerkelijke uitwijk gedaan. Hierbij wordt zowel het proces geverifieerd als de werking van de applicatie op de uitwijkomgeving.</t>
  </si>
  <si>
    <t>I-INR-1</t>
  </si>
  <si>
    <r>
      <t>Testen d</t>
    </r>
    <r>
      <rPr>
        <sz val="10"/>
        <rFont val="Calibri"/>
        <family val="2"/>
        <scheme val="minor"/>
      </rPr>
      <t>atakwaliteit</t>
    </r>
    <r>
      <rPr>
        <sz val="10"/>
        <color theme="1"/>
        <rFont val="Calibri"/>
        <family val="2"/>
        <scheme val="minor"/>
      </rPr>
      <t xml:space="preserve"> back-ups</t>
    </r>
  </si>
  <si>
    <t>Periodiek wordt de datakwaliteit van een back-up gecontroleerd, om vast te stellen of deze kan worden ingezet om gegevens te herstellen</t>
  </si>
  <si>
    <t>I-INR-2</t>
  </si>
  <si>
    <t>Invoervalidatie</t>
  </si>
  <si>
    <t>Systeemeigenaar</t>
  </si>
  <si>
    <t>I-LenM-1</t>
  </si>
  <si>
    <t>Logging beheeraccounts</t>
  </si>
  <si>
    <t>Beheeraccounts zijn accounts waar veel rechten aan toegekend zijn. Het gebruik van dit soort accounts is daarmee risicovol en dient te worden gelogd.</t>
  </si>
  <si>
    <t>I-LenM-2</t>
  </si>
  <si>
    <t>Logging configuratiewijzigingen</t>
  </si>
  <si>
    <t>I-LenM-3</t>
  </si>
  <si>
    <t>Monitoring van logging</t>
  </si>
  <si>
    <t xml:space="preserve">Op basis van de logging van beheeraccounts en configuratiewijzigingen moet, vooraf bepaalde, periodieke monitoring ingeregeld worden. Het gaat hierbij om het kunnen overhandigen van audittrails en het controleren van het inhoud van de logging, om te kunnen bepalen of hier afwijkingen in zijn. </t>
  </si>
  <si>
    <t>I-LenM-5</t>
  </si>
  <si>
    <t>Het wijzigen, creëren en verwijderen van gegevens wordt geregistreerd (gelogd) in een logbestand</t>
  </si>
  <si>
    <t>Informatieadviseur</t>
  </si>
  <si>
    <t>Informatiebeheer (DIV)</t>
  </si>
  <si>
    <t>N.v.t.</t>
  </si>
  <si>
    <t>V-LTB-6</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</si>
  <si>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</si>
  <si>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V-LTB-7</t>
  </si>
  <si>
    <t>Wachtwoordinstellingen voldoen minimaal aan het wachtwoordbeleid van de Gemeente Groningen</t>
  </si>
  <si>
    <t>V-LTB-8</t>
  </si>
  <si>
    <t>Wachtwoorden worden gehashed opgeslagen</t>
  </si>
  <si>
    <t>Indien wachtwoorden in de applicatie worden vastgelegd moet de opslag ervan gehashed worden. Hierbij gelden de volgende criteria:
Elk wachtwoord heeft een eigen salt waarde (minimaal 64 bits) en wordt gehashed met een SHA-2 algoritme met minimaal 1000 iterations).</t>
  </si>
  <si>
    <t>V-LTB-9</t>
  </si>
  <si>
    <t>Authenticatie is het proces waarbij nagegaan wordt of een gebruiker, een andere computer of applicatie daadwerkelijk is wie hij/zij beweert te zijn. Bij gevoelige gegevens is er meer zekerheid nodig</t>
  </si>
  <si>
    <t>V-LTB-10</t>
  </si>
  <si>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</si>
  <si>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V-LTB-12</t>
  </si>
  <si>
    <t>Audittrail autorisatieaanvragen aanwezig</t>
  </si>
  <si>
    <t>V-LTB-14</t>
  </si>
  <si>
    <t>Blokkeren accounts na foutieve inlogpogingen</t>
  </si>
  <si>
    <t>Accounts worden automatisch geblokkeerd na maximaal 5 foutieve inlogpogingen.</t>
  </si>
  <si>
    <t>V-LTB-15</t>
  </si>
  <si>
    <t>Beëindigen openstaande sessies bij inactiviteit</t>
  </si>
  <si>
    <t>Na maximaal 15 minuten inactiviteit van een gebruiker dient deze zich opnieuw te authenticeren (blokkering door middel van beeldschermbeveiliging op het werkstation).</t>
  </si>
  <si>
    <t>V-LTB-16</t>
  </si>
  <si>
    <t>Wachtwoord niet zichtbaar</t>
  </si>
  <si>
    <t>Het wachtwoord wordt niet getoond op het scherm tijdens het ingeven. Er wordt geen informatie getoond die herleidbaar is tot de authenticatiegegevens.</t>
  </si>
  <si>
    <t>V-LenM-1</t>
  </si>
  <si>
    <t>Logging mutaties gebruikers</t>
  </si>
  <si>
    <t>Het aanmaken en muteren van gebruikers wordt gelogd.</t>
  </si>
  <si>
    <t>V-LenM-2</t>
  </si>
  <si>
    <t>Logging autorisatiegroepen</t>
  </si>
  <si>
    <t>Wijzigingen van autorisatiegroepen worden gelogd.</t>
  </si>
  <si>
    <t>V-LenM-3</t>
  </si>
  <si>
    <t>Logging toekennen of verwijderen autorisaties</t>
  </si>
  <si>
    <t>V-LenM-4</t>
  </si>
  <si>
    <t>Inzien van gegevens wordt geregistreerd (gelogd) in een logbestand</t>
  </si>
  <si>
    <t>Logging is nodig om achteraf te kunnen vaststellen welke acties zijn uitgevoerd en wie deze acties heeft uitgevoerd. Deze logging moet op het niveau van gebruikersaccount inzicht geven in de uitgevoerde acties.</t>
  </si>
  <si>
    <t>V-LenM-5</t>
  </si>
  <si>
    <t>Monitoring op aanpassingen aan gebruikers en autorisaties</t>
  </si>
  <si>
    <t>V-LenM-6</t>
  </si>
  <si>
    <t>Logging aanmaken van back-ups</t>
  </si>
  <si>
    <t>V-LenM-7</t>
  </si>
  <si>
    <t>Monitoring op manueel aangemaakte back-ups</t>
  </si>
  <si>
    <t>V-LenM-8</t>
  </si>
  <si>
    <t>Geen gevoelige gegevens in logging</t>
  </si>
  <si>
    <t>V-HAR-1</t>
  </si>
  <si>
    <t>Periodiek worden vulnerabilityscans uitgevoerd</t>
  </si>
  <si>
    <t>V-HAR-2</t>
  </si>
  <si>
    <t>Registratie kwestbaarheden</t>
  </si>
  <si>
    <t>V-HAR-3</t>
  </si>
  <si>
    <t>Periodieke controle patches</t>
  </si>
  <si>
    <t>V-HAR-4</t>
  </si>
  <si>
    <t>Patches (met CVSS Low: 0.1 t/m 3.9)</t>
  </si>
  <si>
    <t>V-HAR-5</t>
  </si>
  <si>
    <t>Patches (met CVSS Medium: 4.0 t/m 6.9)</t>
  </si>
  <si>
    <t>Patches met CVSS Medium (4.0 t/m 6.9) worden tijdig geinstalleerd.</t>
  </si>
  <si>
    <t>V-HAR-6</t>
  </si>
  <si>
    <t>Patches (met CVSS High: 7.0 t/m 8.9)</t>
  </si>
  <si>
    <t>Patches met CVSS High (7.0 t/m 8.9) worden tijdig geinstalleerd.</t>
  </si>
  <si>
    <t>V-HAR-7</t>
  </si>
  <si>
    <t>Patches (met CVSS Critical: 9.0 t/m 10)</t>
  </si>
  <si>
    <t>Patches met CVSS Critical (9.0 t/m 10) worden tijdig geinstalleerd.</t>
  </si>
  <si>
    <t>V-ENC-1</t>
  </si>
  <si>
    <t>Encryptie van opslagsystemen (storage en back-up)</t>
  </si>
  <si>
    <t>V-ENC-2</t>
  </si>
  <si>
    <t>Encryptie van databases</t>
  </si>
  <si>
    <t>V-ENC-3</t>
  </si>
  <si>
    <t>Versleuteling inloggegevens</t>
  </si>
  <si>
    <t>Inloggegevens worden alleen over versleutelde verbindingen verstuurd.</t>
  </si>
  <si>
    <t>S-AUT-1</t>
  </si>
  <si>
    <t>Authenticatie</t>
  </si>
  <si>
    <t>Authenticatie-standaarden (OpenID.NLGov en SAML) moeten worden toegepast door aanbieders van identitydiensten, onder wie identity providers en identity brokers/gateways, op hun externe koppelvlak aan serviceproviders (d.w.z. overheden met digitale diensten) voor federatieve toegang en voor de uitwisseling van attributen, waaronder identiteitsgegevens, zodat serviceproviders de keuze hebben tussen beide standaarden.</t>
  </si>
  <si>
    <t>S-PHI-1</t>
  </si>
  <si>
    <t>Bescherming tegen e-mailphishing</t>
  </si>
  <si>
    <t>DKIM moet worden toegepast op alle overheidsdomeinnamen waarvandaan wordt gemaild én op alle mailservers waarmee de overheid e-mail verstuurt en ontvangt.</t>
  </si>
  <si>
    <t>S-PHI-2</t>
  </si>
  <si>
    <t>DMARC moet worden toegepast op alle overheidsdomeinnamen, ook op domeinen waarvan niet wordt gemaild, én op alle mailservers waarmee de overheid e-mail ontvangt.</t>
  </si>
  <si>
    <t>S-DOM-1</t>
  </si>
  <si>
    <t>Domeinnaambeveiliging</t>
  </si>
  <si>
    <t>DNSSEC moet worden toegepast op alle overheidsdomeinnamen én op DNS-resolvers die clients van overheidsorganisaties direct of indirect van DNS-antwoorden voorzien.</t>
  </si>
  <si>
    <t>S-VER-1</t>
  </si>
  <si>
    <t>Beveiligde websiteverbinding</t>
  </si>
  <si>
    <t>HTTPS en HSTS moeten worden toegepast op de communicatie tussen clients (zoals webbrowsers) en servers voor alle websites en webservices.</t>
  </si>
  <si>
    <t>S-INF-1</t>
  </si>
  <si>
    <t>Adressering van ICT-systemen binnen een netwerk</t>
  </si>
  <si>
    <t>IPv6 en IPv4 moeten in combinatie (‘dual stack’) worden toegepast op communicatie tussen toepassingen in (een) netwerk(en).</t>
  </si>
  <si>
    <t>S-ISO-1</t>
  </si>
  <si>
    <t>ISMS</t>
  </si>
  <si>
    <t>S-ISO-2</t>
  </si>
  <si>
    <t>Richtlijnen en principes voor IB</t>
  </si>
  <si>
    <t>S-AUT-2</t>
  </si>
  <si>
    <t>Beveiligingstandaard voor het autoriseren van toegang tot REST API's</t>
  </si>
  <si>
    <t>NL GOV Assurance Profile for OAuth 2.0 moet worden toegepast bij applicaties waarbij gebruikers of ‘resource owners’ impliciet of expliciet toestemming geven aan een dienst van een derde om namens deze toegang te krijgen tot gegevens via een REST API waarvoor ze recht van toegang hebben.</t>
  </si>
  <si>
    <t>S-INF-2</t>
  </si>
  <si>
    <t>Beveiligen van de routing infrastructuur</t>
  </si>
  <si>
    <t>RPKI moet worden toegepast door netwerkaanbieders en houders van blokken IP-adressen bij het aanbieden van netwerkconnectiviteit, ter beveiliging van het BGP (Border Gateway Protocol). Dit geldt zowel voor het publiceren van ROA's (Route Origin Authorisations) als voor het valideren en het 'droppen' van invalide routes.</t>
  </si>
  <si>
    <t>S-ISO-3</t>
  </si>
  <si>
    <t>Publicatie van contactinformatie voor beveiligingsmeldingen</t>
  </si>
  <si>
    <t>S=PHI-3</t>
  </si>
  <si>
    <t>SPF moet worden toegepast op alle overheidsdomeinnamen, ook op domeinen waarvan niet wordt gemaild, én op alle mailservers waarmee de overheid e-mail ontvangt.</t>
  </si>
  <si>
    <t>S-VER-2</t>
  </si>
  <si>
    <t>Beveiligde verbinding tussen mailservers</t>
  </si>
  <si>
    <t>STARTTLS en DANE moeten in combinatie worden toegepast op ontvangende en verzendende e-mailservers.</t>
  </si>
  <si>
    <t>S-ISO-4</t>
  </si>
  <si>
    <t>Uitwisseling van cyberdreigingsinformatie</t>
  </si>
  <si>
    <t>STIX 1.2.1 en TAXII 1.1.1 moeten worden toegepast op de gestructureerde uitwisseling van informatie over digitale dreigingen tegen informatiesystemen.</t>
  </si>
  <si>
    <t>S-VER-3</t>
  </si>
  <si>
    <t>Beveiligde internetverbinding</t>
  </si>
  <si>
    <t>TLS moet worden toegepast op de uitwisseling van gegevens tussen clients en servers, inclusief machine-to-machine communicatie.</t>
  </si>
  <si>
    <t>Totaal</t>
  </si>
  <si>
    <t>Authenticatie via centrale credential store van de gemeente Groningen (AD- of SSO-koppeling)</t>
  </si>
  <si>
    <t>Indien de applicatie voor authenticatie niet aangesloten is op de centrale Active Directory of LDAP moet binnen de applicatie zelf een wachtwoordbeleid afgedwongen worden.
Wachtwoordbeleid van de Gemeente Groningen, 2025: 
- Het wachtwoord moet minimaal 12 tekens lang zijn.
- Het wachtwoord mag NIET de accountnaam of de naam van de gebruiker bevatten.
- Het wachtwoord MOET tekens uit drie van de volgende categorieën bevatten:
* Letters (a-z)
* Hoofdletters (A-Z)
* Cijfers (0-9)
* Niet-alfanumerieke tekens ~ ! @ # $ % ^ &amp; * ( ) _ - + = { } [ ] \ | : ; ' " &lt; &gt; , . ? /</t>
  </si>
  <si>
    <t>Aantal authenticatiefactoren dat minimaal toegepast moet worden bij gebruik op het interne netwerk</t>
  </si>
  <si>
    <t>Aantal authenticatiefactoren dat minimaal toegepast moet worden bij gebruik op een extern of openbaar netwerk</t>
  </si>
  <si>
    <t>De audittrail geeft inzicht in de stappen die een autorisatieaanvraag heeft doorlopen van het moment van indienen tot en met het afhandelen van de aanvraag.
Toelichting: Deze audittrail dient te zijn gedocumenteerd. Dit kan bijvoorbeeld door het kunnen terugzien van de doorlopen stappen in de applicatie, of door het vastleggen van autorisatieaanvragen in ServiceNow/IAM.</t>
  </si>
  <si>
    <t>Het toekennen of verwijderen van autorisaties aan gebruikers wordt gelogd.</t>
  </si>
  <si>
    <t>Monitoring moet ingeregeld worden om aanpassingen door onbevoegden te signaleren en af te handelen.
Toelichting: De logbestanden van deze aanpassingen dienen dus periodiek te worden gecontroleerd.</t>
  </si>
  <si>
    <t xml:space="preserve">Back-ups zijn een manier om grote hoeveelheden data uit databases te halen en daarmee aantrekkelijk om data diefstal op uit te voeren. Wanneer er een back-up wordt gemaakt, dient dit daarom gelogd te worden. </t>
  </si>
  <si>
    <t xml:space="preserve">Het aanmaken van een back-up wordt normaliter uitgevoerd door een systeem account. Wanneer dit door een ander account wordt gedaan wijkt dit af van dit uitgangspunt. Wanneer back-ups handmatig worden gemaakt, dient dit dan ook gelogd te worden. </t>
  </si>
  <si>
    <t>In een logregel worden in geen geval gevoelige gegevens opgenomen. Dit betreft onder meer gegevens waarmee de beveiliging doorbroken kan worden (zoals wachtwoorden, inbelnummers, enz.). en privacy-gevoelige gegevens.</t>
  </si>
  <si>
    <t>Vulnerabilityscans worden uitgevoerd op serverniveau. De classificatie van een server is gebaseerd op de BIV-classificatie van de applicatie die er op draait.</t>
  </si>
  <si>
    <t>Patches met CVSS Low (0.1 t/m 3.9) worden tijdig geinstalleerd.
Toelichting: CVSS, het Common Vulnerability Scoring System, is een gestandaardiseerde methode om de ernst van beveiligingslekken in software te kwantificeren. Het biedt een score van 0 tot 10 om te helpen prioriteren welke beveiligingsproblemen het meest kritisch zijn en als eerste aangepakt moeten worden.</t>
  </si>
  <si>
    <t>Gegevens worden versleuteld opgeslagen, zowel van het actieve systeem als van de back-up.</t>
  </si>
  <si>
    <t>Tmax. Score</t>
  </si>
  <si>
    <t>Tmin. Score</t>
  </si>
  <si>
    <t>Ja</t>
  </si>
  <si>
    <t>Nee</t>
  </si>
  <si>
    <t>Antwoord:</t>
  </si>
  <si>
    <t>Uitvoeringsverantwoordelijke:</t>
  </si>
  <si>
    <t>Informatieadviseur GG</t>
  </si>
  <si>
    <t>Via invoervalidatie wordt voorkomen dat gegevens opgevoerd kunnen worden die niet passen in het datamodel van de applicatie.
Toelichting: Invoervalidatie zorgt ervoor dat er geen schadelijke codes kunnen worden neergezet in het invoerveld, door de applicatie zo in te stellen dat enkel specifieke tekens kunnen worden ingevoerd of dat een antwoord minimaal een specifiek teken moet bevatten, zoals '@' bij mailadressen.</t>
  </si>
  <si>
    <t>Met behulp van configuratie-instellingen worden bepaalde maatregelen technisch afgedwongen. Wijzigingen die doorgevoerd worden aan deze instellingen kunnen deze gewenste technische maatregelen mogelijk wegnemen en dienen derhalve gelogd te worden.
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wijzigingen in de configuratie worden gelogd. Het gebruik van systeemhulpmiddelen wordt gelogd. De logging is minimaal een halfjaar beschikbaar voor onderzoek.</t>
  </si>
  <si>
    <t>Logging is nodig om achteraf te kunnen vaststellen welke acties zijn uitgevoerd en wie deze acties heeft uitgevoerd. Deze logging moet op gebruikersaccountniveau inzicht geven in de uitgevoerde acties en dit dient te worden vastgelegd in een logbestand.</t>
  </si>
  <si>
    <t>In het uitwijkplan is beschreven welke acties ondernomen moeten worden indien uitwijk van de applicatie nodig is. Dit kan nodig zijn in het geval van grote storingen of calamiteiten, maar ook wanneer de primairse server bijvoorbeeld tijdelijk onbeschikbaar is door onderhoud</t>
  </si>
  <si>
    <t>De keuze voor de inrichtingswijze van de uitwijkomgeving is vastgelegd.
Toelichting: 
Cold standby: er draait een back-up systeem, maar deze is inactief totdat het nodig is.
Warm standby: het back-up systeem is gedeeltelijk actief en kan werkprocessen overnemen indien nodig. In tegenstelling tot een cold standby-opstelling, waarin resources inactief blijven totdat ze nodig zijn, behoudt warm standby een mate van paraatheid door essentiële componenten draaiende te houden, maar met een verminderde capaciteit vergeleken met het primaire systeem.
Hot standby: het back-up systeem is continu operationeel en synchroniseert real time met het primaire systeem. Het kan daardoor direct ingezet worden in het geval van verstoringen.</t>
  </si>
  <si>
    <r>
      <t xml:space="preserve">Geldt alleen voor </t>
    </r>
    <r>
      <rPr>
        <i/>
        <sz val="10"/>
        <rFont val="Calibri"/>
        <family val="2"/>
        <scheme val="minor"/>
      </rPr>
      <t>bestaande</t>
    </r>
    <r>
      <rPr>
        <sz val="10"/>
        <rFont val="Calibri"/>
        <family val="2"/>
        <scheme val="minor"/>
      </rPr>
      <t xml:space="preserve"> applicaties met functionaliteiten die via publieke (openbare) netwerken ontsloten zijn.</t>
    </r>
  </si>
  <si>
    <t xml:space="preserve">In de configuratiebeheerapplicatie zijn de componenten, behorende bij de applicatie, en de onderlinge relaties vastgelegd conform het datamodel behorende bij deze applicatie. 
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configuratie van de applicatie inzichtelijk is en of dit ook actief wordt bijgehouden/gewijzigd in het geval van updates. </t>
  </si>
  <si>
    <t>In het incidentbeheerproces worden incidenten bij eerste vastlegging geprioriteerd. De prioriteit wordt vastgesteld op basis van de impact en urgentie. De urgentie is gelijk aan de classificatie van het incident of van het informatiesysteem?. Bij impact Hoog gelden de volgende prioriteringen.
Reactietijd: &lt; 1 klokuur;
Feedbacktijd: &lt; 1 klokuur;
Oplostijd: &lt; 8 klokuren.
Toelichting:  Criteria incidenten impact hoog:
· De continuïteit en/of kwaliteit van de gemeentelijke Dienstverlening richting burgers loopt gevaar en/of;
· “Klanten” ondervinden hinder;
· Een gemeentelijk bedrijfsproces ondervindt ernstige hinder en/of kan niet (naar behoren) worden uitgevoerd en/of;
· Service level degradatie i.r.t. tot enige service welke het potentieel heeft uit te monden in een prio 1 of 2 dan wel kan leiden tot reputatieschade voor de gemeente Groningen en/of;
· De dreiging van reputatieschade voor de business (gemeente Groningen Diensten/afdelingen) is aannemelijk en/of;
· Het Incident raakt &gt; 50 Gebruikers.</t>
  </si>
  <si>
    <t>In het incidentbeheerproces worden incidenten bij eerste vastlegging geprioriteerd. De prioriteit wordt vastgesteld op basis van de impact en urgentie. De urgentie is gelijk aan de classificatie. Bij impact Middel gelden de volgende prioriteringen.
Reactietijd: volgende werkdag;
Feedbacktijd: n.v.t;
Oplostijd: &lt; 2 werkdagen.
Toelichting: Criteria incidenten impact midden:
 Belangrijke functionaliteiten zijn niet of slechts beperkt beschikbaar en/of;
· De dreiging van reputatieschade voor de IT-afdeling van de gemeente Groningen is
aannemelijk en/of;
· Het Incident heeft betrekking op een Gebruiker met VIP status en/of;
· Het Incident raakt &gt; 5 Gebruikers maar ≤ 50 Gebruikers.</t>
  </si>
  <si>
    <t>In het incidentbeheerproces worden incidenten bij eerste vastlegging geprioriteerd. De prioriteit wordt vastgesteld op basis van de impact en urgentie. De urgentie is gelijk aan de classificatie. Bij impact Laag gelden de volgende prioriteringen.
Reactietijd: &lt; 2 werkdagen;
Feedbacktijd: n.v.t;
Oplostijd: &lt; 5 werkdagen.
Toelichting: Criteria incidenten impact laag:
· Beperkte gevolgen voor de werking van het systeem;
· Reputatieschade, voor wie dan ook, is niet aannemelijk; 
· Het Incident raakt ≤ 5 Gebruikers.</t>
  </si>
  <si>
    <t>MMS</t>
  </si>
  <si>
    <t>Indien Inschrijver bij het indienen van de inschrijving  niet aan dit requirement voldoet, dan bij "Opmerkingen" aangeven op welke termijn aan de maatregel wordt voldaan</t>
  </si>
  <si>
    <t>Inrichting AP-omgevingen</t>
  </si>
  <si>
    <t>Functionele/technische inrichting AP-omgevingen</t>
  </si>
  <si>
    <t>Uitvoerings-
verantwoordelijke</t>
  </si>
  <si>
    <t>S-PHI-3</t>
  </si>
  <si>
    <t>Opmerkingen</t>
  </si>
  <si>
    <t>Subtotaal</t>
  </si>
  <si>
    <t>Behaalde score</t>
  </si>
  <si>
    <t>Score SaaS</t>
  </si>
  <si>
    <t>Score MMS</t>
  </si>
  <si>
    <t>SaaS</t>
  </si>
  <si>
    <t>Score %</t>
  </si>
  <si>
    <t>MAX Score GC5</t>
  </si>
  <si>
    <t>Uw Totaalscore GC5</t>
  </si>
  <si>
    <t>De inrichting van de A- en P-omgevingen zijn identiek (versies, OS, patchniveau) aan elkaar en volgen dezelfde updates. De versies mogen maximaal 1 versie achterlopen ten opzichte van de productieomgeving van Opdrachtgever.
Toelichting: Er wordt gesproken over OTAP. Maar er wordt niets gezegd over patchniveau, updates, etc. Zie ook BIO 2.0: 8.31.1, 8.31.2, 8.31.3.</t>
  </si>
  <si>
    <t>N.v.t. omdat opdrachtgever geen DigiD uitvraagd.</t>
  </si>
  <si>
    <t xml:space="preserve">security.txt moet worden toegepast op alle systemen die via HTTPS publiek benaderbaar zijn, zodat securitycontactinformatie duidelijk is. Zie: https://securitytxt.org </t>
  </si>
  <si>
    <t>Minimaal te behalen score</t>
  </si>
  <si>
    <t>Maximale te behalen score</t>
  </si>
  <si>
    <t>Bijlage 9 - Minimale Maatregelenset Security</t>
  </si>
  <si>
    <t>Bevindingen uit vulnerability scans worden geregistreerd.</t>
  </si>
  <si>
    <t>Periodiek wordt gecontroleerd of er patches zijn uitgebracht voor kwetsbaarheden.</t>
  </si>
  <si>
    <t xml:space="preserve">Gegevens op database worden versleuteld opgeslagen middels de door de leverancier geboden technologie. </t>
  </si>
  <si>
    <t>Totaal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</si>
</sst>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u/>
      <sz val="8.8000000000000007"/>
      <color theme="10"/>
      <name val="Calibri"/>
      <family val="2"/>
    </font>
    <font>
      <sz val="10"/>
      <name val="Calibri"/>
      <family val="2"/>
      <scheme val="minor"/>
    </font>
    <font>
      <sz val="10"/>
      <color theme="1"/>
      <name val="Calibri"/>
      <family val="2"/>
      <scheme val="minor"/>
    </font>
    <font>
      <b/>
      <sz val="10"/>
      <name val="Calibri"/>
      <family val="2"/>
      <scheme val="minor"/>
    </font>
    <font>
      <b/>
      <sz val="10"/>
      <color theme="1"/>
      <name val="Calibri"/>
      <family val="2"/>
      <scheme val="minor"/>
    </font>
    <font>
      <i/>
      <sz val="10"/>
      <name val="Calibri"/>
      <family val="2"/>
      <scheme val="minor"/>
    </font>
    <font>
      <sz val="10"/>
      <color rgb="FFFF0000"/>
      <name val="Calibri"/>
      <family val="2"/>
      <scheme val="minor"/>
    </font>
    <font>
      <sz val="11"/>
      <color rgb="FFFF0000"/>
      <name val="Calibri"/>
      <family val="2"/>
      <scheme val="minor"/>
    </font>
    <font>
      <b/>
      <sz val="11"/>
      <color rgb="FF7030A0"/>
      <name val="Calibri"/>
      <family val="2"/>
      <scheme val="minor"/>
    </font>
    <font>
      <sz val="8"/>
      <color theme="1"/>
      <name val="Calibri"/>
      <family val="2"/>
      <scheme val="minor"/>
    </font>
    <font>
      <sz val="8"/>
      <name val="Calibri"/>
      <family val="2"/>
      <scheme val="minor"/>
    </font>
    <font>
      <b/>
      <sz val="8"/>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pplyNumberFormat="0" applyFill="0" applyBorder="0" applyAlignment="0" applyProtection="0"/>
    <xf numFmtId="9" fontId="14" fillId="0" borderId="0" applyFont="0" applyFill="0" applyBorder="0" applyAlignment="0" applyProtection="0"/>
  </cellStyleXfs>
  <cellXfs count="49">
    <xf numFmtId="0" fontId="0" fillId="0" borderId="0" xfId="0"/>
    <xf numFmtId="0" fontId="11" fillId="0" borderId="0" xfId="0" applyFont="1"/>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xf numFmtId="0" fontId="0" fillId="0" borderId="1" xfId="0" applyBorder="1" applyAlignment="1" applyProtection="1">
      <alignment vertical="top" wrapText="1"/>
      <protection locked="0"/>
    </xf>
    <xf numFmtId="0" fontId="4" fillId="0" borderId="1" xfId="0" applyFont="1" applyBorder="1" applyAlignment="1" applyProtection="1">
      <alignment vertical="top" wrapText="1"/>
    </xf>
    <xf numFmtId="0" fontId="0" fillId="0" borderId="0" xfId="0" applyAlignment="1">
      <alignment wrapText="1"/>
    </xf>
    <xf numFmtId="0" fontId="6" fillId="6" borderId="0" xfId="0" applyFont="1" applyFill="1" applyProtection="1"/>
    <xf numFmtId="0" fontId="4" fillId="6" borderId="0" xfId="0" applyFont="1" applyFill="1" applyAlignment="1" applyProtection="1">
      <alignment horizontal="center"/>
    </xf>
    <xf numFmtId="0" fontId="6" fillId="6" borderId="1" xfId="0" applyFont="1" applyFill="1" applyBorder="1" applyProtection="1"/>
    <xf numFmtId="0" fontId="6" fillId="6" borderId="1" xfId="0" applyFont="1" applyFill="1" applyBorder="1" applyAlignment="1" applyProtection="1">
      <alignment horizontal="center"/>
    </xf>
    <xf numFmtId="0" fontId="4" fillId="5" borderId="1" xfId="0" applyFont="1" applyFill="1" applyBorder="1" applyAlignment="1" applyProtection="1">
      <alignment vertical="top" wrapText="1"/>
    </xf>
    <xf numFmtId="0" fontId="4" fillId="0" borderId="1" xfId="0" applyFont="1" applyBorder="1" applyAlignment="1" applyProtection="1">
      <alignment horizontal="center"/>
    </xf>
    <xf numFmtId="0" fontId="4" fillId="2" borderId="1" xfId="0" applyFont="1" applyFill="1" applyBorder="1" applyAlignment="1" applyProtection="1">
      <alignment vertical="top" wrapText="1"/>
    </xf>
    <xf numFmtId="0" fontId="4" fillId="4" borderId="1" xfId="0" applyFont="1" applyFill="1" applyBorder="1" applyAlignment="1" applyProtection="1">
      <alignment vertical="top" wrapText="1"/>
    </xf>
    <xf numFmtId="0" fontId="6" fillId="0" borderId="0" xfId="0" applyFont="1" applyProtection="1"/>
    <xf numFmtId="0" fontId="4" fillId="0" borderId="0" xfId="0" applyFont="1" applyAlignment="1" applyProtection="1">
      <alignment horizontal="center"/>
    </xf>
    <xf numFmtId="0" fontId="4" fillId="0" borderId="0" xfId="0" applyFont="1" applyProtection="1"/>
    <xf numFmtId="0" fontId="4" fillId="0" borderId="1" xfId="0" applyFont="1" applyBorder="1" applyProtection="1"/>
    <xf numFmtId="0" fontId="6" fillId="0" borderId="1" xfId="0" applyFont="1" applyFill="1" applyBorder="1" applyAlignment="1" applyProtection="1">
      <alignment horizontal="center"/>
    </xf>
    <xf numFmtId="0" fontId="6" fillId="0" borderId="0" xfId="0" applyFont="1" applyFill="1" applyBorder="1" applyAlignment="1" applyProtection="1">
      <alignment horizontal="center"/>
    </xf>
    <xf numFmtId="0" fontId="15" fillId="7" borderId="0" xfId="0" applyFont="1" applyFill="1" applyAlignment="1" applyProtection="1">
      <alignment horizontal="left" vertical="center"/>
    </xf>
    <xf numFmtId="0" fontId="15" fillId="7" borderId="0" xfId="0" applyFont="1" applyFill="1" applyAlignment="1" applyProtection="1">
      <alignment horizontal="center" vertical="center"/>
    </xf>
    <xf numFmtId="10" fontId="15" fillId="7" borderId="0" xfId="4" applyNumberFormat="1" applyFont="1" applyFill="1" applyAlignment="1" applyProtection="1">
      <alignment horizontal="center" vertical="center"/>
    </xf>
    <xf numFmtId="0" fontId="0" fillId="0" borderId="0" xfId="0" applyAlignment="1" applyProtection="1">
      <alignment horizontal="left" vertical="center"/>
    </xf>
    <xf numFmtId="0" fontId="0" fillId="0" borderId="0" xfId="0" applyAlignment="1" applyProtection="1">
      <alignment horizontal="center" vertical="center"/>
    </xf>
    <xf numFmtId="2" fontId="0" fillId="0" borderId="0" xfId="0" applyNumberFormat="1" applyAlignment="1" applyProtection="1">
      <alignment horizontal="center" vertical="center"/>
    </xf>
    <xf numFmtId="0" fontId="15" fillId="8" borderId="0" xfId="0" applyFont="1" applyFill="1" applyAlignment="1" applyProtection="1">
      <alignment horizontal="left" vertical="center"/>
    </xf>
    <xf numFmtId="0" fontId="15" fillId="8" borderId="0" xfId="0" applyFont="1" applyFill="1" applyAlignment="1" applyProtection="1">
      <alignment horizontal="center" vertical="center"/>
    </xf>
    <xf numFmtId="2" fontId="15" fillId="8" borderId="0" xfId="0" applyNumberFormat="1" applyFont="1" applyFill="1" applyAlignment="1" applyProtection="1">
      <alignment horizontal="center" vertical="center"/>
    </xf>
    <xf numFmtId="0" fontId="0" fillId="0" borderId="1" xfId="0" applyBorder="1" applyProtection="1">
      <protection locked="0"/>
    </xf>
    <xf numFmtId="0" fontId="3" fillId="0" borderId="1" xfId="0" applyFont="1" applyBorder="1" applyAlignment="1" applyProtection="1">
      <alignment vertical="top" wrapText="1"/>
    </xf>
    <xf numFmtId="0" fontId="4" fillId="0" borderId="1" xfId="0" applyFont="1" applyBorder="1" applyAlignment="1" applyProtection="1">
      <alignment horizontal="left" vertical="top" wrapText="1"/>
    </xf>
    <xf numFmtId="0" fontId="0" fillId="0" borderId="1" xfId="0" applyBorder="1" applyAlignment="1" applyProtection="1">
      <alignment vertical="top" wrapText="1"/>
    </xf>
    <xf numFmtId="0" fontId="9" fillId="0" borderId="1" xfId="0" applyFont="1" applyBorder="1" applyAlignment="1" applyProtection="1">
      <alignment vertical="top" wrapText="1"/>
    </xf>
    <xf numFmtId="0" fontId="10" fillId="0" borderId="1" xfId="0" applyFont="1" applyBorder="1" applyAlignment="1" applyProtection="1">
      <alignment vertical="top" wrapText="1"/>
    </xf>
    <xf numFmtId="0" fontId="8" fillId="0" borderId="1" xfId="0" applyFont="1" applyBorder="1" applyAlignment="1" applyProtection="1">
      <alignment vertical="top" wrapText="1"/>
    </xf>
    <xf numFmtId="0" fontId="4" fillId="0" borderId="0" xfId="0" applyFont="1" applyAlignment="1" applyProtection="1">
      <alignment vertical="center" wrapText="1"/>
    </xf>
    <xf numFmtId="0" fontId="1" fillId="0" borderId="1" xfId="1" applyBorder="1" applyAlignment="1" applyProtection="1">
      <alignment vertical="top" wrapText="1"/>
    </xf>
    <xf numFmtId="0" fontId="5" fillId="6" borderId="1" xfId="0" applyFont="1" applyFill="1" applyBorder="1" applyAlignment="1" applyProtection="1">
      <alignment vertical="top" wrapText="1"/>
    </xf>
    <xf numFmtId="0" fontId="0" fillId="0" borderId="0" xfId="0" applyFill="1" applyAlignment="1">
      <alignment wrapText="1"/>
    </xf>
    <xf numFmtId="0" fontId="6" fillId="3" borderId="1" xfId="0" applyFont="1" applyFill="1" applyBorder="1" applyProtection="1"/>
    <xf numFmtId="0" fontId="6" fillId="3" borderId="1" xfId="0" applyFont="1" applyFill="1" applyBorder="1" applyAlignment="1" applyProtection="1">
      <alignment horizontal="left"/>
    </xf>
    <xf numFmtId="0" fontId="6" fillId="3" borderId="0" xfId="0" applyFont="1" applyFill="1" applyProtection="1"/>
    <xf numFmtId="0" fontId="6" fillId="3" borderId="0" xfId="0" applyFont="1" applyFill="1" applyAlignment="1" applyProtection="1">
      <alignment horizontal="center"/>
    </xf>
    <xf numFmtId="0" fontId="16" fillId="0" borderId="0" xfId="0" applyFont="1" applyFill="1" applyBorder="1" applyAlignment="1" applyProtection="1">
      <alignment vertical="center" wrapText="1"/>
    </xf>
    <xf numFmtId="0" fontId="16" fillId="0" borderId="0" xfId="0" applyFont="1" applyFill="1" applyBorder="1" applyAlignment="1">
      <alignment horizontal="left" vertical="center" wrapText="1"/>
    </xf>
    <xf numFmtId="0" fontId="16" fillId="0" borderId="0" xfId="0" applyFont="1" applyFill="1" applyBorder="1" applyAlignment="1" applyProtection="1">
      <alignment horizontal="left" vertical="center" wrapText="1"/>
    </xf>
  </cellXfs>
  <cellStyles count="5">
    <cellStyle name="Hyperlink" xfId="1" builtinId="8"/>
    <cellStyle name="Hyperlink 2" xfId="3" xr:uid="{00000000-0005-0000-0000-000030000000}"/>
    <cellStyle name="Hyperlink 3" xfId="2" xr:uid="{00000000-0005-0000-0000-000031000000}"/>
    <cellStyle name="Procent" xfId="4" builtinId="5"/>
    <cellStyle name="Standaard" xfId="0" builtinId="0"/>
  </cellStyles>
  <dxfs count="17">
    <dxf>
      <fill>
        <patternFill>
          <bgColor rgb="FFFF0000"/>
        </patternFill>
      </fill>
    </dxf>
    <dxf>
      <fill>
        <patternFill>
          <bgColor rgb="FF92D050"/>
        </patternFill>
      </fill>
    </dxf>
    <dxf>
      <fill>
        <patternFill>
          <bgColor theme="3" tint="0.79998168889431442"/>
        </patternFill>
      </fill>
    </dxf>
    <dxf>
      <fill>
        <patternFill>
          <bgColor rgb="FFFF0000"/>
        </patternFill>
      </fill>
    </dxf>
    <dxf>
      <fill>
        <patternFill>
          <bgColor rgb="FF92D050"/>
        </patternFill>
      </fill>
    </dxf>
    <dxf>
      <fill>
        <patternFill patternType="solid">
          <bgColor theme="3" tint="0.79998168889431442"/>
        </patternFill>
      </fill>
    </dxf>
    <dxf>
      <fill>
        <patternFill>
          <bgColor rgb="FFFF0000"/>
        </patternFill>
      </fill>
    </dxf>
    <dxf>
      <fill>
        <patternFill>
          <bgColor rgb="FFFF0000"/>
        </patternFill>
      </fill>
    </dxf>
    <dxf>
      <fill>
        <patternFill>
          <bgColor rgb="FF92D050"/>
        </patternFill>
      </fill>
    </dxf>
    <dxf>
      <fill>
        <patternFill patternType="none">
          <bgColor auto="1"/>
        </patternFill>
      </fill>
    </dxf>
    <dxf>
      <fill>
        <patternFill>
          <bgColor theme="3" tint="0.79998168889431442"/>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C15C-9CA3-4EF0-8092-F0095ED0CA99}">
  <sheetPr>
    <tabColor theme="3"/>
    <pageSetUpPr fitToPage="1"/>
  </sheetPr>
  <dimension ref="A1:G65"/>
  <sheetViews>
    <sheetView view="pageBreakPreview" zoomScale="90" zoomScaleNormal="100" zoomScaleSheetLayoutView="90" workbookViewId="0">
      <selection activeCell="J6" sqref="J6"/>
    </sheetView>
  </sheetViews>
  <sheetFormatPr defaultRowHeight="15" x14ac:dyDescent="0.25"/>
  <cols>
    <col min="1" max="1" width="8.28515625" style="7" bestFit="1" customWidth="1"/>
    <col min="2" max="2" width="43.7109375" style="7" customWidth="1"/>
    <col min="3" max="3" width="50.42578125" style="7" customWidth="1"/>
    <col min="4" max="4" width="15.85546875" style="7" customWidth="1"/>
    <col min="5" max="5" width="27.140625" style="7" bestFit="1" customWidth="1"/>
    <col min="6" max="6" width="25.7109375" style="7" customWidth="1"/>
    <col min="7" max="7" width="57.140625" customWidth="1"/>
    <col min="8" max="16384" width="9.140625" style="7"/>
  </cols>
  <sheetData>
    <row r="1" spans="1:7" s="41" customFormat="1" ht="20.25" customHeight="1" x14ac:dyDescent="0.25">
      <c r="A1" s="47" t="s">
        <v>217</v>
      </c>
      <c r="B1" s="47"/>
      <c r="C1" s="47"/>
      <c r="D1" s="47"/>
      <c r="E1" s="47"/>
      <c r="F1" s="47"/>
      <c r="G1" s="47"/>
    </row>
    <row r="3" spans="1:7" ht="76.5" customHeight="1" x14ac:dyDescent="0.25">
      <c r="A3" s="40" t="s">
        <v>0</v>
      </c>
      <c r="B3" s="40" t="s">
        <v>1</v>
      </c>
      <c r="C3" s="40" t="s">
        <v>2</v>
      </c>
      <c r="D3" s="40" t="s">
        <v>201</v>
      </c>
      <c r="E3" s="40" t="s">
        <v>33</v>
      </c>
      <c r="F3" s="40" t="s">
        <v>198</v>
      </c>
      <c r="G3" s="40" t="s">
        <v>203</v>
      </c>
    </row>
    <row r="4" spans="1:7" ht="38.25" x14ac:dyDescent="0.25">
      <c r="A4" s="12" t="s">
        <v>8</v>
      </c>
      <c r="B4" s="6" t="s">
        <v>9</v>
      </c>
      <c r="C4" s="32" t="s">
        <v>192</v>
      </c>
      <c r="D4" s="33" t="s">
        <v>7</v>
      </c>
      <c r="E4" s="34" t="s">
        <v>33</v>
      </c>
      <c r="F4" s="5"/>
      <c r="G4" s="31"/>
    </row>
    <row r="5" spans="1:7" ht="38.25" x14ac:dyDescent="0.25">
      <c r="A5" s="12" t="s">
        <v>10</v>
      </c>
      <c r="B5" s="6" t="s">
        <v>11</v>
      </c>
      <c r="C5" s="32" t="s">
        <v>12</v>
      </c>
      <c r="D5" s="33" t="s">
        <v>7</v>
      </c>
      <c r="E5" s="34" t="s">
        <v>33</v>
      </c>
      <c r="F5" s="5"/>
      <c r="G5" s="31"/>
    </row>
    <row r="6" spans="1:7" ht="165.75" x14ac:dyDescent="0.25">
      <c r="A6" s="14" t="s">
        <v>13</v>
      </c>
      <c r="B6" s="6" t="s">
        <v>14</v>
      </c>
      <c r="C6" s="32" t="s">
        <v>193</v>
      </c>
      <c r="D6" s="33" t="s">
        <v>7</v>
      </c>
      <c r="E6" s="35"/>
      <c r="F6" s="5"/>
      <c r="G6" s="31"/>
    </row>
    <row r="7" spans="1:7" ht="102" x14ac:dyDescent="0.25">
      <c r="A7" s="15" t="s">
        <v>15</v>
      </c>
      <c r="B7" s="6" t="s">
        <v>16</v>
      </c>
      <c r="C7" s="32" t="s">
        <v>17</v>
      </c>
      <c r="D7" s="33" t="s">
        <v>7</v>
      </c>
      <c r="E7" s="35"/>
      <c r="F7" s="5"/>
      <c r="G7" s="31"/>
    </row>
    <row r="8" spans="1:7" ht="342.75" customHeight="1" x14ac:dyDescent="0.25">
      <c r="A8" s="14" t="s">
        <v>18</v>
      </c>
      <c r="B8" s="6" t="s">
        <v>19</v>
      </c>
      <c r="C8" s="32" t="s">
        <v>194</v>
      </c>
      <c r="D8" s="33" t="s">
        <v>7</v>
      </c>
      <c r="E8" s="35"/>
      <c r="F8" s="5"/>
      <c r="G8" s="31"/>
    </row>
    <row r="9" spans="1:7" ht="255" x14ac:dyDescent="0.25">
      <c r="A9" s="12" t="s">
        <v>20</v>
      </c>
      <c r="B9" s="6" t="s">
        <v>21</v>
      </c>
      <c r="C9" s="32" t="s">
        <v>195</v>
      </c>
      <c r="D9" s="33" t="s">
        <v>7</v>
      </c>
      <c r="E9" s="35"/>
      <c r="F9" s="5"/>
      <c r="G9" s="31"/>
    </row>
    <row r="10" spans="1:7" ht="208.5" customHeight="1" x14ac:dyDescent="0.25">
      <c r="A10" s="15" t="s">
        <v>22</v>
      </c>
      <c r="B10" s="6" t="s">
        <v>23</v>
      </c>
      <c r="C10" s="32" t="s">
        <v>196</v>
      </c>
      <c r="D10" s="33" t="s">
        <v>7</v>
      </c>
      <c r="E10" s="35"/>
      <c r="F10" s="5"/>
      <c r="G10" s="31"/>
    </row>
    <row r="11" spans="1:7" ht="51" x14ac:dyDescent="0.25">
      <c r="A11" s="12" t="s">
        <v>24</v>
      </c>
      <c r="B11" s="6" t="s">
        <v>199</v>
      </c>
      <c r="C11" s="32" t="s">
        <v>25</v>
      </c>
      <c r="D11" s="33" t="s">
        <v>7</v>
      </c>
      <c r="E11" s="34"/>
      <c r="F11" s="5"/>
      <c r="G11" s="31"/>
    </row>
    <row r="12" spans="1:7" ht="64.5" customHeight="1" x14ac:dyDescent="0.25">
      <c r="A12" s="14" t="s">
        <v>26</v>
      </c>
      <c r="B12" s="6" t="s">
        <v>27</v>
      </c>
      <c r="C12" s="32" t="s">
        <v>28</v>
      </c>
      <c r="D12" s="33" t="s">
        <v>7</v>
      </c>
      <c r="E12" s="34"/>
      <c r="F12" s="5"/>
      <c r="G12" s="31"/>
    </row>
    <row r="13" spans="1:7" ht="119.25" customHeight="1" x14ac:dyDescent="0.25">
      <c r="A13" s="15" t="s">
        <v>29</v>
      </c>
      <c r="B13" s="6" t="s">
        <v>200</v>
      </c>
      <c r="C13" s="32" t="s">
        <v>212</v>
      </c>
      <c r="D13" s="33" t="s">
        <v>7</v>
      </c>
      <c r="E13" s="6" t="s">
        <v>33</v>
      </c>
      <c r="F13" s="5"/>
      <c r="G13" s="31"/>
    </row>
    <row r="14" spans="1:7" ht="79.5" customHeight="1" x14ac:dyDescent="0.25">
      <c r="A14" s="14" t="s">
        <v>31</v>
      </c>
      <c r="B14" s="6" t="s">
        <v>32</v>
      </c>
      <c r="C14" s="32" t="s">
        <v>190</v>
      </c>
      <c r="D14" s="33" t="s">
        <v>7</v>
      </c>
      <c r="E14" s="34"/>
      <c r="F14" s="5"/>
      <c r="G14" s="31"/>
    </row>
    <row r="15" spans="1:7" ht="257.25" customHeight="1" x14ac:dyDescent="0.25">
      <c r="A15" s="12" t="s">
        <v>34</v>
      </c>
      <c r="B15" s="6" t="s">
        <v>35</v>
      </c>
      <c r="C15" s="32" t="s">
        <v>191</v>
      </c>
      <c r="D15" s="33" t="s">
        <v>7</v>
      </c>
      <c r="E15" s="35"/>
      <c r="F15" s="5"/>
      <c r="G15" s="31"/>
    </row>
    <row r="16" spans="1:7" ht="51" x14ac:dyDescent="0.25">
      <c r="A16" s="12" t="s">
        <v>36</v>
      </c>
      <c r="B16" s="6" t="s">
        <v>37</v>
      </c>
      <c r="C16" s="32" t="s">
        <v>38</v>
      </c>
      <c r="D16" s="33" t="s">
        <v>7</v>
      </c>
      <c r="E16" s="34"/>
      <c r="F16" s="5"/>
      <c r="G16" s="31"/>
    </row>
    <row r="17" spans="1:7" ht="51" x14ac:dyDescent="0.25">
      <c r="A17" s="14" t="s">
        <v>39</v>
      </c>
      <c r="B17" s="6" t="s">
        <v>40</v>
      </c>
      <c r="C17" s="32" t="s">
        <v>41</v>
      </c>
      <c r="D17" s="33" t="s">
        <v>7</v>
      </c>
      <c r="E17" s="34"/>
      <c r="F17" s="5"/>
      <c r="G17" s="31"/>
    </row>
    <row r="18" spans="1:7" ht="44.25" customHeight="1" x14ac:dyDescent="0.25">
      <c r="A18" s="14" t="s">
        <v>42</v>
      </c>
      <c r="B18" s="6" t="s">
        <v>43</v>
      </c>
      <c r="C18" s="32" t="s">
        <v>44</v>
      </c>
      <c r="D18" s="33" t="s">
        <v>7</v>
      </c>
      <c r="E18" s="34"/>
      <c r="F18" s="5"/>
      <c r="G18" s="31"/>
    </row>
    <row r="19" spans="1:7" ht="128.25" customHeight="1" x14ac:dyDescent="0.25">
      <c r="A19" s="14" t="s">
        <v>45</v>
      </c>
      <c r="B19" s="6" t="s">
        <v>46</v>
      </c>
      <c r="C19" s="32" t="s">
        <v>187</v>
      </c>
      <c r="D19" s="33" t="s">
        <v>7</v>
      </c>
      <c r="E19" s="35"/>
      <c r="F19" s="5"/>
      <c r="G19" s="31"/>
    </row>
    <row r="20" spans="1:7" ht="38.25" x14ac:dyDescent="0.25">
      <c r="A20" s="14" t="s">
        <v>48</v>
      </c>
      <c r="B20" s="6" t="s">
        <v>49</v>
      </c>
      <c r="C20" s="32" t="s">
        <v>50</v>
      </c>
      <c r="D20" s="33" t="s">
        <v>7</v>
      </c>
      <c r="E20" s="34"/>
      <c r="F20" s="5"/>
      <c r="G20" s="31"/>
    </row>
    <row r="21" spans="1:7" ht="221.25" customHeight="1" x14ac:dyDescent="0.25">
      <c r="A21" s="12" t="s">
        <v>51</v>
      </c>
      <c r="B21" s="6" t="s">
        <v>52</v>
      </c>
      <c r="C21" s="32" t="s">
        <v>188</v>
      </c>
      <c r="D21" s="33" t="s">
        <v>7</v>
      </c>
      <c r="E21" s="35"/>
      <c r="F21" s="5"/>
      <c r="G21" s="31"/>
    </row>
    <row r="22" spans="1:7" ht="76.5" x14ac:dyDescent="0.25">
      <c r="A22" s="14" t="s">
        <v>53</v>
      </c>
      <c r="B22" s="6" t="s">
        <v>54</v>
      </c>
      <c r="C22" s="32" t="s">
        <v>55</v>
      </c>
      <c r="D22" s="33" t="s">
        <v>7</v>
      </c>
      <c r="E22" s="36"/>
      <c r="F22" s="5"/>
      <c r="G22" s="31"/>
    </row>
    <row r="23" spans="1:7" ht="79.5" customHeight="1" x14ac:dyDescent="0.25">
      <c r="A23" s="14" t="s">
        <v>56</v>
      </c>
      <c r="B23" s="6" t="s">
        <v>57</v>
      </c>
      <c r="C23" s="32" t="s">
        <v>189</v>
      </c>
      <c r="D23" s="33" t="s">
        <v>7</v>
      </c>
      <c r="E23" s="34"/>
      <c r="F23" s="5"/>
      <c r="G23" s="31"/>
    </row>
    <row r="24" spans="1:7" ht="146.25" customHeight="1" x14ac:dyDescent="0.25">
      <c r="A24" s="14" t="s">
        <v>61</v>
      </c>
      <c r="B24" s="32" t="s">
        <v>167</v>
      </c>
      <c r="C24" s="32" t="s">
        <v>62</v>
      </c>
      <c r="D24" s="33" t="s">
        <v>7</v>
      </c>
      <c r="E24" s="6" t="s">
        <v>33</v>
      </c>
      <c r="F24" s="5"/>
      <c r="G24" s="31"/>
    </row>
    <row r="25" spans="1:7" ht="206.25" customHeight="1" x14ac:dyDescent="0.25">
      <c r="A25" s="14" t="s">
        <v>63</v>
      </c>
      <c r="B25" s="6" t="s">
        <v>64</v>
      </c>
      <c r="C25" s="32" t="s">
        <v>168</v>
      </c>
      <c r="D25" s="33" t="s">
        <v>7</v>
      </c>
      <c r="E25" s="6" t="s">
        <v>33</v>
      </c>
      <c r="F25" s="5"/>
      <c r="G25" s="31"/>
    </row>
    <row r="26" spans="1:7" ht="78" customHeight="1" x14ac:dyDescent="0.25">
      <c r="A26" s="14" t="s">
        <v>65</v>
      </c>
      <c r="B26" s="6" t="s">
        <v>66</v>
      </c>
      <c r="C26" s="32" t="s">
        <v>67</v>
      </c>
      <c r="D26" s="33" t="s">
        <v>7</v>
      </c>
      <c r="E26" s="6" t="s">
        <v>33</v>
      </c>
      <c r="F26" s="5"/>
      <c r="G26" s="31"/>
    </row>
    <row r="27" spans="1:7" ht="51.75" customHeight="1" x14ac:dyDescent="0.25">
      <c r="A27" s="14" t="s">
        <v>68</v>
      </c>
      <c r="B27" s="32" t="s">
        <v>169</v>
      </c>
      <c r="C27" s="32" t="s">
        <v>69</v>
      </c>
      <c r="D27" s="33" t="s">
        <v>7</v>
      </c>
      <c r="E27" s="6"/>
      <c r="F27" s="5"/>
      <c r="G27" s="31"/>
    </row>
    <row r="28" spans="1:7" ht="102" x14ac:dyDescent="0.25">
      <c r="A28" s="14" t="s">
        <v>70</v>
      </c>
      <c r="B28" s="32" t="s">
        <v>170</v>
      </c>
      <c r="C28" s="32" t="s">
        <v>71</v>
      </c>
      <c r="D28" s="33" t="s">
        <v>7</v>
      </c>
      <c r="E28" s="6" t="s">
        <v>33</v>
      </c>
      <c r="F28" s="5"/>
      <c r="G28" s="31"/>
    </row>
    <row r="29" spans="1:7" ht="132" customHeight="1" x14ac:dyDescent="0.25">
      <c r="A29" s="14" t="s">
        <v>72</v>
      </c>
      <c r="B29" s="6" t="s">
        <v>73</v>
      </c>
      <c r="C29" s="32" t="s">
        <v>171</v>
      </c>
      <c r="D29" s="33" t="s">
        <v>7</v>
      </c>
      <c r="E29" s="37"/>
      <c r="F29" s="5"/>
      <c r="G29" s="31"/>
    </row>
    <row r="30" spans="1:7" ht="25.5" x14ac:dyDescent="0.25">
      <c r="A30" s="14" t="s">
        <v>74</v>
      </c>
      <c r="B30" s="6" t="s">
        <v>75</v>
      </c>
      <c r="C30" s="32" t="s">
        <v>76</v>
      </c>
      <c r="D30" s="33" t="s">
        <v>7</v>
      </c>
      <c r="E30" s="6"/>
      <c r="F30" s="5"/>
      <c r="G30" s="31"/>
    </row>
    <row r="31" spans="1:7" ht="56.25" customHeight="1" x14ac:dyDescent="0.25">
      <c r="A31" s="14" t="s">
        <v>77</v>
      </c>
      <c r="B31" s="6" t="s">
        <v>78</v>
      </c>
      <c r="C31" s="32" t="s">
        <v>79</v>
      </c>
      <c r="D31" s="33" t="s">
        <v>7</v>
      </c>
      <c r="E31" s="6"/>
      <c r="F31" s="5"/>
      <c r="G31" s="31"/>
    </row>
    <row r="32" spans="1:7" ht="38.25" x14ac:dyDescent="0.25">
      <c r="A32" s="12" t="s">
        <v>80</v>
      </c>
      <c r="B32" s="6" t="s">
        <v>81</v>
      </c>
      <c r="C32" s="32" t="s">
        <v>82</v>
      </c>
      <c r="D32" s="33" t="s">
        <v>7</v>
      </c>
      <c r="E32" s="6"/>
      <c r="F32" s="5"/>
      <c r="G32" s="31"/>
    </row>
    <row r="33" spans="1:7" x14ac:dyDescent="0.25">
      <c r="A33" s="14" t="s">
        <v>83</v>
      </c>
      <c r="B33" s="6" t="s">
        <v>84</v>
      </c>
      <c r="C33" s="32" t="s">
        <v>85</v>
      </c>
      <c r="D33" s="33" t="s">
        <v>7</v>
      </c>
      <c r="E33" s="6" t="s">
        <v>33</v>
      </c>
      <c r="F33" s="5"/>
      <c r="G33" s="31"/>
    </row>
    <row r="34" spans="1:7" x14ac:dyDescent="0.25">
      <c r="A34" s="14" t="s">
        <v>86</v>
      </c>
      <c r="B34" s="6" t="s">
        <v>87</v>
      </c>
      <c r="C34" s="32" t="s">
        <v>88</v>
      </c>
      <c r="D34" s="33" t="s">
        <v>7</v>
      </c>
      <c r="E34" s="6"/>
      <c r="F34" s="5"/>
      <c r="G34" s="31"/>
    </row>
    <row r="35" spans="1:7" ht="25.5" x14ac:dyDescent="0.25">
      <c r="A35" s="14" t="s">
        <v>89</v>
      </c>
      <c r="B35" s="6" t="s">
        <v>90</v>
      </c>
      <c r="C35" s="32" t="s">
        <v>172</v>
      </c>
      <c r="D35" s="33" t="s">
        <v>7</v>
      </c>
      <c r="E35" s="6" t="s">
        <v>33</v>
      </c>
      <c r="F35" s="5"/>
      <c r="G35" s="31"/>
    </row>
    <row r="36" spans="1:7" ht="51" x14ac:dyDescent="0.25">
      <c r="A36" s="12" t="s">
        <v>91</v>
      </c>
      <c r="B36" s="6" t="s">
        <v>92</v>
      </c>
      <c r="C36" s="32" t="s">
        <v>93</v>
      </c>
      <c r="D36" s="33" t="s">
        <v>7</v>
      </c>
      <c r="E36" s="6"/>
      <c r="F36" s="5"/>
      <c r="G36" s="31"/>
    </row>
    <row r="37" spans="1:7" ht="63" customHeight="1" x14ac:dyDescent="0.25">
      <c r="A37" s="12" t="s">
        <v>94</v>
      </c>
      <c r="B37" s="6" t="s">
        <v>95</v>
      </c>
      <c r="C37" s="32" t="s">
        <v>173</v>
      </c>
      <c r="D37" s="33" t="s">
        <v>7</v>
      </c>
      <c r="E37" s="37"/>
      <c r="F37" s="5"/>
      <c r="G37" s="31"/>
    </row>
    <row r="38" spans="1:7" ht="51" x14ac:dyDescent="0.25">
      <c r="A38" s="14" t="s">
        <v>96</v>
      </c>
      <c r="B38" s="6" t="s">
        <v>97</v>
      </c>
      <c r="C38" s="32" t="s">
        <v>174</v>
      </c>
      <c r="D38" s="33" t="s">
        <v>7</v>
      </c>
      <c r="E38" s="6"/>
      <c r="F38" s="5"/>
      <c r="G38" s="31"/>
    </row>
    <row r="39" spans="1:7" ht="63.75" x14ac:dyDescent="0.25">
      <c r="A39" s="12" t="s">
        <v>98</v>
      </c>
      <c r="B39" s="6" t="s">
        <v>99</v>
      </c>
      <c r="C39" s="32" t="s">
        <v>175</v>
      </c>
      <c r="D39" s="33" t="s">
        <v>7</v>
      </c>
      <c r="E39" s="6"/>
      <c r="F39" s="5"/>
      <c r="G39" s="31"/>
    </row>
    <row r="40" spans="1:7" ht="66.75" customHeight="1" x14ac:dyDescent="0.25">
      <c r="A40" s="14" t="s">
        <v>100</v>
      </c>
      <c r="B40" s="6" t="s">
        <v>101</v>
      </c>
      <c r="C40" s="32" t="s">
        <v>176</v>
      </c>
      <c r="D40" s="33" t="s">
        <v>7</v>
      </c>
      <c r="E40" s="6" t="s">
        <v>33</v>
      </c>
      <c r="F40" s="5"/>
      <c r="G40" s="31"/>
    </row>
    <row r="41" spans="1:7" ht="38.25" x14ac:dyDescent="0.25">
      <c r="A41" s="14" t="s">
        <v>102</v>
      </c>
      <c r="B41" s="6" t="s">
        <v>103</v>
      </c>
      <c r="C41" s="32" t="s">
        <v>177</v>
      </c>
      <c r="D41" s="33" t="s">
        <v>7</v>
      </c>
      <c r="E41" s="6" t="s">
        <v>33</v>
      </c>
      <c r="F41" s="5"/>
      <c r="G41" s="31"/>
    </row>
    <row r="42" spans="1:7" x14ac:dyDescent="0.25">
      <c r="A42" s="14" t="s">
        <v>104</v>
      </c>
      <c r="B42" s="6" t="s">
        <v>105</v>
      </c>
      <c r="C42" s="32" t="s">
        <v>218</v>
      </c>
      <c r="D42" s="33" t="s">
        <v>7</v>
      </c>
      <c r="E42" s="6"/>
      <c r="F42" s="5"/>
      <c r="G42" s="31"/>
    </row>
    <row r="43" spans="1:7" ht="30" customHeight="1" x14ac:dyDescent="0.25">
      <c r="A43" s="14" t="s">
        <v>106</v>
      </c>
      <c r="B43" s="6" t="s">
        <v>107</v>
      </c>
      <c r="C43" s="32" t="s">
        <v>219</v>
      </c>
      <c r="D43" s="33" t="s">
        <v>7</v>
      </c>
      <c r="E43" s="6"/>
      <c r="F43" s="5"/>
      <c r="G43" s="31"/>
    </row>
    <row r="44" spans="1:7" ht="114.75" x14ac:dyDescent="0.25">
      <c r="A44" s="15" t="s">
        <v>108</v>
      </c>
      <c r="B44" s="6" t="s">
        <v>109</v>
      </c>
      <c r="C44" s="32" t="s">
        <v>178</v>
      </c>
      <c r="D44" s="33" t="s">
        <v>7</v>
      </c>
      <c r="E44" s="32"/>
      <c r="F44" s="5"/>
      <c r="G44" s="31"/>
    </row>
    <row r="45" spans="1:7" ht="25.5" x14ac:dyDescent="0.25">
      <c r="A45" s="12" t="s">
        <v>110</v>
      </c>
      <c r="B45" s="6" t="s">
        <v>111</v>
      </c>
      <c r="C45" s="32" t="s">
        <v>112</v>
      </c>
      <c r="D45" s="33" t="s">
        <v>7</v>
      </c>
      <c r="E45" s="6"/>
      <c r="F45" s="5"/>
      <c r="G45" s="31"/>
    </row>
    <row r="46" spans="1:7" ht="25.5" x14ac:dyDescent="0.25">
      <c r="A46" s="14" t="s">
        <v>113</v>
      </c>
      <c r="B46" s="6" t="s">
        <v>114</v>
      </c>
      <c r="C46" s="32" t="s">
        <v>115</v>
      </c>
      <c r="D46" s="33" t="s">
        <v>7</v>
      </c>
      <c r="E46" s="6"/>
      <c r="F46" s="5"/>
      <c r="G46" s="31"/>
    </row>
    <row r="47" spans="1:7" ht="25.5" x14ac:dyDescent="0.25">
      <c r="A47" s="14" t="s">
        <v>116</v>
      </c>
      <c r="B47" s="6" t="s">
        <v>117</v>
      </c>
      <c r="C47" s="32" t="s">
        <v>118</v>
      </c>
      <c r="D47" s="33" t="s">
        <v>7</v>
      </c>
      <c r="E47" s="6"/>
      <c r="F47" s="5"/>
      <c r="G47" s="31"/>
    </row>
    <row r="48" spans="1:7" ht="25.5" x14ac:dyDescent="0.25">
      <c r="A48" s="14" t="s">
        <v>119</v>
      </c>
      <c r="B48" s="6" t="s">
        <v>120</v>
      </c>
      <c r="C48" s="32" t="s">
        <v>179</v>
      </c>
      <c r="D48" s="33" t="s">
        <v>7</v>
      </c>
      <c r="E48" s="6" t="s">
        <v>33</v>
      </c>
      <c r="F48" s="5"/>
      <c r="G48" s="31"/>
    </row>
    <row r="49" spans="1:7" ht="25.5" x14ac:dyDescent="0.25">
      <c r="A49" s="14" t="s">
        <v>121</v>
      </c>
      <c r="B49" s="6" t="s">
        <v>122</v>
      </c>
      <c r="C49" s="32" t="s">
        <v>220</v>
      </c>
      <c r="D49" s="33" t="s">
        <v>7</v>
      </c>
      <c r="E49" s="6" t="s">
        <v>33</v>
      </c>
      <c r="F49" s="5"/>
      <c r="G49" s="31"/>
    </row>
    <row r="50" spans="1:7" ht="25.5" x14ac:dyDescent="0.25">
      <c r="A50" s="14" t="s">
        <v>123</v>
      </c>
      <c r="B50" s="6" t="s">
        <v>124</v>
      </c>
      <c r="C50" s="32" t="s">
        <v>125</v>
      </c>
      <c r="D50" s="33" t="s">
        <v>7</v>
      </c>
      <c r="E50" s="6" t="s">
        <v>33</v>
      </c>
      <c r="F50" s="5"/>
      <c r="G50" s="31"/>
    </row>
    <row r="51" spans="1:7" ht="115.5" customHeight="1" x14ac:dyDescent="0.25">
      <c r="A51" s="14" t="s">
        <v>126</v>
      </c>
      <c r="B51" s="6" t="s">
        <v>127</v>
      </c>
      <c r="C51" s="6" t="s">
        <v>128</v>
      </c>
      <c r="D51" s="33" t="s">
        <v>7</v>
      </c>
      <c r="E51" s="38" t="s">
        <v>213</v>
      </c>
      <c r="F51" s="5"/>
      <c r="G51" s="31"/>
    </row>
    <row r="52" spans="1:7" ht="53.25" customHeight="1" x14ac:dyDescent="0.25">
      <c r="A52" s="12" t="s">
        <v>129</v>
      </c>
      <c r="B52" s="6" t="s">
        <v>130</v>
      </c>
      <c r="C52" s="6" t="s">
        <v>131</v>
      </c>
      <c r="D52" s="33" t="s">
        <v>7</v>
      </c>
      <c r="E52" s="6"/>
      <c r="F52" s="5"/>
      <c r="G52" s="31"/>
    </row>
    <row r="53" spans="1:7" ht="51" x14ac:dyDescent="0.25">
      <c r="A53" s="14" t="s">
        <v>132</v>
      </c>
      <c r="B53" s="6" t="s">
        <v>130</v>
      </c>
      <c r="C53" s="6" t="s">
        <v>133</v>
      </c>
      <c r="D53" s="33" t="s">
        <v>7</v>
      </c>
      <c r="E53" s="6"/>
      <c r="F53" s="5"/>
      <c r="G53" s="31"/>
    </row>
    <row r="54" spans="1:7" ht="51.75" customHeight="1" x14ac:dyDescent="0.25">
      <c r="A54" s="14" t="s">
        <v>134</v>
      </c>
      <c r="B54" s="6" t="s">
        <v>135</v>
      </c>
      <c r="C54" s="6" t="s">
        <v>136</v>
      </c>
      <c r="D54" s="33" t="s">
        <v>7</v>
      </c>
      <c r="E54" s="6"/>
      <c r="F54" s="5"/>
      <c r="G54" s="31"/>
    </row>
    <row r="55" spans="1:7" ht="38.25" x14ac:dyDescent="0.25">
      <c r="A55" s="14" t="s">
        <v>137</v>
      </c>
      <c r="B55" s="6" t="s">
        <v>138</v>
      </c>
      <c r="C55" s="6" t="s">
        <v>139</v>
      </c>
      <c r="D55" s="33" t="s">
        <v>7</v>
      </c>
      <c r="E55" s="6"/>
      <c r="F55" s="5"/>
      <c r="G55" s="31"/>
    </row>
    <row r="56" spans="1:7" ht="38.25" x14ac:dyDescent="0.25">
      <c r="A56" s="14" t="s">
        <v>140</v>
      </c>
      <c r="B56" s="6" t="s">
        <v>141</v>
      </c>
      <c r="C56" s="6" t="s">
        <v>142</v>
      </c>
      <c r="D56" s="33" t="s">
        <v>7</v>
      </c>
      <c r="E56" s="6"/>
      <c r="F56" s="5"/>
      <c r="G56" s="31"/>
    </row>
    <row r="57" spans="1:7" x14ac:dyDescent="0.25">
      <c r="A57" s="15" t="s">
        <v>143</v>
      </c>
      <c r="B57" s="6" t="s">
        <v>144</v>
      </c>
      <c r="C57" s="6"/>
      <c r="D57" s="33" t="s">
        <v>7</v>
      </c>
      <c r="E57" s="6"/>
      <c r="F57" s="5"/>
      <c r="G57" s="31"/>
    </row>
    <row r="58" spans="1:7" x14ac:dyDescent="0.25">
      <c r="A58" s="15" t="s">
        <v>145</v>
      </c>
      <c r="B58" s="6" t="s">
        <v>146</v>
      </c>
      <c r="C58" s="6"/>
      <c r="D58" s="33" t="s">
        <v>7</v>
      </c>
      <c r="E58" s="6"/>
      <c r="F58" s="5"/>
      <c r="G58" s="31"/>
    </row>
    <row r="59" spans="1:7" ht="76.5" customHeight="1" x14ac:dyDescent="0.25">
      <c r="A59" s="12" t="s">
        <v>147</v>
      </c>
      <c r="B59" s="6" t="s">
        <v>148</v>
      </c>
      <c r="C59" s="6" t="s">
        <v>149</v>
      </c>
      <c r="D59" s="33" t="s">
        <v>7</v>
      </c>
      <c r="E59" s="6"/>
      <c r="F59" s="5"/>
      <c r="G59" s="31"/>
    </row>
    <row r="60" spans="1:7" ht="76.5" x14ac:dyDescent="0.25">
      <c r="A60" s="14" t="s">
        <v>150</v>
      </c>
      <c r="B60" s="6" t="s">
        <v>151</v>
      </c>
      <c r="C60" s="6" t="s">
        <v>152</v>
      </c>
      <c r="D60" s="33" t="s">
        <v>7</v>
      </c>
      <c r="E60" s="6"/>
      <c r="F60" s="5"/>
      <c r="G60" s="31"/>
    </row>
    <row r="61" spans="1:7" ht="51" x14ac:dyDescent="0.25">
      <c r="A61" s="14" t="s">
        <v>153</v>
      </c>
      <c r="B61" s="6" t="s">
        <v>154</v>
      </c>
      <c r="C61" s="6" t="s">
        <v>214</v>
      </c>
      <c r="D61" s="33" t="s">
        <v>7</v>
      </c>
      <c r="E61" s="39"/>
      <c r="F61" s="5"/>
      <c r="G61" s="31"/>
    </row>
    <row r="62" spans="1:7" ht="51.75" customHeight="1" x14ac:dyDescent="0.25">
      <c r="A62" s="14" t="s">
        <v>155</v>
      </c>
      <c r="B62" s="6" t="s">
        <v>130</v>
      </c>
      <c r="C62" s="6" t="s">
        <v>156</v>
      </c>
      <c r="D62" s="33" t="s">
        <v>7</v>
      </c>
      <c r="E62" s="6"/>
      <c r="F62" s="5"/>
      <c r="G62" s="31"/>
    </row>
    <row r="63" spans="1:7" ht="43.5" customHeight="1" x14ac:dyDescent="0.25">
      <c r="A63" s="14" t="s">
        <v>157</v>
      </c>
      <c r="B63" s="6" t="s">
        <v>158</v>
      </c>
      <c r="C63" s="6" t="s">
        <v>159</v>
      </c>
      <c r="D63" s="33" t="s">
        <v>7</v>
      </c>
      <c r="E63" s="6"/>
      <c r="F63" s="5"/>
      <c r="G63" s="31"/>
    </row>
    <row r="64" spans="1:7" ht="38.25" x14ac:dyDescent="0.25">
      <c r="A64" s="15" t="s">
        <v>160</v>
      </c>
      <c r="B64" s="6" t="s">
        <v>161</v>
      </c>
      <c r="C64" s="6" t="s">
        <v>162</v>
      </c>
      <c r="D64" s="33" t="s">
        <v>7</v>
      </c>
      <c r="E64" s="6"/>
      <c r="F64" s="5"/>
      <c r="G64" s="31"/>
    </row>
    <row r="65" spans="1:7" ht="38.25" x14ac:dyDescent="0.25">
      <c r="A65" s="14" t="s">
        <v>163</v>
      </c>
      <c r="B65" s="6" t="s">
        <v>164</v>
      </c>
      <c r="C65" s="6" t="s">
        <v>165</v>
      </c>
      <c r="D65" s="33" t="s">
        <v>7</v>
      </c>
      <c r="E65" s="6"/>
      <c r="F65" s="5"/>
      <c r="G65" s="31"/>
    </row>
  </sheetData>
  <sheetProtection algorithmName="SHA-512" hashValue="FF0DmfSirSUPXadohwNFkEbd51M2j0t4HQKi4aaFZUFVZSdExr0WZErZgQ7HiR3FBycPx7XEh3lXR4TZe1nmdw==" saltValue="IiTQXE/EjNbZguKZ8m9qGw==" spinCount="100000" sheet="1" objects="1" scenarios="1"/>
  <mergeCells count="1">
    <mergeCell ref="A1:G1"/>
  </mergeCells>
  <conditionalFormatting sqref="F4">
    <cfRule type="containsBlanks" dxfId="16" priority="29">
      <formula>LEN(TRIM(F4))=0</formula>
    </cfRule>
    <cfRule type="containsText" dxfId="15" priority="30" operator="containsText" text="Ja">
      <formula>NOT(ISERROR(SEARCH("Ja",F4)))</formula>
    </cfRule>
    <cfRule type="containsText" dxfId="14" priority="31" operator="containsText" text="Nee">
      <formula>NOT(ISERROR(SEARCH("Nee",F4)))</formula>
    </cfRule>
  </conditionalFormatting>
  <conditionalFormatting sqref="F4:F50">
    <cfRule type="containsText" dxfId="13" priority="26" operator="containsText" text="N.v.t.">
      <formula>NOT(ISERROR(SEARCH("N.v.t.",F4)))</formula>
    </cfRule>
    <cfRule type="containsText" dxfId="12" priority="27" operator="containsText" text="Ja">
      <formula>NOT(ISERROR(SEARCH("Ja",F4)))</formula>
    </cfRule>
    <cfRule type="containsText" dxfId="11" priority="28" operator="containsText" text="Nee">
      <formula>NOT(ISERROR(SEARCH("Nee",F4)))</formula>
    </cfRule>
  </conditionalFormatting>
  <conditionalFormatting sqref="F4:F65">
    <cfRule type="containsBlanks" dxfId="10" priority="25">
      <formula>LEN(TRIM(F4))=0</formula>
    </cfRule>
  </conditionalFormatting>
  <conditionalFormatting sqref="F14:F40">
    <cfRule type="containsBlanks" dxfId="9" priority="10">
      <formula>LEN(TRIM(F14))=0</formula>
    </cfRule>
    <cfRule type="containsText" dxfId="8" priority="11" operator="containsText" text="Ja">
      <formula>NOT(ISERROR(SEARCH("Ja",F14)))</formula>
    </cfRule>
    <cfRule type="containsText" dxfId="7" priority="12" operator="containsText" text="Nee">
      <formula>NOT(ISERROR(SEARCH("Nee",F14)))</formula>
    </cfRule>
  </conditionalFormatting>
  <conditionalFormatting sqref="F41:F50">
    <cfRule type="containsText" dxfId="6" priority="6" operator="containsText" text="Nee">
      <formula>NOT(ISERROR(SEARCH("Nee",F41)))</formula>
    </cfRule>
    <cfRule type="containsBlanks" dxfId="5" priority="32">
      <formula>LEN(TRIM(F41))=0</formula>
    </cfRule>
  </conditionalFormatting>
  <conditionalFormatting sqref="F41:F65">
    <cfRule type="containsText" dxfId="4" priority="3" operator="containsText" text="Ja">
      <formula>NOT(ISERROR(SEARCH("Ja",F41)))</formula>
    </cfRule>
  </conditionalFormatting>
  <conditionalFormatting sqref="F51:F65">
    <cfRule type="containsText" dxfId="3" priority="2" operator="containsText" text="Nee">
      <formula>NOT(ISERROR(SEARCH("Nee",F51)))</formula>
    </cfRule>
  </conditionalFormatting>
  <conditionalFormatting sqref="G3 F3:F65">
    <cfRule type="containsBlanks" dxfId="2" priority="1">
      <formula>LEN(TRIM(F3))=0</formula>
    </cfRule>
  </conditionalFormatting>
  <pageMargins left="0.70866141732283472" right="0.70866141732283472" top="0.74803149606299213" bottom="0.74803149606299213" header="0.31496062992125984" footer="0.31496062992125984"/>
  <pageSetup paperSize="9" scale="48" fitToHeight="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84E39A74-5238-438D-93A9-4DF5C464A24D}">
          <x14:formula1>
            <xm:f>Gegevenstabel!$A$2:$A$4</xm:f>
          </x14:formula1>
          <xm:sqref>F4:F50</xm:sqref>
        </x14:dataValidation>
        <x14:dataValidation type="list" allowBlank="1" showInputMessage="1" showErrorMessage="1" xr:uid="{A233792E-53F4-48AC-A52D-6BE74653D6CE}">
          <x14:formula1>
            <xm:f>Gegevenstabel!$B$2:$B$11</xm:f>
          </x14:formula1>
          <xm:sqref>D4:D65 E4:E50 E52:E65</xm:sqref>
        </x14:dataValidation>
        <x14:dataValidation type="list" allowBlank="1" showInputMessage="1" showErrorMessage="1" xr:uid="{3A3A49B8-C086-45B2-B865-7ECC437D4504}">
          <x14:formula1>
            <xm:f>Gegevenstabel!$A$2:$A$3</xm:f>
          </x14:formula1>
          <xm:sqref>F51:F65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8F53-D3EA-470F-BC11-A570CC537A7F}">
  <sheetPr>
    <tabColor theme="3"/>
  </sheetPr>
  <dimension ref="A1:G88"/>
  <sheetViews>
    <sheetView tabSelected="1" topLeftCell="A58" zoomScale="130" zoomScaleNormal="130" zoomScaleSheetLayoutView="130" workbookViewId="0">
      <selection activeCell="B83" sqref="B83"/>
    </sheetView>
  </sheetViews>
  <sheetFormatPr defaultColWidth="9.140625" defaultRowHeight="12.75" x14ac:dyDescent="0.2"/>
  <cols>
    <col min="1" max="1" width="22" style="18" bestFit="1" customWidth="1"/>
    <col min="2" max="2" width="10.28515625" style="17" bestFit="1" customWidth="1"/>
    <col min="3" max="3" width="13.140625" style="17" bestFit="1" customWidth="1"/>
    <col min="4" max="4" width="8.5703125" style="17" bestFit="1" customWidth="1"/>
    <col min="5" max="5" width="7.5703125" style="17" customWidth="1"/>
    <col min="6" max="6" width="7.140625" style="17" bestFit="1" customWidth="1"/>
    <col min="7" max="16384" width="9.140625" style="18"/>
  </cols>
  <sheetData>
    <row r="1" spans="1:7" ht="15.75" customHeight="1" x14ac:dyDescent="0.2">
      <c r="A1" s="48" t="s">
        <v>217</v>
      </c>
      <c r="B1" s="48"/>
      <c r="C1" s="48"/>
      <c r="D1" s="48"/>
      <c r="E1" s="48"/>
      <c r="F1" s="48"/>
      <c r="G1" s="46"/>
    </row>
    <row r="3" spans="1:7" x14ac:dyDescent="0.2">
      <c r="A3" s="8" t="s">
        <v>197</v>
      </c>
      <c r="B3" s="9"/>
      <c r="C3" s="9"/>
      <c r="D3" s="9"/>
      <c r="E3" s="9"/>
      <c r="F3" s="9"/>
    </row>
    <row r="4" spans="1:7" x14ac:dyDescent="0.2">
      <c r="A4" s="10" t="s">
        <v>1</v>
      </c>
      <c r="B4" s="11" t="s">
        <v>180</v>
      </c>
      <c r="C4" s="11" t="s">
        <v>181</v>
      </c>
      <c r="D4" s="11" t="s">
        <v>182</v>
      </c>
      <c r="E4" s="11" t="s">
        <v>183</v>
      </c>
      <c r="F4" s="11" t="s">
        <v>60</v>
      </c>
    </row>
    <row r="5" spans="1:7" x14ac:dyDescent="0.2">
      <c r="A5" s="12" t="s">
        <v>8</v>
      </c>
      <c r="B5" s="13">
        <v>2</v>
      </c>
      <c r="C5" s="13">
        <v>-2</v>
      </c>
      <c r="D5" s="13">
        <f>IF('MMS Aanbesteding'!F4="Ja",$B5,0)</f>
        <v>0</v>
      </c>
      <c r="E5" s="13">
        <f>IF('MMS Aanbesteding'!F4="Nee",$B5,0)</f>
        <v>0</v>
      </c>
      <c r="F5" s="13">
        <f>IF('MMS Aanbesteding'!F4="N.v.t.","X",0)</f>
        <v>0</v>
      </c>
    </row>
    <row r="6" spans="1:7" x14ac:dyDescent="0.2">
      <c r="A6" s="12" t="s">
        <v>10</v>
      </c>
      <c r="B6" s="13">
        <v>2</v>
      </c>
      <c r="C6" s="13">
        <v>-2</v>
      </c>
      <c r="D6" s="13">
        <f>IF('MMS Aanbesteding'!F5="Ja",$B6,0)</f>
        <v>0</v>
      </c>
      <c r="E6" s="13">
        <f>IF('MMS Aanbesteding'!F5="Nee",$B6,0)</f>
        <v>0</v>
      </c>
      <c r="F6" s="13">
        <f>IF('MMS Aanbesteding'!F5="N.v.t.","X",0)</f>
        <v>0</v>
      </c>
    </row>
    <row r="7" spans="1:7" x14ac:dyDescent="0.2">
      <c r="A7" s="14" t="s">
        <v>13</v>
      </c>
      <c r="B7" s="13">
        <v>3</v>
      </c>
      <c r="C7" s="13">
        <v>-3</v>
      </c>
      <c r="D7" s="13">
        <f>IF('MMS Aanbesteding'!F6="Ja",$B7,0)</f>
        <v>0</v>
      </c>
      <c r="E7" s="13">
        <f>IF('MMS Aanbesteding'!F6="Nee",$B7,0)</f>
        <v>0</v>
      </c>
      <c r="F7" s="13">
        <f>IF('MMS Aanbesteding'!F6="N.v.t.","X",0)</f>
        <v>0</v>
      </c>
    </row>
    <row r="8" spans="1:7" x14ac:dyDescent="0.2">
      <c r="A8" s="15" t="s">
        <v>15</v>
      </c>
      <c r="B8" s="13">
        <v>1</v>
      </c>
      <c r="C8" s="13">
        <v>-1</v>
      </c>
      <c r="D8" s="13">
        <f>IF('MMS Aanbesteding'!F7="Ja",$B8,0)</f>
        <v>0</v>
      </c>
      <c r="E8" s="13">
        <f>IF('MMS Aanbesteding'!F7="Nee",$B8,0)</f>
        <v>0</v>
      </c>
      <c r="F8" s="13">
        <f>IF('MMS Aanbesteding'!F7="N.v.t.","X",0)</f>
        <v>0</v>
      </c>
    </row>
    <row r="9" spans="1:7" x14ac:dyDescent="0.2">
      <c r="A9" s="14" t="s">
        <v>18</v>
      </c>
      <c r="B9" s="13">
        <v>3</v>
      </c>
      <c r="C9" s="13">
        <v>-3</v>
      </c>
      <c r="D9" s="13">
        <f>IF('MMS Aanbesteding'!F8="Ja",$B9,0)</f>
        <v>0</v>
      </c>
      <c r="E9" s="13">
        <f>IF('MMS Aanbesteding'!F8="Nee",$B9,0)</f>
        <v>0</v>
      </c>
      <c r="F9" s="13">
        <f>IF('MMS Aanbesteding'!F8="N.v.t.","X",0)</f>
        <v>0</v>
      </c>
    </row>
    <row r="10" spans="1:7" x14ac:dyDescent="0.2">
      <c r="A10" s="12" t="s">
        <v>20</v>
      </c>
      <c r="B10" s="13">
        <v>2</v>
      </c>
      <c r="C10" s="13">
        <v>-2</v>
      </c>
      <c r="D10" s="13">
        <f>IF('MMS Aanbesteding'!F9="Ja",$B10,0)</f>
        <v>0</v>
      </c>
      <c r="E10" s="13">
        <f>IF('MMS Aanbesteding'!F9="Nee",$B10,0)</f>
        <v>0</v>
      </c>
      <c r="F10" s="13">
        <f>IF('MMS Aanbesteding'!F9="N.v.t.","X",0)</f>
        <v>0</v>
      </c>
    </row>
    <row r="11" spans="1:7" x14ac:dyDescent="0.2">
      <c r="A11" s="15" t="s">
        <v>22</v>
      </c>
      <c r="B11" s="13">
        <v>1</v>
      </c>
      <c r="C11" s="13">
        <v>-1</v>
      </c>
      <c r="D11" s="13">
        <f>IF('MMS Aanbesteding'!F10="Ja",$B11,0)</f>
        <v>0</v>
      </c>
      <c r="E11" s="13">
        <f>IF('MMS Aanbesteding'!F10="Nee",$B11,0)</f>
        <v>0</v>
      </c>
      <c r="F11" s="13">
        <f>IF('MMS Aanbesteding'!F10="N.v.t.","X",0)</f>
        <v>0</v>
      </c>
    </row>
    <row r="12" spans="1:7" x14ac:dyDescent="0.2">
      <c r="A12" s="12" t="s">
        <v>24</v>
      </c>
      <c r="B12" s="13">
        <v>2</v>
      </c>
      <c r="C12" s="13">
        <v>-2</v>
      </c>
      <c r="D12" s="13">
        <f>IF('MMS Aanbesteding'!F11="Ja",$B12,0)</f>
        <v>0</v>
      </c>
      <c r="E12" s="13">
        <f>IF('MMS Aanbesteding'!F11="Nee",$B12,0)</f>
        <v>0</v>
      </c>
      <c r="F12" s="13">
        <f>IF('MMS Aanbesteding'!F11="N.v.t.","X",0)</f>
        <v>0</v>
      </c>
    </row>
    <row r="13" spans="1:7" x14ac:dyDescent="0.2">
      <c r="A13" s="14" t="s">
        <v>26</v>
      </c>
      <c r="B13" s="13">
        <v>3</v>
      </c>
      <c r="C13" s="13">
        <v>-3</v>
      </c>
      <c r="D13" s="13">
        <f>IF('MMS Aanbesteding'!F12="Ja",$B13,0)</f>
        <v>0</v>
      </c>
      <c r="E13" s="13">
        <f>IF('MMS Aanbesteding'!F12="Nee",$B13,0)</f>
        <v>0</v>
      </c>
      <c r="F13" s="13">
        <f>IF('MMS Aanbesteding'!F12="N.v.t.","X",0)</f>
        <v>0</v>
      </c>
    </row>
    <row r="14" spans="1:7" x14ac:dyDescent="0.2">
      <c r="A14" s="15" t="s">
        <v>29</v>
      </c>
      <c r="B14" s="13">
        <v>1</v>
      </c>
      <c r="C14" s="13">
        <v>-1</v>
      </c>
      <c r="D14" s="13">
        <f>IF('MMS Aanbesteding'!F13="Ja",$B14,0)</f>
        <v>0</v>
      </c>
      <c r="E14" s="13">
        <f>IF('MMS Aanbesteding'!F13="Nee",$B14,0)</f>
        <v>0</v>
      </c>
      <c r="F14" s="13">
        <f>IF('MMS Aanbesteding'!F13="N.v.t.","X",0)</f>
        <v>0</v>
      </c>
    </row>
    <row r="15" spans="1:7" x14ac:dyDescent="0.2">
      <c r="A15" s="14" t="s">
        <v>31</v>
      </c>
      <c r="B15" s="13">
        <v>3</v>
      </c>
      <c r="C15" s="13">
        <v>-3</v>
      </c>
      <c r="D15" s="13">
        <f>IF('MMS Aanbesteding'!F14="Ja",$B15,0)</f>
        <v>0</v>
      </c>
      <c r="E15" s="13">
        <f>IF('MMS Aanbesteding'!F14="Nee",$B15,0)</f>
        <v>0</v>
      </c>
      <c r="F15" s="13">
        <f>IF('MMS Aanbesteding'!F14="N.v.t.","X",0)</f>
        <v>0</v>
      </c>
    </row>
    <row r="16" spans="1:7" x14ac:dyDescent="0.2">
      <c r="A16" s="12" t="s">
        <v>34</v>
      </c>
      <c r="B16" s="13">
        <v>2</v>
      </c>
      <c r="C16" s="13">
        <v>-2</v>
      </c>
      <c r="D16" s="13">
        <f>IF('MMS Aanbesteding'!F15="Ja",$B16,0)</f>
        <v>0</v>
      </c>
      <c r="E16" s="13">
        <f>IF('MMS Aanbesteding'!F15="Nee",$B16,0)</f>
        <v>0</v>
      </c>
      <c r="F16" s="13">
        <f>IF('MMS Aanbesteding'!F15="N.v.t.","X",0)</f>
        <v>0</v>
      </c>
    </row>
    <row r="17" spans="1:6" x14ac:dyDescent="0.2">
      <c r="A17" s="12" t="s">
        <v>36</v>
      </c>
      <c r="B17" s="13">
        <v>2</v>
      </c>
      <c r="C17" s="13">
        <v>-2</v>
      </c>
      <c r="D17" s="13">
        <f>IF('MMS Aanbesteding'!F16="Ja",$B17,0)</f>
        <v>0</v>
      </c>
      <c r="E17" s="13">
        <f>IF('MMS Aanbesteding'!F16="Nee",$B17,0)</f>
        <v>0</v>
      </c>
      <c r="F17" s="13">
        <f>IF('MMS Aanbesteding'!F16="N.v.t.","X",0)</f>
        <v>0</v>
      </c>
    </row>
    <row r="18" spans="1:6" x14ac:dyDescent="0.2">
      <c r="A18" s="14" t="s">
        <v>39</v>
      </c>
      <c r="B18" s="13">
        <v>3</v>
      </c>
      <c r="C18" s="13">
        <v>-3</v>
      </c>
      <c r="D18" s="13">
        <f>IF('MMS Aanbesteding'!F17="Ja",$B18,0)</f>
        <v>0</v>
      </c>
      <c r="E18" s="13">
        <f>IF('MMS Aanbesteding'!F17="Nee",$B18,0)</f>
        <v>0</v>
      </c>
      <c r="F18" s="13">
        <f>IF('MMS Aanbesteding'!F17="N.v.t.","X",0)</f>
        <v>0</v>
      </c>
    </row>
    <row r="19" spans="1:6" x14ac:dyDescent="0.2">
      <c r="A19" s="14" t="s">
        <v>42</v>
      </c>
      <c r="B19" s="13">
        <v>3</v>
      </c>
      <c r="C19" s="13">
        <v>-3</v>
      </c>
      <c r="D19" s="13">
        <f>IF('MMS Aanbesteding'!F18="Ja",$B19,0)</f>
        <v>0</v>
      </c>
      <c r="E19" s="13">
        <f>IF('MMS Aanbesteding'!F18="Nee",$B19,0)</f>
        <v>0</v>
      </c>
      <c r="F19" s="13">
        <f>IF('MMS Aanbesteding'!F18="N.v.t.","X",0)</f>
        <v>0</v>
      </c>
    </row>
    <row r="20" spans="1:6" x14ac:dyDescent="0.2">
      <c r="A20" s="14" t="s">
        <v>45</v>
      </c>
      <c r="B20" s="13">
        <v>3</v>
      </c>
      <c r="C20" s="13">
        <v>-3</v>
      </c>
      <c r="D20" s="13">
        <f>IF('MMS Aanbesteding'!F19="Ja",$B20,0)</f>
        <v>0</v>
      </c>
      <c r="E20" s="13">
        <f>IF('MMS Aanbesteding'!F19="Nee",$B20,0)</f>
        <v>0</v>
      </c>
      <c r="F20" s="13">
        <f>IF('MMS Aanbesteding'!F19="N.v.t.","X",0)</f>
        <v>0</v>
      </c>
    </row>
    <row r="21" spans="1:6" x14ac:dyDescent="0.2">
      <c r="A21" s="14" t="s">
        <v>48</v>
      </c>
      <c r="B21" s="13">
        <v>3</v>
      </c>
      <c r="C21" s="13">
        <v>-3</v>
      </c>
      <c r="D21" s="13">
        <f>IF('MMS Aanbesteding'!F20="Ja",$B21,0)</f>
        <v>0</v>
      </c>
      <c r="E21" s="13">
        <f>IF('MMS Aanbesteding'!F20="Nee",$B21,0)</f>
        <v>0</v>
      </c>
      <c r="F21" s="13">
        <f>IF('MMS Aanbesteding'!F20="N.v.t.","X",0)</f>
        <v>0</v>
      </c>
    </row>
    <row r="22" spans="1:6" x14ac:dyDescent="0.2">
      <c r="A22" s="12" t="s">
        <v>51</v>
      </c>
      <c r="B22" s="13">
        <v>2</v>
      </c>
      <c r="C22" s="13">
        <v>-2</v>
      </c>
      <c r="D22" s="13">
        <f>IF('MMS Aanbesteding'!F21="Ja",$B22,0)</f>
        <v>0</v>
      </c>
      <c r="E22" s="13">
        <f>IF('MMS Aanbesteding'!F21="Nee",$B22,0)</f>
        <v>0</v>
      </c>
      <c r="F22" s="13">
        <f>IF('MMS Aanbesteding'!F21="N.v.t.","X",0)</f>
        <v>0</v>
      </c>
    </row>
    <row r="23" spans="1:6" x14ac:dyDescent="0.2">
      <c r="A23" s="14" t="s">
        <v>53</v>
      </c>
      <c r="B23" s="13">
        <v>3</v>
      </c>
      <c r="C23" s="13">
        <v>-3</v>
      </c>
      <c r="D23" s="13">
        <f>IF('MMS Aanbesteding'!F22="Ja",$B23,0)</f>
        <v>0</v>
      </c>
      <c r="E23" s="13">
        <f>IF('MMS Aanbesteding'!F22="Nee",$B23,0)</f>
        <v>0</v>
      </c>
      <c r="F23" s="13">
        <f>IF('MMS Aanbesteding'!F22="N.v.t.","X",0)</f>
        <v>0</v>
      </c>
    </row>
    <row r="24" spans="1:6" x14ac:dyDescent="0.2">
      <c r="A24" s="14" t="s">
        <v>56</v>
      </c>
      <c r="B24" s="13">
        <v>3</v>
      </c>
      <c r="C24" s="13">
        <v>-3</v>
      </c>
      <c r="D24" s="13">
        <f>IF('MMS Aanbesteding'!F23="Ja",$B24,0)</f>
        <v>0</v>
      </c>
      <c r="E24" s="13">
        <f>IF('MMS Aanbesteding'!F23="Nee",$B24,0)</f>
        <v>0</v>
      </c>
      <c r="F24" s="13">
        <f>IF('MMS Aanbesteding'!F23="N.v.t.","X",0)</f>
        <v>0</v>
      </c>
    </row>
    <row r="25" spans="1:6" x14ac:dyDescent="0.2">
      <c r="A25" s="14" t="s">
        <v>61</v>
      </c>
      <c r="B25" s="13">
        <v>3</v>
      </c>
      <c r="C25" s="13">
        <v>-3</v>
      </c>
      <c r="D25" s="13">
        <f>IF('MMS Aanbesteding'!F24="Ja",$B25,0)</f>
        <v>0</v>
      </c>
      <c r="E25" s="13">
        <f>IF('MMS Aanbesteding'!F24="Nee",$B25,0)</f>
        <v>0</v>
      </c>
      <c r="F25" s="13">
        <f>IF('MMS Aanbesteding'!F24="N.v.t.","X",0)</f>
        <v>0</v>
      </c>
    </row>
    <row r="26" spans="1:6" x14ac:dyDescent="0.2">
      <c r="A26" s="14" t="s">
        <v>63</v>
      </c>
      <c r="B26" s="13">
        <v>3</v>
      </c>
      <c r="C26" s="13">
        <v>-3</v>
      </c>
      <c r="D26" s="13">
        <f>IF('MMS Aanbesteding'!F25="Ja",$B26,0)</f>
        <v>0</v>
      </c>
      <c r="E26" s="13">
        <f>IF('MMS Aanbesteding'!F25="Nee",$B26,0)</f>
        <v>0</v>
      </c>
      <c r="F26" s="13">
        <f>IF('MMS Aanbesteding'!F25="N.v.t.","X",0)</f>
        <v>0</v>
      </c>
    </row>
    <row r="27" spans="1:6" x14ac:dyDescent="0.2">
      <c r="A27" s="14" t="s">
        <v>65</v>
      </c>
      <c r="B27" s="13">
        <v>3</v>
      </c>
      <c r="C27" s="13">
        <v>-3</v>
      </c>
      <c r="D27" s="13">
        <f>IF('MMS Aanbesteding'!F26="Ja",$B27,0)</f>
        <v>0</v>
      </c>
      <c r="E27" s="13">
        <f>IF('MMS Aanbesteding'!F26="Nee",$B27,0)</f>
        <v>0</v>
      </c>
      <c r="F27" s="13">
        <f>IF('MMS Aanbesteding'!F26="N.v.t.","X",0)</f>
        <v>0</v>
      </c>
    </row>
    <row r="28" spans="1:6" x14ac:dyDescent="0.2">
      <c r="A28" s="14" t="s">
        <v>68</v>
      </c>
      <c r="B28" s="13">
        <v>3</v>
      </c>
      <c r="C28" s="13">
        <v>-3</v>
      </c>
      <c r="D28" s="13">
        <f>IF('MMS Aanbesteding'!F27="Ja",$B28,0)</f>
        <v>0</v>
      </c>
      <c r="E28" s="13">
        <f>IF('MMS Aanbesteding'!F27="Nee",$B28,0)</f>
        <v>0</v>
      </c>
      <c r="F28" s="13">
        <f>IF('MMS Aanbesteding'!F27="N.v.t.","X",0)</f>
        <v>0</v>
      </c>
    </row>
    <row r="29" spans="1:6" x14ac:dyDescent="0.2">
      <c r="A29" s="14" t="s">
        <v>70</v>
      </c>
      <c r="B29" s="13">
        <v>3</v>
      </c>
      <c r="C29" s="13">
        <v>-3</v>
      </c>
      <c r="D29" s="13">
        <f>IF('MMS Aanbesteding'!F28="Ja",$B29,0)</f>
        <v>0</v>
      </c>
      <c r="E29" s="13">
        <f>IF('MMS Aanbesteding'!F28="Nee",$B29,0)</f>
        <v>0</v>
      </c>
      <c r="F29" s="13">
        <f>IF('MMS Aanbesteding'!F28="N.v.t.","X",0)</f>
        <v>0</v>
      </c>
    </row>
    <row r="30" spans="1:6" x14ac:dyDescent="0.2">
      <c r="A30" s="14" t="s">
        <v>72</v>
      </c>
      <c r="B30" s="13">
        <v>3</v>
      </c>
      <c r="C30" s="13">
        <v>-3</v>
      </c>
      <c r="D30" s="13">
        <f>IF('MMS Aanbesteding'!F29="Ja",$B30,0)</f>
        <v>0</v>
      </c>
      <c r="E30" s="13">
        <f>IF('MMS Aanbesteding'!F29="Nee",$B30,0)</f>
        <v>0</v>
      </c>
      <c r="F30" s="13">
        <f>IF('MMS Aanbesteding'!F29="N.v.t.","X",0)</f>
        <v>0</v>
      </c>
    </row>
    <row r="31" spans="1:6" x14ac:dyDescent="0.2">
      <c r="A31" s="14" t="s">
        <v>74</v>
      </c>
      <c r="B31" s="13">
        <v>3</v>
      </c>
      <c r="C31" s="13">
        <v>-3</v>
      </c>
      <c r="D31" s="13">
        <f>IF('MMS Aanbesteding'!F30="Ja",$B31,0)</f>
        <v>0</v>
      </c>
      <c r="E31" s="13">
        <f>IF('MMS Aanbesteding'!F30="Nee",$B31,0)</f>
        <v>0</v>
      </c>
      <c r="F31" s="13">
        <f>IF('MMS Aanbesteding'!F30="N.v.t.","X",0)</f>
        <v>0</v>
      </c>
    </row>
    <row r="32" spans="1:6" x14ac:dyDescent="0.2">
      <c r="A32" s="14" t="s">
        <v>77</v>
      </c>
      <c r="B32" s="13">
        <v>3</v>
      </c>
      <c r="C32" s="13">
        <v>-3</v>
      </c>
      <c r="D32" s="13">
        <f>IF('MMS Aanbesteding'!F31="Ja",$B32,0)</f>
        <v>0</v>
      </c>
      <c r="E32" s="13">
        <f>IF('MMS Aanbesteding'!F31="Nee",$B32,0)</f>
        <v>0</v>
      </c>
      <c r="F32" s="13">
        <f>IF('MMS Aanbesteding'!F31="N.v.t.","X",0)</f>
        <v>0</v>
      </c>
    </row>
    <row r="33" spans="1:6" x14ac:dyDescent="0.2">
      <c r="A33" s="12" t="s">
        <v>80</v>
      </c>
      <c r="B33" s="13">
        <v>2</v>
      </c>
      <c r="C33" s="13">
        <v>-2</v>
      </c>
      <c r="D33" s="13">
        <f>IF('MMS Aanbesteding'!F32="Ja",$B33,0)</f>
        <v>0</v>
      </c>
      <c r="E33" s="13">
        <f>IF('MMS Aanbesteding'!F32="Nee",$B33,0)</f>
        <v>0</v>
      </c>
      <c r="F33" s="13">
        <f>IF('MMS Aanbesteding'!F32="N.v.t.","X",0)</f>
        <v>0</v>
      </c>
    </row>
    <row r="34" spans="1:6" x14ac:dyDescent="0.2">
      <c r="A34" s="14" t="s">
        <v>83</v>
      </c>
      <c r="B34" s="13">
        <v>3</v>
      </c>
      <c r="C34" s="13">
        <v>-3</v>
      </c>
      <c r="D34" s="13">
        <f>IF('MMS Aanbesteding'!F33="Ja",$B34,0)</f>
        <v>0</v>
      </c>
      <c r="E34" s="13">
        <f>IF('MMS Aanbesteding'!F33="Nee",$B34,0)</f>
        <v>0</v>
      </c>
      <c r="F34" s="13">
        <f>IF('MMS Aanbesteding'!F33="N.v.t.","X",0)</f>
        <v>0</v>
      </c>
    </row>
    <row r="35" spans="1:6" x14ac:dyDescent="0.2">
      <c r="A35" s="14" t="s">
        <v>86</v>
      </c>
      <c r="B35" s="13">
        <v>3</v>
      </c>
      <c r="C35" s="13">
        <v>-3</v>
      </c>
      <c r="D35" s="13">
        <f>IF('MMS Aanbesteding'!F34="Ja",$B35,0)</f>
        <v>0</v>
      </c>
      <c r="E35" s="13">
        <f>IF('MMS Aanbesteding'!F34="Nee",$B35,0)</f>
        <v>0</v>
      </c>
      <c r="F35" s="13">
        <f>IF('MMS Aanbesteding'!F34="N.v.t.","X",0)</f>
        <v>0</v>
      </c>
    </row>
    <row r="36" spans="1:6" x14ac:dyDescent="0.2">
      <c r="A36" s="14" t="s">
        <v>89</v>
      </c>
      <c r="B36" s="13">
        <v>3</v>
      </c>
      <c r="C36" s="13">
        <v>-3</v>
      </c>
      <c r="D36" s="13">
        <f>IF('MMS Aanbesteding'!F35="Ja",$B36,0)</f>
        <v>0</v>
      </c>
      <c r="E36" s="13">
        <f>IF('MMS Aanbesteding'!F35="Nee",$B36,0)</f>
        <v>0</v>
      </c>
      <c r="F36" s="13">
        <f>IF('MMS Aanbesteding'!F35="N.v.t.","X",0)</f>
        <v>0</v>
      </c>
    </row>
    <row r="37" spans="1:6" x14ac:dyDescent="0.2">
      <c r="A37" s="12" t="s">
        <v>91</v>
      </c>
      <c r="B37" s="13">
        <v>2</v>
      </c>
      <c r="C37" s="13">
        <v>-2</v>
      </c>
      <c r="D37" s="13">
        <f>IF('MMS Aanbesteding'!F36="Ja",$B37,0)</f>
        <v>0</v>
      </c>
      <c r="E37" s="13">
        <f>IF('MMS Aanbesteding'!F36="Nee",$B37,0)</f>
        <v>0</v>
      </c>
      <c r="F37" s="13">
        <f>IF('MMS Aanbesteding'!F36="N.v.t.","X",0)</f>
        <v>0</v>
      </c>
    </row>
    <row r="38" spans="1:6" x14ac:dyDescent="0.2">
      <c r="A38" s="12" t="s">
        <v>94</v>
      </c>
      <c r="B38" s="13">
        <v>2</v>
      </c>
      <c r="C38" s="13">
        <v>-2</v>
      </c>
      <c r="D38" s="13">
        <f>IF('MMS Aanbesteding'!F37="Ja",$B38,0)</f>
        <v>0</v>
      </c>
      <c r="E38" s="13">
        <f>IF('MMS Aanbesteding'!F37="Nee",$B38,0)</f>
        <v>0</v>
      </c>
      <c r="F38" s="13">
        <f>IF('MMS Aanbesteding'!F37="N.v.t.","X",0)</f>
        <v>0</v>
      </c>
    </row>
    <row r="39" spans="1:6" x14ac:dyDescent="0.2">
      <c r="A39" s="14" t="s">
        <v>96</v>
      </c>
      <c r="B39" s="13">
        <v>3</v>
      </c>
      <c r="C39" s="13">
        <v>-3</v>
      </c>
      <c r="D39" s="13">
        <f>IF('MMS Aanbesteding'!F38="Ja",$B39,0)</f>
        <v>0</v>
      </c>
      <c r="E39" s="13">
        <f>IF('MMS Aanbesteding'!F38="Nee",$B39,0)</f>
        <v>0</v>
      </c>
      <c r="F39" s="13">
        <f>IF('MMS Aanbesteding'!F38="N.v.t.","X",0)</f>
        <v>0</v>
      </c>
    </row>
    <row r="40" spans="1:6" x14ac:dyDescent="0.2">
      <c r="A40" s="12" t="s">
        <v>98</v>
      </c>
      <c r="B40" s="13">
        <v>2</v>
      </c>
      <c r="C40" s="13">
        <v>-2</v>
      </c>
      <c r="D40" s="13">
        <f>IF('MMS Aanbesteding'!F39="Ja",$B40,0)</f>
        <v>0</v>
      </c>
      <c r="E40" s="13">
        <f>IF('MMS Aanbesteding'!F39="Nee",$B40,0)</f>
        <v>0</v>
      </c>
      <c r="F40" s="13">
        <f>IF('MMS Aanbesteding'!F39="N.v.t.","X",0)</f>
        <v>0</v>
      </c>
    </row>
    <row r="41" spans="1:6" x14ac:dyDescent="0.2">
      <c r="A41" s="14" t="s">
        <v>100</v>
      </c>
      <c r="B41" s="13">
        <v>3</v>
      </c>
      <c r="C41" s="13">
        <v>-3</v>
      </c>
      <c r="D41" s="13">
        <f>IF('MMS Aanbesteding'!F40="Ja",$B41,0)</f>
        <v>0</v>
      </c>
      <c r="E41" s="13">
        <f>IF('MMS Aanbesteding'!F40="Nee",$B41,0)</f>
        <v>0</v>
      </c>
      <c r="F41" s="13">
        <f>IF('MMS Aanbesteding'!F40="N.v.t.","X",0)</f>
        <v>0</v>
      </c>
    </row>
    <row r="42" spans="1:6" x14ac:dyDescent="0.2">
      <c r="A42" s="14" t="s">
        <v>102</v>
      </c>
      <c r="B42" s="13">
        <v>3</v>
      </c>
      <c r="C42" s="13">
        <v>-3</v>
      </c>
      <c r="D42" s="13">
        <f>IF('MMS Aanbesteding'!F41="Ja",$B42,0)</f>
        <v>0</v>
      </c>
      <c r="E42" s="13">
        <f>IF('MMS Aanbesteding'!F41="Nee",$B42,0)</f>
        <v>0</v>
      </c>
      <c r="F42" s="13">
        <f>IF('MMS Aanbesteding'!F41="N.v.t.","X",0)</f>
        <v>0</v>
      </c>
    </row>
    <row r="43" spans="1:6" x14ac:dyDescent="0.2">
      <c r="A43" s="14" t="s">
        <v>104</v>
      </c>
      <c r="B43" s="13">
        <v>3</v>
      </c>
      <c r="C43" s="13">
        <v>-3</v>
      </c>
      <c r="D43" s="13">
        <f>IF('MMS Aanbesteding'!F42="Ja",$B43,0)</f>
        <v>0</v>
      </c>
      <c r="E43" s="13">
        <f>IF('MMS Aanbesteding'!F42="Nee",$B43,0)</f>
        <v>0</v>
      </c>
      <c r="F43" s="13">
        <f>IF('MMS Aanbesteding'!F42="N.v.t.","X",0)</f>
        <v>0</v>
      </c>
    </row>
    <row r="44" spans="1:6" x14ac:dyDescent="0.2">
      <c r="A44" s="14" t="s">
        <v>106</v>
      </c>
      <c r="B44" s="13">
        <v>3</v>
      </c>
      <c r="C44" s="13">
        <v>-3</v>
      </c>
      <c r="D44" s="13">
        <f>IF('MMS Aanbesteding'!F43="Ja",$B44,0)</f>
        <v>0</v>
      </c>
      <c r="E44" s="13">
        <f>IF('MMS Aanbesteding'!F43="Nee",$B44,0)</f>
        <v>0</v>
      </c>
      <c r="F44" s="13">
        <f>IF('MMS Aanbesteding'!F43="N.v.t.","X",0)</f>
        <v>0</v>
      </c>
    </row>
    <row r="45" spans="1:6" x14ac:dyDescent="0.2">
      <c r="A45" s="15" t="s">
        <v>108</v>
      </c>
      <c r="B45" s="13">
        <v>1</v>
      </c>
      <c r="C45" s="13">
        <v>-1</v>
      </c>
      <c r="D45" s="13">
        <f>IF('MMS Aanbesteding'!F44="Ja",$B45,0)</f>
        <v>0</v>
      </c>
      <c r="E45" s="13">
        <f>IF('MMS Aanbesteding'!F44="Nee",$B45,0)</f>
        <v>0</v>
      </c>
      <c r="F45" s="13">
        <f>IF('MMS Aanbesteding'!F44="N.v.t.","X",0)</f>
        <v>0</v>
      </c>
    </row>
    <row r="46" spans="1:6" x14ac:dyDescent="0.2">
      <c r="A46" s="12" t="s">
        <v>110</v>
      </c>
      <c r="B46" s="13">
        <v>2</v>
      </c>
      <c r="C46" s="13">
        <v>-2</v>
      </c>
      <c r="D46" s="13">
        <f>IF('MMS Aanbesteding'!F45="Ja",$B46,0)</f>
        <v>0</v>
      </c>
      <c r="E46" s="13">
        <f>IF('MMS Aanbesteding'!F45="Nee",$B46,0)</f>
        <v>0</v>
      </c>
      <c r="F46" s="13">
        <f>IF('MMS Aanbesteding'!F45="N.v.t.","X",0)</f>
        <v>0</v>
      </c>
    </row>
    <row r="47" spans="1:6" x14ac:dyDescent="0.2">
      <c r="A47" s="14" t="s">
        <v>113</v>
      </c>
      <c r="B47" s="13">
        <v>3</v>
      </c>
      <c r="C47" s="13">
        <v>-3</v>
      </c>
      <c r="D47" s="13">
        <f>IF('MMS Aanbesteding'!F46="Ja",$B47,0)</f>
        <v>0</v>
      </c>
      <c r="E47" s="13">
        <f>IF('MMS Aanbesteding'!F46="Nee",$B47,0)</f>
        <v>0</v>
      </c>
      <c r="F47" s="13">
        <f>IF('MMS Aanbesteding'!F46="N.v.t.","X",0)</f>
        <v>0</v>
      </c>
    </row>
    <row r="48" spans="1:6" x14ac:dyDescent="0.2">
      <c r="A48" s="14" t="s">
        <v>116</v>
      </c>
      <c r="B48" s="13">
        <v>3</v>
      </c>
      <c r="C48" s="13">
        <v>-3</v>
      </c>
      <c r="D48" s="13">
        <f>IF('MMS Aanbesteding'!F47="Ja",$B48,0)</f>
        <v>0</v>
      </c>
      <c r="E48" s="13">
        <f>IF('MMS Aanbesteding'!F47="Nee",$B48,0)</f>
        <v>0</v>
      </c>
      <c r="F48" s="13">
        <f>IF('MMS Aanbesteding'!F47="N.v.t.","X",0)</f>
        <v>0</v>
      </c>
    </row>
    <row r="49" spans="1:6" x14ac:dyDescent="0.2">
      <c r="A49" s="14" t="s">
        <v>119</v>
      </c>
      <c r="B49" s="13">
        <v>3</v>
      </c>
      <c r="C49" s="13">
        <v>-3</v>
      </c>
      <c r="D49" s="13">
        <f>IF('MMS Aanbesteding'!F48="Ja",$B49,0)</f>
        <v>0</v>
      </c>
      <c r="E49" s="13">
        <f>IF('MMS Aanbesteding'!F48="Nee",$B49,0)</f>
        <v>0</v>
      </c>
      <c r="F49" s="13">
        <f>IF('MMS Aanbesteding'!F48="N.v.t.","X",0)</f>
        <v>0</v>
      </c>
    </row>
    <row r="50" spans="1:6" x14ac:dyDescent="0.2">
      <c r="A50" s="14" t="s">
        <v>121</v>
      </c>
      <c r="B50" s="13">
        <v>3</v>
      </c>
      <c r="C50" s="13">
        <v>-3</v>
      </c>
      <c r="D50" s="13">
        <f>IF('MMS Aanbesteding'!F49="Ja",$B50,0)</f>
        <v>0</v>
      </c>
      <c r="E50" s="13">
        <f>IF('MMS Aanbesteding'!F49="Nee",$B50,0)</f>
        <v>0</v>
      </c>
      <c r="F50" s="13">
        <f>IF('MMS Aanbesteding'!F49="N.v.t.","X",0)</f>
        <v>0</v>
      </c>
    </row>
    <row r="51" spans="1:6" x14ac:dyDescent="0.2">
      <c r="A51" s="14" t="s">
        <v>123</v>
      </c>
      <c r="B51" s="13">
        <v>3</v>
      </c>
      <c r="C51" s="13">
        <v>-3</v>
      </c>
      <c r="D51" s="13">
        <f>IF('MMS Aanbesteding'!F50="Ja",$B51,0)</f>
        <v>0</v>
      </c>
      <c r="E51" s="13">
        <f>IF('MMS Aanbesteding'!F50="Nee",$B51,0)</f>
        <v>0</v>
      </c>
      <c r="F51" s="13">
        <f>IF('MMS Aanbesteding'!F50="N.v.t.","X",0)</f>
        <v>0</v>
      </c>
    </row>
    <row r="52" spans="1:6" x14ac:dyDescent="0.2">
      <c r="A52" s="16" t="s">
        <v>204</v>
      </c>
      <c r="B52" s="17">
        <f>SUM(B4:B51)</f>
        <v>121</v>
      </c>
      <c r="C52" s="17">
        <f>SUM(C4:C51)</f>
        <v>-121</v>
      </c>
      <c r="D52" s="17">
        <f>SUM(D4:D51)</f>
        <v>0</v>
      </c>
      <c r="E52" s="17">
        <f>SUM(E4:E51)</f>
        <v>0</v>
      </c>
      <c r="F52" s="17">
        <f>COUNTIF(F4:F51,"X")</f>
        <v>0</v>
      </c>
    </row>
    <row r="54" spans="1:6" x14ac:dyDescent="0.2">
      <c r="A54" s="8" t="s">
        <v>207</v>
      </c>
      <c r="B54" s="9"/>
      <c r="C54" s="9"/>
      <c r="D54" s="9"/>
    </row>
    <row r="55" spans="1:6" x14ac:dyDescent="0.2">
      <c r="A55" s="10" t="s">
        <v>182</v>
      </c>
      <c r="B55" s="11" t="s">
        <v>183</v>
      </c>
      <c r="C55" s="11" t="s">
        <v>60</v>
      </c>
      <c r="D55" s="11" t="s">
        <v>166</v>
      </c>
    </row>
    <row r="56" spans="1:6" x14ac:dyDescent="0.2">
      <c r="A56" s="19">
        <f>D52</f>
        <v>0</v>
      </c>
      <c r="B56" s="13">
        <f>ABS($E$52)</f>
        <v>0</v>
      </c>
      <c r="C56" s="13">
        <f>F52</f>
        <v>0</v>
      </c>
      <c r="D56" s="13">
        <f>B52-B56-C56</f>
        <v>121</v>
      </c>
    </row>
    <row r="58" spans="1:6" x14ac:dyDescent="0.2">
      <c r="A58" s="8" t="s">
        <v>208</v>
      </c>
      <c r="B58" s="9"/>
      <c r="C58" s="9"/>
      <c r="D58" s="9"/>
      <c r="E58" s="9"/>
    </row>
    <row r="59" spans="1:6" x14ac:dyDescent="0.2">
      <c r="A59" s="10" t="s">
        <v>1</v>
      </c>
      <c r="B59" s="11" t="s">
        <v>180</v>
      </c>
      <c r="C59" s="11" t="s">
        <v>181</v>
      </c>
      <c r="D59" s="11" t="s">
        <v>182</v>
      </c>
      <c r="E59" s="11" t="s">
        <v>183</v>
      </c>
    </row>
    <row r="60" spans="1:6" x14ac:dyDescent="0.2">
      <c r="A60" s="14" t="s">
        <v>126</v>
      </c>
      <c r="B60" s="13">
        <v>3</v>
      </c>
      <c r="C60" s="13">
        <v>-3</v>
      </c>
      <c r="D60" s="13">
        <f>IF('MMS Aanbesteding'!F51="Ja",$B60,0)</f>
        <v>0</v>
      </c>
      <c r="E60" s="13">
        <f>IF('MMS Aanbesteding'!F51="Nee",$C60,0)</f>
        <v>0</v>
      </c>
    </row>
    <row r="61" spans="1:6" x14ac:dyDescent="0.2">
      <c r="A61" s="12" t="s">
        <v>129</v>
      </c>
      <c r="B61" s="13">
        <v>2</v>
      </c>
      <c r="C61" s="13">
        <v>-2</v>
      </c>
      <c r="D61" s="13">
        <f>IF('MMS Aanbesteding'!F52="Ja",$B61,0)</f>
        <v>0</v>
      </c>
      <c r="E61" s="13">
        <f>IF('MMS Aanbesteding'!F52="Nee",$C61,0)</f>
        <v>0</v>
      </c>
    </row>
    <row r="62" spans="1:6" x14ac:dyDescent="0.2">
      <c r="A62" s="14" t="s">
        <v>132</v>
      </c>
      <c r="B62" s="13">
        <v>3</v>
      </c>
      <c r="C62" s="13">
        <v>-3</v>
      </c>
      <c r="D62" s="13">
        <f>IF('MMS Aanbesteding'!F53="Ja",$B62,0)</f>
        <v>0</v>
      </c>
      <c r="E62" s="13">
        <f>IF('MMS Aanbesteding'!F53="Nee",$C62,0)</f>
        <v>0</v>
      </c>
    </row>
    <row r="63" spans="1:6" x14ac:dyDescent="0.2">
      <c r="A63" s="14" t="s">
        <v>134</v>
      </c>
      <c r="B63" s="13">
        <v>3</v>
      </c>
      <c r="C63" s="13">
        <v>-3</v>
      </c>
      <c r="D63" s="13">
        <f>IF('MMS Aanbesteding'!F54="Ja",$B63,0)</f>
        <v>0</v>
      </c>
      <c r="E63" s="13">
        <f>IF('MMS Aanbesteding'!F54="Nee",$C63,0)</f>
        <v>0</v>
      </c>
    </row>
    <row r="64" spans="1:6" x14ac:dyDescent="0.2">
      <c r="A64" s="14" t="s">
        <v>137</v>
      </c>
      <c r="B64" s="13">
        <v>3</v>
      </c>
      <c r="C64" s="13">
        <v>-3</v>
      </c>
      <c r="D64" s="13">
        <f>IF('MMS Aanbesteding'!F55="Ja",$B64,0)</f>
        <v>0</v>
      </c>
      <c r="E64" s="13">
        <f>IF('MMS Aanbesteding'!F55="Nee",$C64,0)</f>
        <v>0</v>
      </c>
    </row>
    <row r="65" spans="1:5" x14ac:dyDescent="0.2">
      <c r="A65" s="14" t="s">
        <v>140</v>
      </c>
      <c r="B65" s="13">
        <v>3</v>
      </c>
      <c r="C65" s="13">
        <v>-3</v>
      </c>
      <c r="D65" s="13">
        <f>IF('MMS Aanbesteding'!F56="Ja",$B65,0)</f>
        <v>0</v>
      </c>
      <c r="E65" s="13">
        <f>IF('MMS Aanbesteding'!F56="Nee",$C65,0)</f>
        <v>0</v>
      </c>
    </row>
    <row r="66" spans="1:5" x14ac:dyDescent="0.2">
      <c r="A66" s="15" t="s">
        <v>143</v>
      </c>
      <c r="B66" s="13">
        <v>1</v>
      </c>
      <c r="C66" s="13">
        <v>-1</v>
      </c>
      <c r="D66" s="13">
        <f>IF('MMS Aanbesteding'!F57="Ja",$B66,0)</f>
        <v>0</v>
      </c>
      <c r="E66" s="13">
        <f>IF('MMS Aanbesteding'!F57="Nee",$C66,0)</f>
        <v>0</v>
      </c>
    </row>
    <row r="67" spans="1:5" x14ac:dyDescent="0.2">
      <c r="A67" s="15" t="s">
        <v>145</v>
      </c>
      <c r="B67" s="13">
        <v>1</v>
      </c>
      <c r="C67" s="13">
        <v>-1</v>
      </c>
      <c r="D67" s="13">
        <f>IF('MMS Aanbesteding'!F58="Ja",$B67,0)</f>
        <v>0</v>
      </c>
      <c r="E67" s="13">
        <f>IF('MMS Aanbesteding'!F58="Nee",$C67,0)</f>
        <v>0</v>
      </c>
    </row>
    <row r="68" spans="1:5" x14ac:dyDescent="0.2">
      <c r="A68" s="12" t="s">
        <v>147</v>
      </c>
      <c r="B68" s="13">
        <v>2</v>
      </c>
      <c r="C68" s="13">
        <v>-2</v>
      </c>
      <c r="D68" s="13">
        <f>IF('MMS Aanbesteding'!F59="Ja",$B68,0)</f>
        <v>0</v>
      </c>
      <c r="E68" s="13">
        <f>IF('MMS Aanbesteding'!F59="Nee",$C68,0)</f>
        <v>0</v>
      </c>
    </row>
    <row r="69" spans="1:5" x14ac:dyDescent="0.2">
      <c r="A69" s="14" t="s">
        <v>150</v>
      </c>
      <c r="B69" s="13">
        <v>3</v>
      </c>
      <c r="C69" s="13">
        <v>-3</v>
      </c>
      <c r="D69" s="13">
        <f>IF('MMS Aanbesteding'!F60="Ja",$B69,0)</f>
        <v>0</v>
      </c>
      <c r="E69" s="13">
        <f>IF('MMS Aanbesteding'!F60="Nee",$C69,0)</f>
        <v>0</v>
      </c>
    </row>
    <row r="70" spans="1:5" x14ac:dyDescent="0.2">
      <c r="A70" s="14" t="s">
        <v>153</v>
      </c>
      <c r="B70" s="13">
        <v>3</v>
      </c>
      <c r="C70" s="13">
        <v>-3</v>
      </c>
      <c r="D70" s="13">
        <f>IF('MMS Aanbesteding'!F61="Ja",$B70,0)</f>
        <v>0</v>
      </c>
      <c r="E70" s="13">
        <f>IF('MMS Aanbesteding'!F61="Nee",$C70,0)</f>
        <v>0</v>
      </c>
    </row>
    <row r="71" spans="1:5" x14ac:dyDescent="0.2">
      <c r="A71" s="14" t="s">
        <v>202</v>
      </c>
      <c r="B71" s="13">
        <v>3</v>
      </c>
      <c r="C71" s="13">
        <v>-3</v>
      </c>
      <c r="D71" s="13">
        <f>IF('MMS Aanbesteding'!F62="Ja",$B71,0)</f>
        <v>0</v>
      </c>
      <c r="E71" s="13">
        <f>IF('MMS Aanbesteding'!F62="Nee",$C71,0)</f>
        <v>0</v>
      </c>
    </row>
    <row r="72" spans="1:5" x14ac:dyDescent="0.2">
      <c r="A72" s="14" t="s">
        <v>157</v>
      </c>
      <c r="B72" s="13">
        <v>3</v>
      </c>
      <c r="C72" s="13">
        <v>-3</v>
      </c>
      <c r="D72" s="13">
        <f>IF('MMS Aanbesteding'!F63="Ja",$B72,0)</f>
        <v>0</v>
      </c>
      <c r="E72" s="13">
        <f>IF('MMS Aanbesteding'!F63="Nee",$C72,0)</f>
        <v>0</v>
      </c>
    </row>
    <row r="73" spans="1:5" x14ac:dyDescent="0.2">
      <c r="A73" s="15" t="s">
        <v>160</v>
      </c>
      <c r="B73" s="13">
        <v>1</v>
      </c>
      <c r="C73" s="13">
        <v>-1</v>
      </c>
      <c r="D73" s="13">
        <f>IF('MMS Aanbesteding'!F64="Ja",$B73,0)</f>
        <v>0</v>
      </c>
      <c r="E73" s="13">
        <f>IF('MMS Aanbesteding'!F64="Nee",$C73,0)</f>
        <v>0</v>
      </c>
    </row>
    <row r="74" spans="1:5" x14ac:dyDescent="0.2">
      <c r="A74" s="14" t="s">
        <v>163</v>
      </c>
      <c r="B74" s="13">
        <v>3</v>
      </c>
      <c r="C74" s="13">
        <v>-3</v>
      </c>
      <c r="D74" s="13">
        <f>IF('MMS Aanbesteding'!F65="Ja",$B74,0)</f>
        <v>0</v>
      </c>
      <c r="E74" s="13">
        <f>IF('MMS Aanbesteding'!F65="Nee",$C74,0)</f>
        <v>0</v>
      </c>
    </row>
    <row r="75" spans="1:5" x14ac:dyDescent="0.2">
      <c r="A75" s="16" t="s">
        <v>204</v>
      </c>
      <c r="B75" s="17">
        <f>SUM(B60:B74)</f>
        <v>37</v>
      </c>
      <c r="C75" s="17">
        <f>SUM(C60:C74)</f>
        <v>-37</v>
      </c>
      <c r="D75" s="17">
        <f>SUM(D60:D74)</f>
        <v>0</v>
      </c>
      <c r="E75" s="17">
        <f t="shared" ref="E75" si="0">SUM(E60:E74)</f>
        <v>0</v>
      </c>
    </row>
    <row r="77" spans="1:5" x14ac:dyDescent="0.2">
      <c r="A77" s="8" t="s">
        <v>206</v>
      </c>
      <c r="B77" s="9"/>
      <c r="C77" s="9"/>
    </row>
    <row r="78" spans="1:5" x14ac:dyDescent="0.2">
      <c r="A78" s="10" t="s">
        <v>182</v>
      </c>
      <c r="B78" s="11" t="s">
        <v>183</v>
      </c>
      <c r="C78" s="11" t="s">
        <v>166</v>
      </c>
    </row>
    <row r="79" spans="1:5" x14ac:dyDescent="0.2">
      <c r="A79" s="19">
        <f>D75</f>
        <v>0</v>
      </c>
      <c r="B79" s="13">
        <f>E75</f>
        <v>0</v>
      </c>
      <c r="C79" s="13">
        <f>B75-B79</f>
        <v>37</v>
      </c>
    </row>
    <row r="81" spans="1:4" x14ac:dyDescent="0.2">
      <c r="A81" s="44" t="s">
        <v>221</v>
      </c>
      <c r="B81" s="45"/>
    </row>
    <row r="82" spans="1:4" x14ac:dyDescent="0.2">
      <c r="A82" s="42" t="s">
        <v>216</v>
      </c>
      <c r="B82" s="20">
        <f>B75+B52</f>
        <v>158</v>
      </c>
      <c r="C82" s="18"/>
      <c r="D82" s="18"/>
    </row>
    <row r="83" spans="1:4" x14ac:dyDescent="0.2">
      <c r="A83" s="42" t="s">
        <v>215</v>
      </c>
      <c r="B83" s="20">
        <f>B5+B6+B14+B25+B26+B27+B29+B34+B36+B41+B42+B49+B50+B51</f>
        <v>38</v>
      </c>
      <c r="C83" s="21"/>
      <c r="D83" s="21"/>
    </row>
    <row r="84" spans="1:4" x14ac:dyDescent="0.2">
      <c r="A84" s="43" t="s">
        <v>205</v>
      </c>
      <c r="B84" s="20">
        <f>C79+D56</f>
        <v>158</v>
      </c>
      <c r="C84" s="21"/>
      <c r="D84" s="21"/>
    </row>
    <row r="86" spans="1:4" ht="15" x14ac:dyDescent="0.2">
      <c r="A86" s="22" t="s">
        <v>209</v>
      </c>
      <c r="B86" s="23"/>
      <c r="C86" s="23"/>
      <c r="D86" s="24">
        <f>B82/B84</f>
        <v>1</v>
      </c>
    </row>
    <row r="87" spans="1:4" ht="15" x14ac:dyDescent="0.2">
      <c r="A87" s="25" t="s">
        <v>210</v>
      </c>
      <c r="B87" s="26"/>
      <c r="C87" s="26"/>
      <c r="D87" s="27">
        <v>100</v>
      </c>
    </row>
    <row r="88" spans="1:4" ht="15" x14ac:dyDescent="0.2">
      <c r="A88" s="28" t="s">
        <v>211</v>
      </c>
      <c r="B88" s="29"/>
      <c r="C88" s="29"/>
      <c r="D88" s="30">
        <f>D86*D87</f>
        <v>100</v>
      </c>
    </row>
  </sheetData>
  <sheetProtection algorithmName="SHA-512" hashValue="JOIZDf35MNMAJi4edlEP8+G7E3akQSIjYqxUutmzYFBNJ3DybLrqts4JBArUm+ipXaamoKIoBKH/FcL+EKVx7w==" saltValue="iKdruvvgvvw+mIdhNIEjKw==" spinCount="100000" sheet="1" objects="1" scenarios="1"/>
  <mergeCells count="1">
    <mergeCell ref="A1:F1"/>
  </mergeCells>
  <conditionalFormatting sqref="B84">
    <cfRule type="cellIs" dxfId="1" priority="1" operator="greaterThanOrEqual">
      <formula>38</formula>
    </cfRule>
    <cfRule type="cellIs" dxfId="0" priority="2" operator="lessThan">
      <formula>38</formula>
    </cfRule>
  </conditionalFormatting>
  <pageMargins left="0.7" right="0.7" top="0.75" bottom="0.75" header="0.3" footer="0.3"/>
  <pageSetup paperSize="9" orientation="portrait" r:id="rId1"/>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F2E4-724C-48E9-8010-03BFF2FA77EF}">
  <sheetPr>
    <tabColor theme="3"/>
  </sheetPr>
  <dimension ref="A1:B11"/>
  <sheetViews>
    <sheetView workbookViewId="0">
      <selection activeCell="L32" sqref="L32"/>
    </sheetView>
  </sheetViews>
  <sheetFormatPr defaultColWidth="9.140625" defaultRowHeight="11.25" x14ac:dyDescent="0.2"/>
  <cols>
    <col min="1" max="1" width="9.140625" style="1"/>
    <col min="2" max="2" width="27.5703125" style="1" customWidth="1"/>
    <col min="3" max="16384" width="9.140625" style="1"/>
  </cols>
  <sheetData>
    <row r="1" spans="1:2" x14ac:dyDescent="0.2">
      <c r="A1" s="4" t="s">
        <v>184</v>
      </c>
      <c r="B1" s="4" t="s">
        <v>185</v>
      </c>
    </row>
    <row r="2" spans="1:2" x14ac:dyDescent="0.2">
      <c r="A2" s="1" t="s">
        <v>182</v>
      </c>
      <c r="B2" s="2" t="s">
        <v>186</v>
      </c>
    </row>
    <row r="3" spans="1:2" x14ac:dyDescent="0.2">
      <c r="A3" s="1" t="s">
        <v>183</v>
      </c>
      <c r="B3" s="2" t="s">
        <v>5</v>
      </c>
    </row>
    <row r="4" spans="1:2" x14ac:dyDescent="0.2">
      <c r="A4" s="1" t="s">
        <v>60</v>
      </c>
      <c r="B4" s="2" t="s">
        <v>3</v>
      </c>
    </row>
    <row r="5" spans="1:2" x14ac:dyDescent="0.2">
      <c r="B5" s="2" t="s">
        <v>6</v>
      </c>
    </row>
    <row r="6" spans="1:2" x14ac:dyDescent="0.2">
      <c r="B6" s="2" t="s">
        <v>7</v>
      </c>
    </row>
    <row r="7" spans="1:2" x14ac:dyDescent="0.2">
      <c r="B7" s="2" t="s">
        <v>30</v>
      </c>
    </row>
    <row r="8" spans="1:2" x14ac:dyDescent="0.2">
      <c r="B8" s="2" t="s">
        <v>4</v>
      </c>
    </row>
    <row r="9" spans="1:2" x14ac:dyDescent="0.2">
      <c r="B9" s="2" t="s">
        <v>47</v>
      </c>
    </row>
    <row r="10" spans="1:2" x14ac:dyDescent="0.2">
      <c r="B10" s="2" t="s">
        <v>58</v>
      </c>
    </row>
    <row r="11" spans="1:2" x14ac:dyDescent="0.2">
      <c r="B11" s="3" t="s">
        <v>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C0E5D81139A446A8119DA3CDF2A10D" ma:contentTypeVersion="17" ma:contentTypeDescription="Een nieuw document maken." ma:contentTypeScope="" ma:versionID="e544a416a361a0f5660afc02f44cc758">
  <xsd:schema xmlns:xsd="http://www.w3.org/2001/XMLSchema" xmlns:xs="http://www.w3.org/2001/XMLSchema" xmlns:p="http://schemas.microsoft.com/office/2006/metadata/properties" xmlns:ns2="e0ae1c2b-5167-4e93-85b0-111814a11ad1" xmlns:ns3="6a5a94a2-3d1b-42a1-8c6f-26196a1c6305" targetNamespace="http://schemas.microsoft.com/office/2006/metadata/properties" ma:root="true" ma:fieldsID="4a78714b55250cfc8108a2254101aa7c" ns2:_="" ns3:_="">
    <xsd:import namespace="e0ae1c2b-5167-4e93-85b0-111814a11ad1"/>
    <xsd:import namespace="6a5a94a2-3d1b-42a1-8c6f-26196a1c63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e1c2b-5167-4e93-85b0-111814a11a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5a94a2-3d1b-42a1-8c6f-26196a1c6305"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10f1b1f-1dd4-40e3-888f-6be4792e4689}" ma:internalName="TaxCatchAll" ma:showField="CatchAllData" ma:web="6a5a94a2-3d1b-42a1-8c6f-26196a1c63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ae1c2b-5167-4e93-85b0-111814a11ad1">
      <Terms xmlns="http://schemas.microsoft.com/office/infopath/2007/PartnerControls"/>
    </lcf76f155ced4ddcb4097134ff3c332f>
    <TaxCatchAll xmlns="6a5a94a2-3d1b-42a1-8c6f-26196a1c6305" xsi:nil="true"/>
  </documentManagement>
</p:properties>
</file>

<file path=customXml/itemProps1.xml><?xml version="1.0" encoding="utf-8"?>
<ds:datastoreItem xmlns:ds="http://schemas.openxmlformats.org/officeDocument/2006/customXml" ds:itemID="{2B9AAAC4-EE3E-4850-9236-E91D3D2A10B5}">
  <ds:schemaRefs>
    <ds:schemaRef ds:uri="http://schemas.microsoft.com/sharepoint/v3/contenttype/forms"/>
  </ds:schemaRefs>
</ds:datastoreItem>
</file>

<file path=customXml/itemProps2.xml><?xml version="1.0" encoding="utf-8"?>
<ds:datastoreItem xmlns:ds="http://schemas.openxmlformats.org/officeDocument/2006/customXml" ds:itemID="{BD7E9854-EB98-4154-87CC-96DA3268D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e1c2b-5167-4e93-85b0-111814a11ad1"/>
    <ds:schemaRef ds:uri="6a5a94a2-3d1b-42a1-8c6f-26196a1c63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61F1EE-487A-4AC4-A011-D93EA03DF1C7}">
  <ds:schemaRefs>
    <ds:schemaRef ds:uri="http://purl.org/dc/dcmitype/"/>
    <ds:schemaRef ds:uri="http://schemas.microsoft.com/office/2006/documentManagement/types"/>
    <ds:schemaRef ds:uri="http://purl.org/dc/elements/1.1/"/>
    <ds:schemaRef ds:uri="http://www.w3.org/XML/1998/namespace"/>
    <ds:schemaRef ds:uri="6a5a94a2-3d1b-42a1-8c6f-26196a1c6305"/>
    <ds:schemaRef ds:uri="e0ae1c2b-5167-4e93-85b0-111814a11ad1"/>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MMS Aanbesteding</vt:lpstr>
      <vt:lpstr>Score Aanbesteding</vt:lpstr>
      <vt:lpstr>Gegevenstabel</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ACG</dc:creator>
  <cp:keywords/>
  <dc:description/>
  <cp:lastModifiedBy>Willem Benak</cp:lastModifiedBy>
  <cp:revision/>
  <cp:lastPrinted>2025-11-13T14:42:12Z</cp:lastPrinted>
  <dcterms:created xsi:type="dcterms:W3CDTF">2018-03-07T13:46:40Z</dcterms:created>
  <dcterms:modified xsi:type="dcterms:W3CDTF">2025-11-13T15:51:49Z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0x0101007DC0E5D81139A446A8119DA3CDF2A10D</vt:lpwstr>
  </property>
  <property fmtid="{D5CDD505-2E9C-101B-9397-08002B2CF9AE}" pid="3" name="MediaServiceImageTags">
    <vt:lpwstr/>
  </property>
</Properties>
</file>