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CVO-NWF/CVO NWF EA 2025 Schoonmaak/Nota van Inlichtingen/NvI 1/Concept/"/>
    </mc:Choice>
  </mc:AlternateContent>
  <xr:revisionPtr revIDLastSave="320" documentId="13_ncr:1_{CF7C1ABB-86C0-E34E-9FC3-3FEED3E44AD3}" xr6:coauthVersionLast="47" xr6:coauthVersionMax="47" xr10:uidLastSave="{8FF1706F-30F0-EF4D-A2DC-37E2E7062558}"/>
  <bookViews>
    <workbookView xWindow="34200" yWindow="620" windowWidth="46020" windowHeight="19560" xr2:uid="{094EB807-719B-624D-8A29-1C1BB3F03D30}"/>
  </bookViews>
  <sheets>
    <sheet name="Prijzenblad" sheetId="2" r:id="rId1"/>
  </sheets>
  <definedNames>
    <definedName name="JAAR">Prijzenblad!$A$14:$A$19</definedName>
    <definedName name="JANE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7" i="2" l="1"/>
  <c r="AE8" i="2"/>
  <c r="AE5" i="2"/>
  <c r="J8" i="2"/>
  <c r="J5" i="2"/>
  <c r="AB8" i="2"/>
  <c r="AB5" i="2"/>
  <c r="Y8" i="2"/>
  <c r="Y5" i="2"/>
  <c r="V8" i="2"/>
  <c r="V5" i="2"/>
  <c r="S8" i="2"/>
  <c r="S5" i="2"/>
  <c r="P8" i="2"/>
  <c r="P5" i="2"/>
  <c r="M8" i="2"/>
  <c r="M5" i="2"/>
  <c r="G8" i="2"/>
  <c r="G5" i="2"/>
  <c r="D5" i="2"/>
  <c r="V9" i="2" l="1"/>
  <c r="AE9" i="2"/>
  <c r="J9" i="2"/>
  <c r="D8" i="2"/>
  <c r="D13" i="2"/>
  <c r="D12" i="2"/>
  <c r="D14" i="2" l="1"/>
  <c r="D9" i="2" l="1"/>
  <c r="G9" i="2"/>
  <c r="M9" i="2"/>
  <c r="P9" i="2"/>
  <c r="S9" i="2"/>
  <c r="Y9" i="2"/>
  <c r="AB9" i="2"/>
  <c r="B16" i="2" l="1"/>
</calcChain>
</file>

<file path=xl/sharedStrings.xml><?xml version="1.0" encoding="utf-8"?>
<sst xmlns="http://schemas.openxmlformats.org/spreadsheetml/2006/main" count="58" uniqueCount="30">
  <si>
    <t>Kosten op jaarbasis 
(incl. BTW)</t>
  </si>
  <si>
    <t>Totaal per school:</t>
  </si>
  <si>
    <t>OPTIONELE schoonmaakwerkzaamheden op basis van REGIE (geldend voor alle locaties) tussen 06:00 uur en 21:30 uur</t>
  </si>
  <si>
    <t>Aantal uren per jaar (fictief)</t>
  </si>
  <si>
    <t>Kosten per uur
(netto)</t>
  </si>
  <si>
    <t>maximale toeslag tussen 21:30 en 06:00 uur = 130%, weekend toeslag maximaal 150%, feestdagen maximaal 250%</t>
  </si>
  <si>
    <t>Totaal regiewerk:</t>
  </si>
  <si>
    <t>Totaal:</t>
  </si>
  <si>
    <t>Naam inschrijver:</t>
  </si>
  <si>
    <t>Glasbewassing (inclusief separatieglas) binnen incl. schoonmaken omlijsting</t>
  </si>
  <si>
    <t>Perceel 2 - Glasbewassing</t>
  </si>
  <si>
    <t>Uitvoering glasbewassing conform bijlage 2 (PVE)</t>
  </si>
  <si>
    <r>
      <t xml:space="preserve">Comenius Mariënburg
</t>
    </r>
    <r>
      <rPr>
        <sz val="10"/>
        <color theme="1"/>
        <rFont val="Verdana"/>
        <family val="2"/>
      </rPr>
      <t>Achter de Hoven 118
8933 CR Leeuwarden</t>
    </r>
  </si>
  <si>
    <r>
      <t xml:space="preserve">Comenius Zamenhof
</t>
    </r>
    <r>
      <rPr>
        <sz val="10"/>
        <color theme="1"/>
        <rFont val="Verdana"/>
        <family val="2"/>
      </rPr>
      <t>Robert Kochstraat 6
8921 VX Leeuwarden</t>
    </r>
  </si>
  <si>
    <r>
      <t xml:space="preserve">Comenius Esdoorn
</t>
    </r>
    <r>
      <rPr>
        <sz val="10"/>
        <color theme="1"/>
        <rFont val="Verdana"/>
        <family val="2"/>
      </rPr>
      <t>Esdoornstraat 52
8924 BK Leeuwarden</t>
    </r>
  </si>
  <si>
    <r>
      <t xml:space="preserve">Comenius Ulbe van Houten 
</t>
    </r>
    <r>
      <rPr>
        <sz val="10"/>
        <color theme="1"/>
        <rFont val="Verdana"/>
        <family val="2"/>
      </rPr>
      <t>Hartman Sannesstraat 5
9076 EB Sint-Annaparochie</t>
    </r>
  </si>
  <si>
    <t>Regie glazenwasserstarief binnen (inclusief middelen/materialen)</t>
  </si>
  <si>
    <t>Regie glazenwasserstarief buiten (inclusief middelen/materialen)</t>
  </si>
  <si>
    <t>Kosten per eenheid
(incl. BTW)</t>
  </si>
  <si>
    <t>Frequentie jaarlijks</t>
  </si>
  <si>
    <r>
      <t xml:space="preserve">Comenius Klein Mariënburg
</t>
    </r>
    <r>
      <rPr>
        <sz val="10"/>
        <color theme="1"/>
        <rFont val="Verdana"/>
        <family val="2"/>
      </rPr>
      <t>J.H. Knoopstraat 3
8933 GS Leeuwarden</t>
    </r>
  </si>
  <si>
    <r>
      <t xml:space="preserve">Chr. Gymnasium Beyers Naudé
</t>
    </r>
    <r>
      <rPr>
        <sz val="10"/>
        <color theme="1"/>
        <rFont val="Verdana"/>
        <family val="2"/>
      </rPr>
      <t>Gymnasiumstraat 36
8932 GW Leeuwarden</t>
    </r>
  </si>
  <si>
    <r>
      <t xml:space="preserve">Comenius Forum
</t>
    </r>
    <r>
      <rPr>
        <sz val="10"/>
        <color theme="1"/>
        <rFont val="Verdana"/>
        <family val="2"/>
      </rPr>
      <t>Plataanstraat 1
8924 CR Leeuwarden</t>
    </r>
  </si>
  <si>
    <r>
      <t xml:space="preserve">Anna Maria van Schurman
</t>
    </r>
    <r>
      <rPr>
        <sz val="10"/>
        <color theme="1"/>
        <rFont val="Verdana"/>
        <family val="2"/>
      </rPr>
      <t>Cort van der Lindenstraat 1
8802 RX Franeker</t>
    </r>
  </si>
  <si>
    <r>
      <t xml:space="preserve">Anna Maria van Schurman Einstein Class
</t>
    </r>
    <r>
      <rPr>
        <sz val="10"/>
        <color theme="1"/>
        <rFont val="Verdana"/>
        <family val="2"/>
      </rPr>
      <t>Galjoen 29
8802 NE Franeker</t>
    </r>
  </si>
  <si>
    <r>
      <t xml:space="preserve">Anna Maria van Schurman Finster
</t>
    </r>
    <r>
      <rPr>
        <sz val="10"/>
        <color theme="1"/>
        <rFont val="Verdana"/>
        <family val="2"/>
      </rPr>
      <t>Cort van der Lindenstraat 1a
8802 RX Franeker</t>
    </r>
  </si>
  <si>
    <t xml:space="preserve">OPTIONELE schoonmaakwerkzaamheden </t>
  </si>
  <si>
    <r>
      <rPr>
        <b/>
        <sz val="9"/>
        <color theme="1"/>
        <rFont val="Verdana"/>
        <family val="2"/>
      </rPr>
      <t>OPTIONEEL:</t>
    </r>
    <r>
      <rPr>
        <sz val="9"/>
        <color theme="1"/>
        <rFont val="Verdana"/>
        <family val="2"/>
      </rPr>
      <t xml:space="preserve"> Uitvoering glasbewassing kantine (binnen)</t>
    </r>
  </si>
  <si>
    <t>Prijzenblad Schoonmaak CVO-nwf
Perceel 2
VERSIE december 2025</t>
  </si>
  <si>
    <r>
      <rPr>
        <b/>
        <sz val="9"/>
        <color theme="1"/>
        <rFont val="Verdana"/>
        <family val="2"/>
      </rPr>
      <t>OPTIONEEL:</t>
    </r>
    <r>
      <rPr>
        <sz val="9"/>
        <color theme="1"/>
        <rFont val="Verdana"/>
        <family val="2"/>
      </rPr>
      <t xml:space="preserve"> Uitvoering gevelreiniging prijs per m2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</si>
</sst>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0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indexed="9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Calibri"/>
      <family val="2"/>
      <scheme val="minor"/>
    </font>
    <font>
      <sz val="8"/>
      <color theme="0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0"/>
      <name val="Calibri"/>
      <family val="2"/>
      <scheme val="minor"/>
    </font>
    <font>
      <b/>
      <sz val="12"/>
      <color indexed="9"/>
      <name val="Verdana"/>
      <family val="2"/>
    </font>
    <font>
      <b/>
      <sz val="12"/>
      <color theme="1" tint="0.34998626667073579"/>
      <name val="Verdana"/>
      <family val="2"/>
    </font>
    <font>
      <b/>
      <sz val="12"/>
      <color theme="1" tint="0.34998626667073579"/>
      <name val="Calibri"/>
      <family val="2"/>
      <scheme val="minor"/>
    </font>
    <font>
      <b/>
      <sz val="10"/>
      <color rgb="FFFF0000"/>
      <name val="Verdana"/>
      <family val="2"/>
    </font>
    <font>
      <sz val="8"/>
      <color rgb="FFFFFFFF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246E3A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theme="0" tint="-0.24994659260841701"/>
      </bottom>
      <diagonal/>
    </border>
    <border>
      <left/>
      <right/>
      <top style="medium">
        <color auto="1"/>
      </top>
      <bottom style="medium">
        <color theme="0" tint="-0.24994659260841701"/>
      </bottom>
      <diagonal/>
    </border>
    <border>
      <left/>
      <right style="medium">
        <color auto="1"/>
      </right>
      <top style="medium">
        <color auto="1"/>
      </top>
      <bottom style="medium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53">
    <xf numFmtId="0" fontId="0" fillId="0" borderId="0" xfId="0"/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6" borderId="2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164" fontId="9" fillId="5" borderId="2" xfId="0" applyNumberFormat="1" applyFont="1" applyFill="1" applyBorder="1" applyAlignment="1" applyProtection="1">
      <alignment horizontal="center" vertical="center"/>
      <protection locked="0"/>
    </xf>
    <xf numFmtId="0" fontId="8" fillId="4" borderId="2" xfId="0" quotePrefix="1" applyFont="1" applyFill="1" applyBorder="1" applyAlignment="1">
      <alignment horizontal="left" vertical="center"/>
    </xf>
    <xf numFmtId="0" fontId="8" fillId="4" borderId="2" xfId="0" quotePrefix="1" applyFont="1" applyFill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164" fontId="9" fillId="2" borderId="2" xfId="0" applyNumberFormat="1" applyFont="1" applyFill="1" applyBorder="1" applyAlignment="1">
      <alignment horizontal="center" vertical="center"/>
    </xf>
    <xf numFmtId="0" fontId="7" fillId="8" borderId="0" xfId="0" applyFont="1" applyFill="1" applyAlignment="1">
      <alignment horizontal="left" vertical="center" wrapText="1"/>
    </xf>
    <xf numFmtId="0" fontId="9" fillId="10" borderId="2" xfId="0" applyFont="1" applyFill="1" applyBorder="1" applyAlignment="1">
      <alignment horizontal="center" vertical="center"/>
    </xf>
    <xf numFmtId="0" fontId="17" fillId="0" borderId="0" xfId="0" applyFont="1"/>
    <xf numFmtId="0" fontId="7" fillId="11" borderId="0" xfId="0" applyFont="1" applyFill="1" applyAlignment="1">
      <alignment horizontal="left" vertical="center" wrapText="1"/>
    </xf>
    <xf numFmtId="0" fontId="19" fillId="0" borderId="0" xfId="0" applyFont="1"/>
    <xf numFmtId="0" fontId="12" fillId="3" borderId="7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vertical="center"/>
    </xf>
    <xf numFmtId="0" fontId="15" fillId="9" borderId="2" xfId="0" applyFont="1" applyFill="1" applyBorder="1" applyAlignment="1">
      <alignment vertical="center" wrapText="1"/>
    </xf>
    <xf numFmtId="0" fontId="9" fillId="12" borderId="15" xfId="0" applyFont="1" applyFill="1" applyBorder="1" applyAlignment="1">
      <alignment horizontal="center" vertical="center" wrapText="1"/>
    </xf>
    <xf numFmtId="0" fontId="9" fillId="12" borderId="16" xfId="0" applyFont="1" applyFill="1" applyBorder="1" applyAlignment="1">
      <alignment horizontal="center" vertical="center" wrapText="1"/>
    </xf>
    <xf numFmtId="0" fontId="9" fillId="12" borderId="1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5" xfId="0" applyFont="1" applyFill="1" applyBorder="1" applyAlignment="1" applyProtection="1">
      <alignment horizontal="center" vertical="center"/>
      <protection locked="0"/>
    </xf>
    <xf numFmtId="0" fontId="5" fillId="5" borderId="6" xfId="0" applyFont="1" applyFill="1" applyBorder="1" applyAlignment="1" applyProtection="1">
      <alignment horizontal="center" vertical="center"/>
      <protection locked="0"/>
    </xf>
    <xf numFmtId="0" fontId="18" fillId="0" borderId="8" xfId="0" applyFont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2" fillId="11" borderId="0" xfId="0" applyFont="1" applyFill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7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164" fontId="16" fillId="6" borderId="4" xfId="0" applyNumberFormat="1" applyFont="1" applyFill="1" applyBorder="1" applyAlignment="1">
      <alignment horizontal="center" vertical="center"/>
    </xf>
    <xf numFmtId="164" fontId="16" fillId="6" borderId="5" xfId="0" applyNumberFormat="1" applyFont="1" applyFill="1" applyBorder="1" applyAlignment="1">
      <alignment horizontal="center" vertical="center"/>
    </xf>
    <xf numFmtId="164" fontId="16" fillId="6" borderId="6" xfId="0" applyNumberFormat="1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3" fontId="9" fillId="10" borderId="2" xfId="0" applyNumberFormat="1" applyFont="1" applyFill="1" applyBorder="1" applyAlignment="1">
      <alignment horizontal="center" vertical="center" wrapText="1"/>
    </xf>
  </cellXfs>
  <cellStyles count="2">
    <cellStyle name="Standaard" xfId="0" builtinId="0"/>
    <cellStyle name="Standaard 2" xfId="1" xr:uid="{23121490-7233-7646-902D-C455FCDBF504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24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36245</xdr:colOff>
      <xdr:row>0</xdr:row>
      <xdr:rowOff>0</xdr:rowOff>
    </xdr:from>
    <xdr:to>
      <xdr:col>33</xdr:col>
      <xdr:colOff>446191</xdr:colOff>
      <xdr:row>0</xdr:row>
      <xdr:rowOff>941917</xdr:rowOff>
    </xdr:to>
    <xdr:pic>
      <xdr:nvPicPr>
        <xdr:cNvPr id="2" name="Afbeelding 1" descr="Wegwijzer ICT - CVO Noord West Fryslân CVO Noord West Fryslân">
          <a:extLst>
            <a:ext uri="{FF2B5EF4-FFF2-40B4-BE49-F238E27FC236}">
              <a16:creationId xmlns:a16="http://schemas.microsoft.com/office/drawing/2014/main" id="{1A5195E8-B898-C5A7-D2C4-E02FEC976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96245" y="0"/>
          <a:ext cx="2060946" cy="9419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33</xdr:col>
      <xdr:colOff>550334</xdr:colOff>
      <xdr:row>0</xdr:row>
      <xdr:rowOff>137583</xdr:rowOff>
    </xdr:from>
    <xdr:to>
      <xdr:col>36</xdr:col>
      <xdr:colOff>247650</xdr:colOff>
      <xdr:row>0</xdr:row>
      <xdr:rowOff>1058406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DA56661-1E8B-F673-A540-B58CB6D1F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7461334" y="137583"/>
          <a:ext cx="2173816" cy="920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34A7-F542-6B4E-91F7-E11FEC21D22B}">
  <dimension ref="A1:AH20"/>
  <sheetViews>
    <sheetView showGridLines="0" tabSelected="1" zoomScale="120" zoomScaleNormal="120" workbookViewId="0">
      <pane xSplit="1" ySplit="3" topLeftCell="R4" activePane="bottomRight" state="frozen"/>
      <selection pane="topRight" activeCell="B1" sqref="B1"/>
      <selection pane="bottomLeft" activeCell="A5" sqref="A5"/>
      <selection pane="bottomRight" activeCell="AC9" sqref="AC9"/>
    </sheetView>
  </sheetViews>
  <sheetFormatPr baseColWidth="10" defaultColWidth="10.83203125" defaultRowHeight="12" x14ac:dyDescent="0.2"/>
  <cols>
    <col min="1" max="1" width="95" style="2" customWidth="1"/>
    <col min="2" max="2" width="16.1640625" style="9" customWidth="1"/>
    <col min="3" max="31" width="15.83203125" style="2" customWidth="1"/>
    <col min="32" max="16384" width="10.83203125" style="2"/>
  </cols>
  <sheetData>
    <row r="1" spans="1:34" s="1" customFormat="1" ht="114" customHeight="1" x14ac:dyDescent="0.15">
      <c r="A1" s="37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23"/>
      <c r="AA1" s="23"/>
      <c r="AB1" s="23"/>
      <c r="AC1" s="23"/>
      <c r="AD1" s="23"/>
      <c r="AE1" s="23"/>
      <c r="AH1" s="22"/>
    </row>
    <row r="2" spans="1:34" s="1" customFormat="1" ht="30" customHeight="1" thickBot="1" x14ac:dyDescent="0.2">
      <c r="A2" s="39" t="s">
        <v>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20"/>
      <c r="AA2" s="20"/>
      <c r="AB2" s="20"/>
      <c r="AC2" s="20"/>
      <c r="AD2" s="20"/>
      <c r="AE2" s="20"/>
      <c r="AH2" s="22"/>
    </row>
    <row r="3" spans="1:34" s="18" customFormat="1" ht="60" customHeight="1" thickBot="1" x14ac:dyDescent="0.25">
      <c r="A3" s="25"/>
      <c r="B3" s="43" t="s">
        <v>21</v>
      </c>
      <c r="C3" s="44"/>
      <c r="D3" s="45"/>
      <c r="E3" s="43" t="s">
        <v>12</v>
      </c>
      <c r="F3" s="44"/>
      <c r="G3" s="45"/>
      <c r="H3" s="36" t="s">
        <v>20</v>
      </c>
      <c r="I3" s="36"/>
      <c r="J3" s="36"/>
      <c r="K3" s="43" t="s">
        <v>13</v>
      </c>
      <c r="L3" s="44"/>
      <c r="M3" s="45"/>
      <c r="N3" s="43" t="s">
        <v>22</v>
      </c>
      <c r="O3" s="44"/>
      <c r="P3" s="45"/>
      <c r="Q3" s="43" t="s">
        <v>14</v>
      </c>
      <c r="R3" s="44"/>
      <c r="S3" s="45"/>
      <c r="T3" s="43" t="s">
        <v>15</v>
      </c>
      <c r="U3" s="44"/>
      <c r="V3" s="45"/>
      <c r="W3" s="43" t="s">
        <v>23</v>
      </c>
      <c r="X3" s="44"/>
      <c r="Y3" s="45"/>
      <c r="Z3" s="49" t="s">
        <v>24</v>
      </c>
      <c r="AA3" s="50"/>
      <c r="AB3" s="51"/>
      <c r="AC3" s="36" t="s">
        <v>25</v>
      </c>
      <c r="AD3" s="36"/>
      <c r="AE3" s="36"/>
      <c r="AG3" s="24"/>
    </row>
    <row r="4" spans="1:34" ht="30" customHeight="1" thickBot="1" x14ac:dyDescent="0.25">
      <c r="A4" s="10" t="s">
        <v>11</v>
      </c>
      <c r="B4" s="26" t="s">
        <v>19</v>
      </c>
      <c r="C4" s="11" t="s">
        <v>18</v>
      </c>
      <c r="D4" s="11" t="s">
        <v>0</v>
      </c>
      <c r="E4" s="26" t="s">
        <v>19</v>
      </c>
      <c r="F4" s="11" t="s">
        <v>18</v>
      </c>
      <c r="G4" s="11" t="s">
        <v>0</v>
      </c>
      <c r="H4" s="26" t="s">
        <v>19</v>
      </c>
      <c r="I4" s="11" t="s">
        <v>18</v>
      </c>
      <c r="J4" s="11" t="s">
        <v>0</v>
      </c>
      <c r="K4" s="26" t="s">
        <v>19</v>
      </c>
      <c r="L4" s="11" t="s">
        <v>18</v>
      </c>
      <c r="M4" s="11" t="s">
        <v>0</v>
      </c>
      <c r="N4" s="26" t="s">
        <v>19</v>
      </c>
      <c r="O4" s="11" t="s">
        <v>18</v>
      </c>
      <c r="P4" s="11" t="s">
        <v>0</v>
      </c>
      <c r="Q4" s="26" t="s">
        <v>19</v>
      </c>
      <c r="R4" s="11" t="s">
        <v>18</v>
      </c>
      <c r="S4" s="11" t="s">
        <v>0</v>
      </c>
      <c r="T4" s="26" t="s">
        <v>19</v>
      </c>
      <c r="U4" s="11" t="s">
        <v>18</v>
      </c>
      <c r="V4" s="11" t="s">
        <v>0</v>
      </c>
      <c r="W4" s="26" t="s">
        <v>19</v>
      </c>
      <c r="X4" s="11" t="s">
        <v>18</v>
      </c>
      <c r="Y4" s="11" t="s">
        <v>0</v>
      </c>
      <c r="Z4" s="26" t="s">
        <v>19</v>
      </c>
      <c r="AA4" s="11" t="s">
        <v>18</v>
      </c>
      <c r="AB4" s="11" t="s">
        <v>0</v>
      </c>
      <c r="AC4" s="26" t="s">
        <v>19</v>
      </c>
      <c r="AD4" s="11" t="s">
        <v>18</v>
      </c>
      <c r="AE4" s="11" t="s">
        <v>0</v>
      </c>
    </row>
    <row r="5" spans="1:34" ht="30" customHeight="1" thickBot="1" x14ac:dyDescent="0.25">
      <c r="A5" s="12" t="s">
        <v>9</v>
      </c>
      <c r="B5" s="27">
        <v>2</v>
      </c>
      <c r="C5" s="13">
        <v>0</v>
      </c>
      <c r="D5" s="19">
        <f>(C5*B5)</f>
        <v>0</v>
      </c>
      <c r="E5" s="27">
        <v>2</v>
      </c>
      <c r="F5" s="13">
        <v>0</v>
      </c>
      <c r="G5" s="19">
        <f>(F5*E5)</f>
        <v>0</v>
      </c>
      <c r="H5" s="27">
        <v>2</v>
      </c>
      <c r="I5" s="13">
        <v>0</v>
      </c>
      <c r="J5" s="19">
        <f>(I5*H5)</f>
        <v>0</v>
      </c>
      <c r="K5" s="27">
        <v>2</v>
      </c>
      <c r="L5" s="13">
        <v>0</v>
      </c>
      <c r="M5" s="19">
        <f>(L5*K5)</f>
        <v>0</v>
      </c>
      <c r="N5" s="27">
        <v>2</v>
      </c>
      <c r="O5" s="13">
        <v>0</v>
      </c>
      <c r="P5" s="19">
        <f>(O5*N5)</f>
        <v>0</v>
      </c>
      <c r="Q5" s="27">
        <v>2</v>
      </c>
      <c r="R5" s="13">
        <v>0</v>
      </c>
      <c r="S5" s="19">
        <f>(R5*Q5)</f>
        <v>0</v>
      </c>
      <c r="T5" s="27">
        <v>2</v>
      </c>
      <c r="U5" s="13">
        <v>0</v>
      </c>
      <c r="V5" s="19">
        <f>(U5*T5)</f>
        <v>0</v>
      </c>
      <c r="W5" s="27">
        <v>2</v>
      </c>
      <c r="X5" s="13">
        <v>0</v>
      </c>
      <c r="Y5" s="19">
        <f>(X5*W5)</f>
        <v>0</v>
      </c>
      <c r="Z5" s="27">
        <v>2</v>
      </c>
      <c r="AA5" s="13">
        <v>0</v>
      </c>
      <c r="AB5" s="19">
        <f>(AA5*Z5)</f>
        <v>0</v>
      </c>
      <c r="AC5" s="27">
        <v>2</v>
      </c>
      <c r="AD5" s="13">
        <v>0</v>
      </c>
      <c r="AE5" s="19">
        <f>(AD5*AC5)</f>
        <v>0</v>
      </c>
    </row>
    <row r="6" spans="1:34" ht="30" customHeight="1" thickBot="1" x14ac:dyDescent="0.25">
      <c r="A6" s="10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4" ht="30" customHeight="1" thickBot="1" x14ac:dyDescent="0.25">
      <c r="A7" s="12" t="s">
        <v>27</v>
      </c>
      <c r="B7" s="30"/>
      <c r="C7" s="31"/>
      <c r="D7" s="32"/>
      <c r="E7" s="30"/>
      <c r="F7" s="31"/>
      <c r="G7" s="32"/>
      <c r="H7" s="30"/>
      <c r="I7" s="31"/>
      <c r="J7" s="32"/>
      <c r="K7" s="30"/>
      <c r="L7" s="31"/>
      <c r="M7" s="32"/>
      <c r="N7" s="30"/>
      <c r="O7" s="31"/>
      <c r="P7" s="32"/>
      <c r="Q7" s="30"/>
      <c r="R7" s="31"/>
      <c r="S7" s="32"/>
      <c r="T7" s="27">
        <v>4</v>
      </c>
      <c r="U7" s="13">
        <v>0</v>
      </c>
      <c r="V7" s="19">
        <f>(U7*T7)</f>
        <v>0</v>
      </c>
      <c r="W7" s="30"/>
      <c r="X7" s="31"/>
      <c r="Y7" s="32"/>
      <c r="Z7" s="30"/>
      <c r="AA7" s="31"/>
      <c r="AB7" s="32"/>
      <c r="AC7" s="30"/>
      <c r="AD7" s="31"/>
      <c r="AE7" s="32"/>
    </row>
    <row r="8" spans="1:34" ht="30" customHeight="1" thickBot="1" x14ac:dyDescent="0.25">
      <c r="A8" s="12" t="s">
        <v>29</v>
      </c>
      <c r="B8" s="27">
        <v>240</v>
      </c>
      <c r="C8" s="13">
        <v>0</v>
      </c>
      <c r="D8" s="19">
        <f>(C8*B8)</f>
        <v>0</v>
      </c>
      <c r="E8" s="52">
        <v>1150</v>
      </c>
      <c r="F8" s="13">
        <v>0</v>
      </c>
      <c r="G8" s="19">
        <f>(F8*E8)</f>
        <v>0</v>
      </c>
      <c r="H8" s="27">
        <v>500</v>
      </c>
      <c r="I8" s="13">
        <v>0</v>
      </c>
      <c r="J8" s="19">
        <f>(I8*H8)</f>
        <v>0</v>
      </c>
      <c r="K8" s="27">
        <v>420</v>
      </c>
      <c r="L8" s="13">
        <v>0</v>
      </c>
      <c r="M8" s="19">
        <f>(L8*K8)</f>
        <v>0</v>
      </c>
      <c r="N8" s="27">
        <v>280</v>
      </c>
      <c r="O8" s="13">
        <v>0</v>
      </c>
      <c r="P8" s="19">
        <f>(O8*N8)</f>
        <v>0</v>
      </c>
      <c r="Q8" s="27">
        <v>350</v>
      </c>
      <c r="R8" s="13">
        <v>0</v>
      </c>
      <c r="S8" s="19">
        <f>(R8*Q8)</f>
        <v>0</v>
      </c>
      <c r="T8" s="27">
        <v>250</v>
      </c>
      <c r="U8" s="13">
        <v>0</v>
      </c>
      <c r="V8" s="19">
        <f>(U8*T8)</f>
        <v>0</v>
      </c>
      <c r="W8" s="27">
        <v>370</v>
      </c>
      <c r="X8" s="13">
        <v>0</v>
      </c>
      <c r="Y8" s="19">
        <f>(X8*W8)</f>
        <v>0</v>
      </c>
      <c r="Z8" s="27">
        <v>160</v>
      </c>
      <c r="AA8" s="13">
        <v>0</v>
      </c>
      <c r="AB8" s="19">
        <f>(AA8*Z8)</f>
        <v>0</v>
      </c>
      <c r="AC8" s="27">
        <v>300</v>
      </c>
      <c r="AD8" s="13">
        <v>0</v>
      </c>
      <c r="AE8" s="19">
        <f>(AD8*AC8)</f>
        <v>0</v>
      </c>
    </row>
    <row r="9" spans="1:34" ht="25" customHeight="1" thickBot="1" x14ac:dyDescent="0.25">
      <c r="A9" s="14" t="s">
        <v>1</v>
      </c>
      <c r="B9" s="15"/>
      <c r="C9" s="28"/>
      <c r="D9" s="16">
        <f>SUM(D4:D8)</f>
        <v>0</v>
      </c>
      <c r="E9" s="15"/>
      <c r="F9" s="28"/>
      <c r="G9" s="16">
        <f>SUM(G4:G8)</f>
        <v>0</v>
      </c>
      <c r="H9" s="15"/>
      <c r="I9" s="28"/>
      <c r="J9" s="16">
        <f>SUM(J4:J8)</f>
        <v>0</v>
      </c>
      <c r="K9" s="15"/>
      <c r="L9" s="28"/>
      <c r="M9" s="16">
        <f>SUM(M4:M8)</f>
        <v>0</v>
      </c>
      <c r="N9" s="15"/>
      <c r="O9" s="28"/>
      <c r="P9" s="16">
        <f>SUM(P4:P8)</f>
        <v>0</v>
      </c>
      <c r="Q9" s="15"/>
      <c r="R9" s="16"/>
      <c r="S9" s="16">
        <f>SUM(S4:S8)</f>
        <v>0</v>
      </c>
      <c r="T9" s="15"/>
      <c r="U9" s="16"/>
      <c r="V9" s="16">
        <f>SUM(V4:V8)</f>
        <v>0</v>
      </c>
      <c r="W9" s="15"/>
      <c r="X9" s="16"/>
      <c r="Y9" s="16">
        <f>SUM(Y4:Y8)</f>
        <v>0</v>
      </c>
      <c r="Z9" s="15"/>
      <c r="AA9" s="16"/>
      <c r="AB9" s="16">
        <f>SUM(AB4:AB8)</f>
        <v>0</v>
      </c>
      <c r="AC9" s="15"/>
      <c r="AD9" s="16"/>
      <c r="AE9" s="16">
        <f>SUM(AE4:AE8)</f>
        <v>0</v>
      </c>
    </row>
    <row r="10" spans="1:34" ht="13" thickBot="1" x14ac:dyDescent="0.25"/>
    <row r="11" spans="1:34" ht="30" customHeight="1" thickBot="1" x14ac:dyDescent="0.25">
      <c r="A11" s="10" t="s">
        <v>2</v>
      </c>
      <c r="B11" s="10" t="s">
        <v>3</v>
      </c>
      <c r="C11" s="11" t="s">
        <v>4</v>
      </c>
      <c r="D11" s="29" t="s">
        <v>0</v>
      </c>
    </row>
    <row r="12" spans="1:34" ht="30" customHeight="1" thickBot="1" x14ac:dyDescent="0.25">
      <c r="A12" s="12" t="s">
        <v>16</v>
      </c>
      <c r="B12" s="21">
        <v>10</v>
      </c>
      <c r="C12" s="13">
        <v>0</v>
      </c>
      <c r="D12" s="19">
        <f t="shared" ref="D12" si="0">C12*B12</f>
        <v>0</v>
      </c>
      <c r="E12" s="42" t="s">
        <v>5</v>
      </c>
      <c r="F12" s="42"/>
    </row>
    <row r="13" spans="1:34" ht="30" customHeight="1" thickBot="1" x14ac:dyDescent="0.25">
      <c r="A13" s="12" t="s">
        <v>17</v>
      </c>
      <c r="B13" s="21">
        <v>10</v>
      </c>
      <c r="C13" s="13">
        <v>0</v>
      </c>
      <c r="D13" s="19">
        <f t="shared" ref="D13" si="1">C13*B13</f>
        <v>0</v>
      </c>
      <c r="E13" s="42"/>
      <c r="F13" s="42"/>
    </row>
    <row r="14" spans="1:34" ht="25" customHeight="1" thickBot="1" x14ac:dyDescent="0.25">
      <c r="A14" s="14" t="s">
        <v>6</v>
      </c>
      <c r="B14" s="15"/>
      <c r="C14" s="16"/>
      <c r="D14" s="16">
        <f>SUM(D12:D13)</f>
        <v>0</v>
      </c>
    </row>
    <row r="15" spans="1:34" x14ac:dyDescent="0.2">
      <c r="A15" s="5"/>
      <c r="B15" s="5"/>
      <c r="Q15" s="3"/>
      <c r="T15" s="3"/>
    </row>
    <row r="16" spans="1:34" ht="56" customHeight="1" x14ac:dyDescent="0.2">
      <c r="A16" s="17" t="s">
        <v>7</v>
      </c>
      <c r="B16" s="46">
        <f>(D9+G9+M9+P9+S9+V9+D14+Y9+AB9+J9+AE9)</f>
        <v>0</v>
      </c>
      <c r="C16" s="47"/>
      <c r="D16" s="47"/>
      <c r="E16" s="47"/>
      <c r="F16" s="48"/>
      <c r="G16" s="41"/>
      <c r="H16" s="41"/>
      <c r="I16" s="41"/>
      <c r="J16" s="41"/>
      <c r="K16" s="41"/>
      <c r="L16" s="41"/>
      <c r="M16" s="41"/>
      <c r="N16" s="41"/>
      <c r="O16" s="41"/>
      <c r="P16" s="41"/>
    </row>
    <row r="17" spans="1:6" x14ac:dyDescent="0.2">
      <c r="A17" s="5"/>
      <c r="B17" s="6"/>
    </row>
    <row r="18" spans="1:6" ht="40" customHeight="1" x14ac:dyDescent="0.2">
      <c r="A18" s="17" t="s">
        <v>8</v>
      </c>
      <c r="B18" s="33"/>
      <c r="C18" s="34"/>
      <c r="D18" s="34"/>
      <c r="E18" s="34"/>
      <c r="F18" s="35"/>
    </row>
    <row r="19" spans="1:6" x14ac:dyDescent="0.2">
      <c r="A19" s="7">
        <v>2022</v>
      </c>
      <c r="B19" s="8"/>
    </row>
    <row r="20" spans="1:6" x14ac:dyDescent="0.2">
      <c r="A20" s="4"/>
    </row>
  </sheetData>
  <sheetProtection algorithmName="SHA-512" hashValue="BKO+TBMA1ZK1UgGRNCl2ktWH3tx4qml15q6TLHlLCRWTZvBuMBgEhW2OyQZSQlRmFZZkeA3aPmqi20au5QLnBQ==" saltValue="cu/0NeEfaKiA+4eRajQVog==" spinCount="100000" sheet="1" objects="1" scenarios="1"/>
  <mergeCells count="25">
    <mergeCell ref="B18:F18"/>
    <mergeCell ref="AC3:AE3"/>
    <mergeCell ref="A1:Y1"/>
    <mergeCell ref="A2:Y2"/>
    <mergeCell ref="G16:P16"/>
    <mergeCell ref="E12:F13"/>
    <mergeCell ref="T3:V3"/>
    <mergeCell ref="E3:G3"/>
    <mergeCell ref="W3:Y3"/>
    <mergeCell ref="B16:F16"/>
    <mergeCell ref="B3:D3"/>
    <mergeCell ref="H3:J3"/>
    <mergeCell ref="Z3:AB3"/>
    <mergeCell ref="N3:P3"/>
    <mergeCell ref="K3:M3"/>
    <mergeCell ref="Q3:S3"/>
    <mergeCell ref="Q7:S7"/>
    <mergeCell ref="W7:Y7"/>
    <mergeCell ref="Z7:AB7"/>
    <mergeCell ref="AC7:AE7"/>
    <mergeCell ref="B7:D7"/>
    <mergeCell ref="E7:G7"/>
    <mergeCell ref="H7:J7"/>
    <mergeCell ref="K7:M7"/>
    <mergeCell ref="N7:P7"/>
  </mergeCells>
  <conditionalFormatting sqref="C5:D5 F5:G5 I5:J5 L5:M5 O5:P5 R5:S5 U5:V5 X5:Y5 AA5:AB5 AD5:AE5 C8:D8 F8:G8 I8:J8 L8:M8 O8:P8 R8:S8 X8:Y8 AA8:AB8 AD8:AE8 C10:AE10 C12:D13">
    <cfRule type="containsText" dxfId="15" priority="721" operator="containsText" text="2022">
      <formula>NOT(ISERROR(SEARCH("2022",C5)))</formula>
    </cfRule>
    <cfRule type="containsText" dxfId="14" priority="722" operator="containsText" text="2021">
      <formula>NOT(ISERROR(SEARCH("2021",C5)))</formula>
    </cfRule>
    <cfRule type="containsText" dxfId="13" priority="723" operator="containsText" text="2020">
      <formula>NOT(ISERROR(SEARCH("2020",C5)))</formula>
    </cfRule>
    <cfRule type="containsText" dxfId="12" priority="724" operator="containsText" text="2019">
      <formula>NOT(ISERROR(SEARCH("2019",C5)))</formula>
    </cfRule>
    <cfRule type="containsText" dxfId="11" priority="725" operator="containsText" text="JA">
      <formula>NOT(ISERROR(SEARCH("JA",C5)))</formula>
    </cfRule>
  </conditionalFormatting>
  <conditionalFormatting sqref="L16">
    <cfRule type="cellIs" dxfId="10" priority="1867" operator="greaterThan">
      <formula>440000</formula>
    </cfRule>
  </conditionalFormatting>
  <conditionalFormatting sqref="O16">
    <cfRule type="cellIs" dxfId="9" priority="4110" operator="greaterThan">
      <formula>440000</formula>
    </cfRule>
  </conditionalFormatting>
  <conditionalFormatting sqref="R16">
    <cfRule type="cellIs" dxfId="8" priority="4064" operator="greaterThan">
      <formula>440000</formula>
    </cfRule>
  </conditionalFormatting>
  <conditionalFormatting sqref="U16">
    <cfRule type="cellIs" dxfId="7" priority="4052" operator="greaterThan">
      <formula>440000</formula>
    </cfRule>
  </conditionalFormatting>
  <conditionalFormatting sqref="U7:V8">
    <cfRule type="containsText" dxfId="6" priority="1" operator="containsText" text="2022">
      <formula>NOT(ISERROR(SEARCH("2022",U7)))</formula>
    </cfRule>
    <cfRule type="containsText" dxfId="5" priority="2" operator="containsText" text="2021">
      <formula>NOT(ISERROR(SEARCH("2021",U7)))</formula>
    </cfRule>
    <cfRule type="containsText" dxfId="4" priority="3" operator="containsText" text="2020">
      <formula>NOT(ISERROR(SEARCH("2020",U7)))</formula>
    </cfRule>
    <cfRule type="containsText" dxfId="3" priority="4" operator="containsText" text="2019">
      <formula>NOT(ISERROR(SEARCH("2019",U7)))</formula>
    </cfRule>
    <cfRule type="containsText" dxfId="2" priority="5" operator="containsText" text="JA">
      <formula>NOT(ISERROR(SEARCH("JA",U7)))</formula>
    </cfRule>
  </conditionalFormatting>
  <conditionalFormatting sqref="X16">
    <cfRule type="cellIs" dxfId="1" priority="4040" operator="greaterThan">
      <formula>440000</formula>
    </cfRule>
  </conditionalFormatting>
  <conditionalFormatting sqref="AA16">
    <cfRule type="cellIs" dxfId="0" priority="4028" operator="greaterThan">
      <formula>440000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0a00bf24b0c443a9734b20bb3ade2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a6a12ad1291769fd6f93a704cd1990d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CAE70F-17EC-462E-91F4-11E4A0694308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04d4ff2e-cf62-40b0-a5cf-f8c6524922a9"/>
    <ds:schemaRef ds:uri="cdfd6af9-2027-427e-aee7-f2f3dc2ea94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E03DC4-5C0D-47D1-B55A-8B0700CE03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89D8C8-3631-4EF4-9B9C-61162642E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JAAR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Saskia Roos</dc:creator>
  <cp:keywords/>
  <dc:description>Copyright BiC</dc:description>
  <cp:lastModifiedBy>Saskia Roos</cp:lastModifiedBy>
  <cp:revision/>
  <dcterms:created xsi:type="dcterms:W3CDTF">2018-12-03T10:17:04Z</dcterms:created>
  <dcterms:modified xsi:type="dcterms:W3CDTF">2025-12-18T12:38:12Z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