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2"/>
  <workbookPr filterPrivacy="1" codeName="ThisWorkbook" autoCompressPictures="0"/>
  <xr:revisionPtr revIDLastSave="410" documentId="13_ncr:1_{C7C6994D-4D6B-FF4F-A441-855B6BA47B28}" xr6:coauthVersionLast="47" xr6:coauthVersionMax="47" xr10:uidLastSave="{356D5F13-7C1F-9843-854D-A7117FD891C5}"/>
  <bookViews>
    <workbookView xWindow="34200" yWindow="620" windowWidth="39120" windowHeight="17860" activeTab="7" xr2:uid="{00000000-000D-0000-FFFF-FFFF00000000}"/>
  </bookViews>
  <sheets>
    <sheet name="Beoordelen open vragen" sheetId="6" r:id="rId1"/>
    <sheet name="Beoordelaar 1" sheetId="7" r:id="rId2"/>
    <sheet name="Beoordelaar 2" sheetId="15" r:id="rId3"/>
    <sheet name="Beoordelaar 3" sheetId="16" r:id="rId4"/>
    <sheet name="Beoordelaar 4" sheetId="17" r:id="rId5"/>
    <sheet name="Beoordelaar 5" sheetId="22" r:id="rId6"/>
    <sheet name="Beoordelaar 6" sheetId="21" r:id="rId7"/>
    <sheet name="Consensus" sheetId="9" r:id="rId8"/>
    <sheet name="Eindscores" sheetId="18" r:id="rId9"/>
  </sheets>
  <definedNames>
    <definedName name="SCORE">'Beoordelen open vragen'!$A$7:$A$12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8" i="9" l="1"/>
  <c r="G18" i="9"/>
  <c r="D18" i="9"/>
  <c r="J10" i="9"/>
  <c r="G10" i="9"/>
  <c r="D10" i="9"/>
  <c r="I1" i="21"/>
  <c r="F1" i="21"/>
  <c r="C1" i="21"/>
  <c r="I1" i="22"/>
  <c r="F1" i="22"/>
  <c r="C1" i="22"/>
  <c r="I1" i="17"/>
  <c r="F1" i="17"/>
  <c r="C1" i="17"/>
  <c r="I1" i="16"/>
  <c r="F1" i="16"/>
  <c r="C1" i="16"/>
  <c r="I1" i="15"/>
  <c r="F1" i="15"/>
  <c r="C1" i="15"/>
  <c r="A6" i="21"/>
  <c r="A5" i="21"/>
  <c r="A4" i="21"/>
  <c r="A3" i="21"/>
  <c r="A6" i="22"/>
  <c r="A5" i="22"/>
  <c r="A4" i="22"/>
  <c r="A3" i="22"/>
  <c r="A6" i="17"/>
  <c r="A5" i="17"/>
  <c r="A4" i="17"/>
  <c r="A3" i="17"/>
  <c r="A6" i="16"/>
  <c r="A5" i="16"/>
  <c r="A4" i="16"/>
  <c r="A3" i="16"/>
  <c r="A6" i="15"/>
  <c r="A5" i="15"/>
  <c r="A4" i="15"/>
  <c r="A3" i="15"/>
  <c r="J16" i="9"/>
  <c r="J15" i="9"/>
  <c r="J14" i="9"/>
  <c r="J13" i="9"/>
  <c r="J12" i="9"/>
  <c r="J11" i="9"/>
  <c r="G16" i="9"/>
  <c r="G15" i="9"/>
  <c r="G14" i="9"/>
  <c r="G13" i="9"/>
  <c r="G12" i="9"/>
  <c r="G11" i="9"/>
  <c r="D16" i="9"/>
  <c r="D15" i="9"/>
  <c r="D14" i="9"/>
  <c r="D13" i="9"/>
  <c r="D12" i="9"/>
  <c r="D11" i="9"/>
  <c r="J8" i="9"/>
  <c r="J7" i="9"/>
  <c r="J6" i="9"/>
  <c r="J5" i="9"/>
  <c r="J4" i="9"/>
  <c r="J3" i="9"/>
  <c r="G8" i="9"/>
  <c r="G7" i="9"/>
  <c r="G6" i="9"/>
  <c r="D8" i="9"/>
  <c r="D7" i="9"/>
  <c r="B16" i="9"/>
  <c r="B15" i="9"/>
  <c r="B14" i="9"/>
  <c r="B13" i="9"/>
  <c r="B12" i="9"/>
  <c r="B11" i="9"/>
  <c r="A11" i="9"/>
  <c r="A3" i="9"/>
  <c r="A4" i="7"/>
  <c r="A6" i="7"/>
  <c r="A5" i="7"/>
  <c r="A3" i="7"/>
  <c r="G2" i="18"/>
  <c r="E2" i="18"/>
  <c r="C2" i="18"/>
  <c r="D2" i="9"/>
  <c r="J2" i="9"/>
  <c r="G2" i="9"/>
  <c r="G3" i="9"/>
  <c r="G4" i="9"/>
  <c r="G5" i="9"/>
  <c r="D6" i="9"/>
  <c r="D5" i="9"/>
  <c r="D4" i="9"/>
  <c r="D3" i="9"/>
  <c r="J20" i="9" l="1"/>
  <c r="G3" i="18" s="1"/>
  <c r="G4" i="18" s="1"/>
  <c r="G8" i="18" s="1"/>
  <c r="G20" i="9"/>
  <c r="E3" i="18" s="1"/>
  <c r="E4" i="18" s="1"/>
  <c r="E8" i="18" s="1"/>
  <c r="D20" i="9"/>
  <c r="C3" i="18" s="1"/>
  <c r="C4" i="18" s="1"/>
  <c r="C8" i="18" s="1"/>
</calcChain>
</file>

<file path=xl/sharedStrings.xml><?xml version="1.0" encoding="utf-8"?>
<sst xmlns="http://schemas.openxmlformats.org/spreadsheetml/2006/main" count="124" uniqueCount="39">
  <si>
    <t>Beoordelaar 1: &lt;&lt;&gt;&gt;</t>
  </si>
  <si>
    <t>Beoordelaar 2: &lt;&lt;&gt;&gt;</t>
  </si>
  <si>
    <t>Beoordelaar 3: &lt;&lt;&gt;&gt;</t>
  </si>
  <si>
    <t>&lt;MOTIVATIE&gt;</t>
  </si>
  <si>
    <t>Consensus</t>
  </si>
  <si>
    <t>Onvoldoende</t>
  </si>
  <si>
    <t>Matig</t>
  </si>
  <si>
    <t>Voldoende</t>
  </si>
  <si>
    <t>Goed</t>
  </si>
  <si>
    <t>Uitmuntend</t>
  </si>
  <si>
    <t>Beoordelaar 1</t>
  </si>
  <si>
    <t>Beoordelaar 2</t>
  </si>
  <si>
    <t>Beoordelaar 3</t>
  </si>
  <si>
    <t>Totaal behaalde waarde open vragen:</t>
  </si>
  <si>
    <t>Score:</t>
  </si>
  <si>
    <t>Om de kwaliteit en toegevoegde waarde van de inschrijver(s) te kunnen beoordelen dient inschrijver haar kwaliteit aan te tonen en meerwaarde uit te werken conform onderstaande open vragen.</t>
  </si>
  <si>
    <t>Beoordelaar 4: &lt;&lt;&gt;&gt;</t>
  </si>
  <si>
    <t>Beoordelaar 4</t>
  </si>
  <si>
    <t>MOTIVATIE CONSENSUS</t>
  </si>
  <si>
    <t>Totaalwaardes</t>
  </si>
  <si>
    <t>Totaalwaarde criterium kwaliteit</t>
  </si>
  <si>
    <t>Onderdeel</t>
  </si>
  <si>
    <t>Totaal behaalde waarde criterium kwaliteit:</t>
  </si>
  <si>
    <t>Totaal behaalde waarde criterium prijs:</t>
  </si>
  <si>
    <t>FICTIEVE EINDWAARDE (prijs -/- kwaliteit):</t>
  </si>
  <si>
    <t>&lt;&lt;motivatie CONSENSUS&gt;&gt;</t>
  </si>
  <si>
    <t>Beoordelaar 5: &lt;&lt;&gt;&gt;</t>
  </si>
  <si>
    <t>Beoordelaar 6: &lt;&lt;&gt;&gt;</t>
  </si>
  <si>
    <t>Beoordelaar 5</t>
  </si>
  <si>
    <t>Beoordelaar 6</t>
  </si>
  <si>
    <t>Inschrijver 1</t>
  </si>
  <si>
    <t>Inschrijver 2</t>
  </si>
  <si>
    <t>Inschrijver 3</t>
  </si>
  <si>
    <t xml:space="preserve">Zie bijlage 7b 'kwaliteit' Perceel 2. </t>
  </si>
  <si>
    <t>Beantwoording open vragen</t>
  </si>
  <si>
    <t>OPEN VRAAG 1 Milieu en duurzaamheid</t>
  </si>
  <si>
    <t>OPEN VRAAG 2 Uitvoering dienstverlening</t>
  </si>
  <si>
    <t>Open vragen</t>
  </si>
  <si>
    <t>Indien inschrijver tweemaal 'matig scoort zal zij worden uitgesloten van verdere deelname.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</si>
</sst>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&quot;€&quot;\ #,##0.0000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name val="Verdana"/>
      <family val="2"/>
    </font>
    <font>
      <b/>
      <sz val="11"/>
      <color theme="0"/>
      <name val="Verdana"/>
      <family val="2"/>
    </font>
    <font>
      <sz val="12"/>
      <color rgb="FF454545"/>
      <name val="Helvetica Neue"/>
      <family val="2"/>
    </font>
    <font>
      <i/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b/>
      <sz val="18"/>
      <color theme="0"/>
      <name val="Verdana"/>
      <family val="2"/>
    </font>
    <font>
      <sz val="12"/>
      <color theme="0"/>
      <name val="Calibri"/>
      <family val="2"/>
      <scheme val="minor"/>
    </font>
    <font>
      <b/>
      <sz val="14"/>
      <color theme="0"/>
      <name val="Verdana"/>
      <family val="2"/>
    </font>
    <font>
      <b/>
      <sz val="14"/>
      <name val="Verdana"/>
      <family val="2"/>
    </font>
    <font>
      <b/>
      <sz val="14"/>
      <color theme="1"/>
      <name val="Calibri"/>
      <family val="2"/>
      <scheme val="minor"/>
    </font>
    <font>
      <i/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46E3A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3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/>
    <xf numFmtId="0" fontId="4" fillId="2" borderId="8" xfId="0" applyFont="1" applyFill="1" applyBorder="1" applyAlignment="1">
      <alignment horizontal="left" vertical="center" indent="1"/>
    </xf>
    <xf numFmtId="0" fontId="7" fillId="2" borderId="8" xfId="0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/>
    <xf numFmtId="164" fontId="3" fillId="2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167" fontId="4" fillId="0" borderId="8" xfId="0" applyNumberFormat="1" applyFont="1" applyBorder="1" applyAlignment="1">
      <alignment horizontal="left" vertical="center"/>
    </xf>
    <xf numFmtId="166" fontId="1" fillId="3" borderId="13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horizontal="left" vertical="center" indent="1"/>
      <protection locked="0"/>
    </xf>
    <xf numFmtId="0" fontId="4" fillId="5" borderId="1" xfId="0" applyFont="1" applyFill="1" applyBorder="1" applyAlignment="1">
      <alignment horizontal="left" vertical="center" indent="1"/>
    </xf>
    <xf numFmtId="0" fontId="11" fillId="5" borderId="1" xfId="0" applyFont="1" applyFill="1" applyBorder="1" applyAlignment="1">
      <alignment vertical="center" wrapText="1"/>
    </xf>
    <xf numFmtId="165" fontId="11" fillId="5" borderId="10" xfId="0" applyNumberFormat="1" applyFont="1" applyFill="1" applyBorder="1" applyAlignment="1" applyProtection="1">
      <alignment horizontal="center" vertical="center"/>
      <protection locked="0"/>
    </xf>
    <xf numFmtId="165" fontId="3" fillId="5" borderId="5" xfId="0" applyNumberFormat="1" applyFont="1" applyFill="1" applyBorder="1" applyAlignment="1">
      <alignment horizontal="center" vertical="center"/>
    </xf>
    <xf numFmtId="165" fontId="11" fillId="5" borderId="5" xfId="0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165" fontId="3" fillId="5" borderId="3" xfId="0" applyNumberFormat="1" applyFont="1" applyFill="1" applyBorder="1" applyAlignment="1">
      <alignment horizontal="center" vertical="center" wrapText="1"/>
    </xf>
    <xf numFmtId="165" fontId="11" fillId="5" borderId="3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/>
    <xf numFmtId="0" fontId="12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3" fillId="5" borderId="2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166" fontId="4" fillId="5" borderId="1" xfId="0" applyNumberFormat="1" applyFont="1" applyFill="1" applyBorder="1" applyAlignment="1">
      <alignment horizontal="center" vertical="center"/>
    </xf>
    <xf numFmtId="167" fontId="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66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>
      <alignment horizontal="right" vertical="center"/>
    </xf>
    <xf numFmtId="0" fontId="17" fillId="2" borderId="8" xfId="0" applyFont="1" applyFill="1" applyBorder="1" applyAlignment="1">
      <alignment horizontal="center" vertical="center" wrapText="1"/>
    </xf>
    <xf numFmtId="164" fontId="16" fillId="4" borderId="3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8" fillId="0" borderId="0" xfId="0" applyFont="1"/>
    <xf numFmtId="0" fontId="4" fillId="5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5" fillId="0" borderId="0" xfId="0" applyFont="1"/>
    <xf numFmtId="166" fontId="16" fillId="4" borderId="2" xfId="0" applyNumberFormat="1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2" xfId="0" applyNumberFormat="1" applyFont="1" applyFill="1" applyBorder="1" applyAlignment="1" applyProtection="1">
      <alignment horizontal="center" vertical="center"/>
      <protection locked="0"/>
    </xf>
    <xf numFmtId="165" fontId="4" fillId="4" borderId="3" xfId="0" applyNumberFormat="1" applyFont="1" applyFill="1" applyBorder="1" applyAlignment="1" applyProtection="1">
      <alignment horizontal="center" vertical="center"/>
      <protection locked="0"/>
    </xf>
    <xf numFmtId="165" fontId="11" fillId="5" borderId="2" xfId="0" applyNumberFormat="1" applyFont="1" applyFill="1" applyBorder="1" applyAlignment="1">
      <alignment horizontal="center" vertical="center"/>
    </xf>
    <xf numFmtId="165" fontId="11" fillId="5" borderId="3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right" vertical="center" wrapText="1"/>
    </xf>
    <xf numFmtId="0" fontId="16" fillId="4" borderId="3" xfId="0" applyFont="1" applyFill="1" applyBorder="1" applyAlignment="1">
      <alignment horizontal="right" vertical="center" wrapText="1"/>
    </xf>
    <xf numFmtId="0" fontId="8" fillId="5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164" fontId="10" fillId="7" borderId="13" xfId="0" applyNumberFormat="1" applyFont="1" applyFill="1" applyBorder="1" applyAlignment="1" applyProtection="1">
      <alignment horizontal="center" vertical="center" wrapText="1"/>
      <protection locked="0"/>
    </xf>
    <xf numFmtId="164" fontId="10" fillId="7" borderId="8" xfId="0" applyNumberFormat="1" applyFont="1" applyFill="1" applyBorder="1" applyAlignment="1" applyProtection="1">
      <alignment horizontal="center" vertical="center" wrapText="1"/>
      <protection locked="0"/>
    </xf>
    <xf numFmtId="164" fontId="10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right" vertical="center" wrapText="1"/>
    </xf>
    <xf numFmtId="0" fontId="8" fillId="5" borderId="11" xfId="0" applyFont="1" applyFill="1" applyBorder="1" applyAlignment="1">
      <alignment horizontal="right" vertical="center" wrapText="1"/>
    </xf>
    <xf numFmtId="0" fontId="4" fillId="5" borderId="9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</cellXfs>
  <cellStyles count="5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</cellStyles>
  <dxfs count="0"/>
  <tableStyles count="0" defaultTableStyle="TableStyleMedium2" defaultPivotStyle="PivotStyleMedium9"/>
  <colors>
    <mruColors>
      <color rgb="FFEAF1DD"/>
      <color rgb="FF346E3A"/>
      <color rgb="FFFF9A02"/>
      <color rgb="FFFFCC99"/>
      <color rgb="FFFDE9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0</xdr:row>
      <xdr:rowOff>0</xdr:rowOff>
    </xdr:from>
    <xdr:to>
      <xdr:col>3</xdr:col>
      <xdr:colOff>526670</xdr:colOff>
      <xdr:row>1</xdr:row>
      <xdr:rowOff>393700</xdr:rowOff>
    </xdr:to>
    <xdr:pic>
      <xdr:nvPicPr>
        <xdr:cNvPr id="2" name="Afbeelding 1" descr="Wegwijzer ICT - CVO Noord West Fryslân CVO Noord West Fryslân">
          <a:extLst>
            <a:ext uri="{FF2B5EF4-FFF2-40B4-BE49-F238E27FC236}">
              <a16:creationId xmlns:a16="http://schemas.microsoft.com/office/drawing/2014/main" id="{1FDC393B-3DFD-4F40-B144-1B9E742F1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635000</xdr:colOff>
      <xdr:row>0</xdr:row>
      <xdr:rowOff>114300</xdr:rowOff>
    </xdr:from>
    <xdr:to>
      <xdr:col>6</xdr:col>
      <xdr:colOff>444558</xdr:colOff>
      <xdr:row>2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A1477E6-3CF9-974A-ABEA-05777FC2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8700" y="114300"/>
          <a:ext cx="1828858" cy="77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380942</xdr:colOff>
      <xdr:row>0</xdr:row>
      <xdr:rowOff>152400</xdr:rowOff>
    </xdr:from>
    <xdr:to>
      <xdr:col>15</xdr:col>
      <xdr:colOff>190500</xdr:colOff>
      <xdr:row>1</xdr:row>
      <xdr:rowOff>292100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3303C8D-F870-44F4-94D8-FB48DD0E2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10242" y="1524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0</xdr:row>
      <xdr:rowOff>38100</xdr:rowOff>
    </xdr:from>
    <xdr:to>
      <xdr:col>12</xdr:col>
      <xdr:colOff>285370</xdr:colOff>
      <xdr:row>1</xdr:row>
      <xdr:rowOff>177800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A72831A6-A15F-594B-7EF4-732BBE178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19600" y="3810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444442</xdr:colOff>
      <xdr:row>0</xdr:row>
      <xdr:rowOff>114300</xdr:rowOff>
    </xdr:from>
    <xdr:to>
      <xdr:col>15</xdr:col>
      <xdr:colOff>254000</xdr:colOff>
      <xdr:row>1</xdr:row>
      <xdr:rowOff>254000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24E5508-1243-BA44-A94F-E9C76A9AB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73742" y="1143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215900</xdr:colOff>
      <xdr:row>0</xdr:row>
      <xdr:rowOff>0</xdr:rowOff>
    </xdr:from>
    <xdr:to>
      <xdr:col>12</xdr:col>
      <xdr:colOff>348870</xdr:colOff>
      <xdr:row>1</xdr:row>
      <xdr:rowOff>139700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D27F6B24-8B75-4A4B-A90D-F8555B79A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482542</xdr:colOff>
      <xdr:row>0</xdr:row>
      <xdr:rowOff>203200</xdr:rowOff>
    </xdr:from>
    <xdr:to>
      <xdr:col>15</xdr:col>
      <xdr:colOff>292100</xdr:colOff>
      <xdr:row>1</xdr:row>
      <xdr:rowOff>342900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36B176-47F4-8B4F-ABE1-1113D0614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1842" y="2032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266700</xdr:colOff>
      <xdr:row>0</xdr:row>
      <xdr:rowOff>101600</xdr:rowOff>
    </xdr:from>
    <xdr:to>
      <xdr:col>12</xdr:col>
      <xdr:colOff>399670</xdr:colOff>
      <xdr:row>1</xdr:row>
      <xdr:rowOff>241300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267C4592-6CBE-214D-9D18-D30EBF6AA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3900" y="10160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431742</xdr:colOff>
      <xdr:row>0</xdr:row>
      <xdr:rowOff>177800</xdr:rowOff>
    </xdr:from>
    <xdr:to>
      <xdr:col>15</xdr:col>
      <xdr:colOff>241300</xdr:colOff>
      <xdr:row>1</xdr:row>
      <xdr:rowOff>317500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12F758C-8889-7045-8F4D-7558B1BA2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61042" y="1778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203200</xdr:colOff>
      <xdr:row>0</xdr:row>
      <xdr:rowOff>127000</xdr:rowOff>
    </xdr:from>
    <xdr:to>
      <xdr:col>12</xdr:col>
      <xdr:colOff>336170</xdr:colOff>
      <xdr:row>1</xdr:row>
      <xdr:rowOff>266700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9089F904-E0B0-2148-AAD7-CE543B813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0400" y="12700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368242</xdr:colOff>
      <xdr:row>0</xdr:row>
      <xdr:rowOff>177800</xdr:rowOff>
    </xdr:from>
    <xdr:to>
      <xdr:col>15</xdr:col>
      <xdr:colOff>177800</xdr:colOff>
      <xdr:row>1</xdr:row>
      <xdr:rowOff>317500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3E51311-8A3D-3F4F-8DDD-6EBC60A47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97542" y="1778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127000</xdr:colOff>
      <xdr:row>0</xdr:row>
      <xdr:rowOff>88900</xdr:rowOff>
    </xdr:from>
    <xdr:to>
      <xdr:col>12</xdr:col>
      <xdr:colOff>259970</xdr:colOff>
      <xdr:row>1</xdr:row>
      <xdr:rowOff>228600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E332F62C-716F-2845-9593-AB6409BEC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8890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330142</xdr:colOff>
      <xdr:row>0</xdr:row>
      <xdr:rowOff>127000</xdr:rowOff>
    </xdr:from>
    <xdr:to>
      <xdr:col>15</xdr:col>
      <xdr:colOff>139700</xdr:colOff>
      <xdr:row>1</xdr:row>
      <xdr:rowOff>266700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6854884-03F3-3149-98D6-C6BFE0D46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59442" y="1270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0</xdr:row>
      <xdr:rowOff>38100</xdr:rowOff>
    </xdr:from>
    <xdr:to>
      <xdr:col>12</xdr:col>
      <xdr:colOff>247270</xdr:colOff>
      <xdr:row>1</xdr:row>
      <xdr:rowOff>177800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63B6CBD8-969E-2C4F-914B-8C57EC524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1500" y="3810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25342</xdr:colOff>
      <xdr:row>0</xdr:row>
      <xdr:rowOff>127000</xdr:rowOff>
    </xdr:from>
    <xdr:to>
      <xdr:col>16</xdr:col>
      <xdr:colOff>508000</xdr:colOff>
      <xdr:row>2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CA59C3C-7D8A-424B-AA4B-39672FE3D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37442" y="127000"/>
          <a:ext cx="1828858" cy="774700"/>
        </a:xfrm>
        <a:prstGeom prst="rect">
          <a:avLst/>
        </a:prstGeom>
      </xdr:spPr>
    </xdr:pic>
    <xdr:clientData/>
  </xdr:twoCellAnchor>
  <xdr:twoCellAnchor editAs="oneCell">
    <xdr:from>
      <xdr:col>11</xdr:col>
      <xdr:colOff>266700</xdr:colOff>
      <xdr:row>0</xdr:row>
      <xdr:rowOff>63500</xdr:rowOff>
    </xdr:from>
    <xdr:to>
      <xdr:col>13</xdr:col>
      <xdr:colOff>615570</xdr:colOff>
      <xdr:row>1</xdr:row>
      <xdr:rowOff>330200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68D4D6F3-8616-BE41-92E2-ACDB290F0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63500"/>
          <a:ext cx="169507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245476</xdr:colOff>
      <xdr:row>0</xdr:row>
      <xdr:rowOff>155222</xdr:rowOff>
    </xdr:from>
    <xdr:to>
      <xdr:col>11</xdr:col>
      <xdr:colOff>423334</xdr:colOff>
      <xdr:row>2</xdr:row>
      <xdr:rowOff>174978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240F1A1-D88E-7343-9D58-72B012F5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01476" y="155222"/>
          <a:ext cx="1842969" cy="781756"/>
        </a:xfrm>
        <a:prstGeom prst="rect">
          <a:avLst/>
        </a:prstGeom>
      </xdr:spPr>
    </xdr:pic>
    <xdr:clientData/>
  </xdr:twoCellAnchor>
  <xdr:twoCellAnchor editAs="oneCell">
    <xdr:from>
      <xdr:col>7</xdr:col>
      <xdr:colOff>142522</xdr:colOff>
      <xdr:row>0</xdr:row>
      <xdr:rowOff>66322</xdr:rowOff>
    </xdr:from>
    <xdr:to>
      <xdr:col>9</xdr:col>
      <xdr:colOff>186593</xdr:colOff>
      <xdr:row>2</xdr:row>
      <xdr:rowOff>79022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5712176D-E41C-A647-85C0-511AB583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3411" y="66322"/>
          <a:ext cx="1709182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13"/>
  <sheetViews>
    <sheetView showGridLines="0" zoomScaleNormal="100" workbookViewId="0">
      <selection activeCell="E5" sqref="E5"/>
    </sheetView>
  </sheetViews>
  <sheetFormatPr baseColWidth="10" defaultColWidth="8.83203125" defaultRowHeight="15" x14ac:dyDescent="0.2"/>
  <cols>
    <col min="1" max="1" width="120.83203125" customWidth="1"/>
  </cols>
  <sheetData>
    <row r="1" spans="1:1" s="18" customFormat="1" ht="30" customHeight="1" x14ac:dyDescent="0.2">
      <c r="A1" s="29" t="s">
        <v>34</v>
      </c>
    </row>
    <row r="2" spans="1:1" s="1" customFormat="1" ht="40" customHeight="1" x14ac:dyDescent="0.2">
      <c r="A2" s="28" t="s">
        <v>15</v>
      </c>
    </row>
    <row r="3" spans="1:1" s="1" customFormat="1" ht="30" customHeight="1" x14ac:dyDescent="0.2">
      <c r="A3" s="30" t="s">
        <v>35</v>
      </c>
    </row>
    <row r="4" spans="1:1" s="1" customFormat="1" ht="75" customHeight="1" x14ac:dyDescent="0.2">
      <c r="A4" s="31" t="s">
        <v>33</v>
      </c>
    </row>
    <row r="5" spans="1:1" s="1" customFormat="1" ht="30" customHeight="1" x14ac:dyDescent="0.2">
      <c r="A5" s="30" t="s">
        <v>36</v>
      </c>
    </row>
    <row r="6" spans="1:1" s="1" customFormat="1" ht="75" customHeight="1" x14ac:dyDescent="0.2">
      <c r="A6" s="31" t="s">
        <v>33</v>
      </c>
    </row>
    <row r="7" spans="1:1" ht="25" customHeight="1" x14ac:dyDescent="0.2">
      <c r="A7" s="30" t="s">
        <v>14</v>
      </c>
    </row>
    <row r="8" spans="1:1" ht="20" customHeight="1" x14ac:dyDescent="0.2">
      <c r="A8" s="31" t="s">
        <v>9</v>
      </c>
    </row>
    <row r="9" spans="1:1" ht="20" customHeight="1" x14ac:dyDescent="0.2">
      <c r="A9" s="31" t="s">
        <v>8</v>
      </c>
    </row>
    <row r="10" spans="1:1" ht="20" customHeight="1" x14ac:dyDescent="0.2">
      <c r="A10" s="31" t="s">
        <v>7</v>
      </c>
    </row>
    <row r="11" spans="1:1" ht="20" customHeight="1" x14ac:dyDescent="0.2">
      <c r="A11" s="31" t="s">
        <v>6</v>
      </c>
    </row>
    <row r="12" spans="1:1" ht="20" customHeight="1" x14ac:dyDescent="0.2">
      <c r="A12" s="31" t="s">
        <v>5</v>
      </c>
    </row>
    <row r="13" spans="1:1" ht="20" customHeight="1" x14ac:dyDescent="0.2">
      <c r="A13" s="30"/>
    </row>
  </sheetData>
  <sheetProtection algorithmName="SHA-512" hashValue="avamommq/ZQDPH33abgH+gvl0OF4SENldzsEcg3OGNGDjRyDyE5i6IrvDS0YgSELNbJt3GvCgoDWXRVL0cMOwQ==" saltValue="T5oGlah2r3ZFjDxB5cLwVg==" spinCount="100000" sheet="1" objects="1" scenarios="1"/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7"/>
  <sheetViews>
    <sheetView showGridLines="0" zoomScaleNormal="100" zoomScalePageLayoutView="85" workbookViewId="0">
      <pane ySplit="1" topLeftCell="A5" activePane="bottomLeft" state="frozen"/>
      <selection pane="bottomLeft" activeCell="A7" sqref="A7:XFD18"/>
    </sheetView>
  </sheetViews>
  <sheetFormatPr baseColWidth="10" defaultColWidth="8.83203125" defaultRowHeight="13" x14ac:dyDescent="0.15"/>
  <cols>
    <col min="1" max="1" width="125.1640625" style="3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x14ac:dyDescent="0.2">
      <c r="A1" s="32" t="s">
        <v>0</v>
      </c>
      <c r="B1" s="9"/>
      <c r="C1" s="73" t="s">
        <v>30</v>
      </c>
      <c r="D1" s="74"/>
      <c r="E1" s="9"/>
      <c r="F1" s="73" t="s">
        <v>31</v>
      </c>
      <c r="G1" s="74"/>
      <c r="H1" s="9"/>
      <c r="I1" s="73" t="s">
        <v>32</v>
      </c>
      <c r="J1" s="74"/>
      <c r="K1" s="2"/>
    </row>
    <row r="2" spans="1:11" ht="33" customHeight="1" x14ac:dyDescent="0.15">
      <c r="A2" s="33"/>
      <c r="B2" s="6"/>
      <c r="C2" s="75"/>
      <c r="D2" s="76"/>
      <c r="E2" s="6"/>
      <c r="F2" s="75"/>
      <c r="G2" s="76"/>
      <c r="H2" s="6"/>
      <c r="I2" s="75"/>
      <c r="J2" s="76"/>
    </row>
    <row r="3" spans="1:11" ht="20" customHeight="1" x14ac:dyDescent="0.15">
      <c r="A3" s="34" t="str">
        <f>'Beoordelen open vragen'!A3</f>
        <v>OPEN VRAAG 1 Milieu en duurzaamheid</v>
      </c>
      <c r="B3" s="7"/>
      <c r="C3" s="35" t="s">
        <v>14</v>
      </c>
      <c r="D3" s="36"/>
      <c r="E3" s="7"/>
      <c r="F3" s="35" t="s">
        <v>14</v>
      </c>
      <c r="G3" s="37"/>
      <c r="H3" s="7"/>
      <c r="I3" s="35" t="s">
        <v>14</v>
      </c>
      <c r="J3" s="37"/>
    </row>
    <row r="4" spans="1:11" ht="175" customHeight="1" x14ac:dyDescent="0.15">
      <c r="A4" s="38" t="str">
        <f>'Beoordelen open vragen'!A4</f>
        <v xml:space="preserve">Zie bijlage 7b 'kwaliteit' Perceel 2. </v>
      </c>
      <c r="B4" s="7"/>
      <c r="C4" s="69" t="s">
        <v>3</v>
      </c>
      <c r="D4" s="70"/>
      <c r="E4" s="7"/>
      <c r="F4" s="71" t="s">
        <v>3</v>
      </c>
      <c r="G4" s="72"/>
      <c r="H4" s="7"/>
      <c r="I4" s="71" t="s">
        <v>3</v>
      </c>
      <c r="J4" s="72"/>
    </row>
    <row r="5" spans="1:11" ht="20" customHeight="1" x14ac:dyDescent="0.15">
      <c r="A5" s="34" t="str">
        <f>'Beoordelen open vragen'!A5</f>
        <v>OPEN VRAAG 2 Uitvoering dienstverlening</v>
      </c>
      <c r="B5" s="7"/>
      <c r="C5" s="35" t="s">
        <v>14</v>
      </c>
      <c r="D5" s="40"/>
      <c r="E5" s="7"/>
      <c r="F5" s="35" t="s">
        <v>14</v>
      </c>
      <c r="G5" s="41"/>
      <c r="H5" s="7"/>
      <c r="I5" s="35" t="s">
        <v>14</v>
      </c>
      <c r="J5" s="41"/>
    </row>
    <row r="6" spans="1:11" ht="175" customHeight="1" x14ac:dyDescent="0.15">
      <c r="A6" s="39" t="str">
        <f>'Beoordelen open vragen'!A6</f>
        <v xml:space="preserve">Zie bijlage 7b 'kwaliteit' Perceel 2. </v>
      </c>
      <c r="B6" s="7"/>
      <c r="C6" s="69" t="s">
        <v>3</v>
      </c>
      <c r="D6" s="70"/>
      <c r="E6" s="7"/>
      <c r="F6" s="71" t="s">
        <v>3</v>
      </c>
      <c r="G6" s="72"/>
      <c r="H6" s="7"/>
      <c r="I6" s="71" t="s">
        <v>3</v>
      </c>
      <c r="J6" s="72"/>
    </row>
    <row r="7" spans="1:11" ht="20" customHeight="1" x14ac:dyDescent="0.15">
      <c r="A7" s="42"/>
      <c r="B7" s="8"/>
      <c r="C7" s="43"/>
      <c r="D7" s="43"/>
      <c r="E7" s="8"/>
      <c r="F7" s="43"/>
      <c r="G7" s="43"/>
      <c r="H7" s="8"/>
      <c r="I7" s="43"/>
      <c r="J7" s="44"/>
    </row>
  </sheetData>
  <sheetProtection algorithmName="SHA-512" hashValue="J9/UElmhxtBdvHVZXD1icrtBHZvpG1Pq9v5uNJpqxAtSvCmBkOj8LU68J6rhCe7U7Uc37ihsrIFxLaMA+/yGMw==" saltValue="ok6sPsKsVsfdQMSS2EJlJQ==" spinCount="100000" sheet="1" objects="1" scenarios="1"/>
  <mergeCells count="12">
    <mergeCell ref="I1:J1"/>
    <mergeCell ref="C2:D2"/>
    <mergeCell ref="I2:J2"/>
    <mergeCell ref="C1:D1"/>
    <mergeCell ref="F1:G1"/>
    <mergeCell ref="F2:G2"/>
    <mergeCell ref="C4:D4"/>
    <mergeCell ref="F4:G4"/>
    <mergeCell ref="I4:J4"/>
    <mergeCell ref="I6:J6"/>
    <mergeCell ref="F6:G6"/>
    <mergeCell ref="C6:D6"/>
  </mergeCells>
  <dataValidations disablePrompts="1" count="1">
    <dataValidation type="list" errorStyle="warning" allowBlank="1" showErrorMessage="1" error="Voer juiste waarde in. " sqref="C3 F3 I3 I5 F5 C5" xr:uid="{CFADCB4A-99DB-AF4D-B4E3-C5FD69184C31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"/>
  <sheetViews>
    <sheetView showGridLines="0" zoomScaleNormal="100" zoomScalePageLayoutView="85" workbookViewId="0">
      <pane ySplit="1" topLeftCell="A5" activePane="bottomLeft" state="frozen"/>
      <selection pane="bottomLeft" activeCell="A7" sqref="A7:XFD18"/>
    </sheetView>
  </sheetViews>
  <sheetFormatPr baseColWidth="10" defaultColWidth="8.83203125" defaultRowHeight="13" x14ac:dyDescent="0.15"/>
  <cols>
    <col min="1" max="1" width="125.1640625" style="3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3" ht="50" customHeight="1" x14ac:dyDescent="0.2">
      <c r="A1" s="32" t="s">
        <v>1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2"/>
      <c r="M1" s="2"/>
    </row>
    <row r="2" spans="1:13" ht="33" customHeight="1" x14ac:dyDescent="0.15">
      <c r="A2" s="33"/>
      <c r="B2" s="6"/>
      <c r="C2" s="75"/>
      <c r="D2" s="76"/>
      <c r="E2" s="6"/>
      <c r="F2" s="75"/>
      <c r="G2" s="76"/>
      <c r="H2" s="6"/>
      <c r="I2" s="75"/>
      <c r="J2" s="76"/>
    </row>
    <row r="3" spans="1:13" ht="20" customHeight="1" x14ac:dyDescent="0.15">
      <c r="A3" s="34" t="str">
        <f>'Beoordelen open vragen'!A3</f>
        <v>OPEN VRAAG 1 Milieu en duurzaamheid</v>
      </c>
      <c r="B3" s="7"/>
      <c r="C3" s="35" t="s">
        <v>14</v>
      </c>
      <c r="D3" s="36"/>
      <c r="E3" s="7"/>
      <c r="F3" s="35" t="s">
        <v>14</v>
      </c>
      <c r="G3" s="37"/>
      <c r="H3" s="7"/>
      <c r="I3" s="35" t="s">
        <v>14</v>
      </c>
      <c r="J3" s="37"/>
    </row>
    <row r="4" spans="1:13" ht="175" customHeight="1" x14ac:dyDescent="0.15">
      <c r="A4" s="38" t="str">
        <f>'Beoordelen open vragen'!A4</f>
        <v xml:space="preserve">Zie bijlage 7b 'kwaliteit' Perceel 2. </v>
      </c>
      <c r="B4" s="7"/>
      <c r="C4" s="69" t="s">
        <v>3</v>
      </c>
      <c r="D4" s="70"/>
      <c r="E4" s="7"/>
      <c r="F4" s="71" t="s">
        <v>3</v>
      </c>
      <c r="G4" s="72"/>
      <c r="H4" s="7"/>
      <c r="I4" s="71" t="s">
        <v>3</v>
      </c>
      <c r="J4" s="72"/>
    </row>
    <row r="5" spans="1:13" ht="20" customHeight="1" x14ac:dyDescent="0.15">
      <c r="A5" s="34" t="str">
        <f>'Beoordelen open vragen'!A5</f>
        <v>OPEN VRAAG 2 Uitvoering dienstverlening</v>
      </c>
      <c r="B5" s="7"/>
      <c r="C5" s="35" t="s">
        <v>14</v>
      </c>
      <c r="D5" s="40"/>
      <c r="E5" s="7"/>
      <c r="F5" s="35" t="s">
        <v>14</v>
      </c>
      <c r="G5" s="41"/>
      <c r="H5" s="7"/>
      <c r="I5" s="35" t="s">
        <v>14</v>
      </c>
      <c r="J5" s="41"/>
    </row>
    <row r="6" spans="1:13" ht="175" customHeight="1" x14ac:dyDescent="0.15">
      <c r="A6" s="39" t="str">
        <f>'Beoordelen open vragen'!A6</f>
        <v xml:space="preserve">Zie bijlage 7b 'kwaliteit' Perceel 2. </v>
      </c>
      <c r="B6" s="7"/>
      <c r="C6" s="69" t="s">
        <v>3</v>
      </c>
      <c r="D6" s="70"/>
      <c r="E6" s="7"/>
      <c r="F6" s="71" t="s">
        <v>3</v>
      </c>
      <c r="G6" s="72"/>
      <c r="H6" s="7"/>
      <c r="I6" s="71" t="s">
        <v>3</v>
      </c>
      <c r="J6" s="72"/>
    </row>
    <row r="7" spans="1:13" ht="20" customHeight="1" x14ac:dyDescent="0.15">
      <c r="A7" s="42"/>
      <c r="B7" s="8"/>
      <c r="C7" s="43"/>
      <c r="D7" s="43"/>
      <c r="E7" s="8"/>
      <c r="F7" s="43"/>
      <c r="G7" s="43"/>
      <c r="H7" s="8"/>
      <c r="I7" s="43"/>
      <c r="J7" s="44"/>
    </row>
  </sheetData>
  <sheetProtection algorithmName="SHA-512" hashValue="bH12SjbzXweUtZBK3QkYpwWvT8OM2f5vAxz3bHjAFd23CJ4GokDGlAoeR1Pu07+aC+V785wEHKJojzMsUfuFLg==" saltValue="VuXuWLwgXSmVvzf+TtBy1g==" spinCount="100000" sheet="1" objects="1" scenarios="1"/>
  <mergeCells count="12">
    <mergeCell ref="I1:J1"/>
    <mergeCell ref="C1:D1"/>
    <mergeCell ref="F1:G1"/>
    <mergeCell ref="C2:D2"/>
    <mergeCell ref="F2:G2"/>
    <mergeCell ref="I2:J2"/>
    <mergeCell ref="C6:D6"/>
    <mergeCell ref="F6:G6"/>
    <mergeCell ref="I6:J6"/>
    <mergeCell ref="C4:D4"/>
    <mergeCell ref="F4:G4"/>
    <mergeCell ref="I4:J4"/>
  </mergeCells>
  <dataValidations count="1">
    <dataValidation type="list" errorStyle="warning" allowBlank="1" showErrorMessage="1" error="Voer juiste waarde in. " sqref="C3 F3 I3 I5 F5 C5" xr:uid="{F37EEB34-0D37-8345-BEA1-1E69CD08A6C4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"/>
  <sheetViews>
    <sheetView showGridLines="0" zoomScaleNormal="100" zoomScalePageLayoutView="85" workbookViewId="0">
      <pane ySplit="1" topLeftCell="A2" activePane="bottomLeft" state="frozen"/>
      <selection pane="bottomLeft" activeCell="A7" sqref="A7:XFD18"/>
    </sheetView>
  </sheetViews>
  <sheetFormatPr baseColWidth="10" defaultColWidth="8.83203125" defaultRowHeight="13" x14ac:dyDescent="0.15"/>
  <cols>
    <col min="1" max="1" width="125.1640625" style="3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3" ht="50" customHeight="1" x14ac:dyDescent="0.2">
      <c r="A1" s="32" t="s">
        <v>2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2"/>
    </row>
    <row r="2" spans="1:13" ht="33" customHeight="1" x14ac:dyDescent="0.2">
      <c r="A2" s="33"/>
      <c r="B2" s="6"/>
      <c r="C2" s="75"/>
      <c r="D2" s="76"/>
      <c r="E2" s="6"/>
      <c r="F2" s="75"/>
      <c r="G2" s="76"/>
      <c r="H2" s="6"/>
      <c r="I2" s="75"/>
      <c r="J2" s="76"/>
      <c r="M2" s="2"/>
    </row>
    <row r="3" spans="1:13" ht="20" customHeight="1" x14ac:dyDescent="0.15">
      <c r="A3" s="34" t="str">
        <f>'Beoordelen open vragen'!A3</f>
        <v>OPEN VRAAG 1 Milieu en duurzaamheid</v>
      </c>
      <c r="B3" s="7"/>
      <c r="C3" s="35" t="s">
        <v>14</v>
      </c>
      <c r="D3" s="36"/>
      <c r="E3" s="7"/>
      <c r="F3" s="35" t="s">
        <v>14</v>
      </c>
      <c r="G3" s="37"/>
      <c r="H3" s="7"/>
      <c r="I3" s="35" t="s">
        <v>14</v>
      </c>
      <c r="J3" s="37"/>
    </row>
    <row r="4" spans="1:13" ht="175" customHeight="1" x14ac:dyDescent="0.15">
      <c r="A4" s="38" t="str">
        <f>'Beoordelen open vragen'!A4</f>
        <v xml:space="preserve">Zie bijlage 7b 'kwaliteit' Perceel 2. </v>
      </c>
      <c r="B4" s="7"/>
      <c r="C4" s="69" t="s">
        <v>3</v>
      </c>
      <c r="D4" s="70"/>
      <c r="E4" s="7"/>
      <c r="F4" s="71" t="s">
        <v>3</v>
      </c>
      <c r="G4" s="72"/>
      <c r="H4" s="7"/>
      <c r="I4" s="71" t="s">
        <v>3</v>
      </c>
      <c r="J4" s="72"/>
    </row>
    <row r="5" spans="1:13" ht="20" customHeight="1" x14ac:dyDescent="0.15">
      <c r="A5" s="34" t="str">
        <f>'Beoordelen open vragen'!A5</f>
        <v>OPEN VRAAG 2 Uitvoering dienstverlening</v>
      </c>
      <c r="B5" s="7"/>
      <c r="C5" s="35" t="s">
        <v>14</v>
      </c>
      <c r="D5" s="40"/>
      <c r="E5" s="7"/>
      <c r="F5" s="35" t="s">
        <v>14</v>
      </c>
      <c r="G5" s="41"/>
      <c r="H5" s="7"/>
      <c r="I5" s="35" t="s">
        <v>14</v>
      </c>
      <c r="J5" s="41"/>
    </row>
    <row r="6" spans="1:13" ht="175" customHeight="1" x14ac:dyDescent="0.15">
      <c r="A6" s="39" t="str">
        <f>'Beoordelen open vragen'!A6</f>
        <v xml:space="preserve">Zie bijlage 7b 'kwaliteit' Perceel 2. </v>
      </c>
      <c r="B6" s="7"/>
      <c r="C6" s="69" t="s">
        <v>3</v>
      </c>
      <c r="D6" s="70"/>
      <c r="E6" s="7"/>
      <c r="F6" s="71" t="s">
        <v>3</v>
      </c>
      <c r="G6" s="72"/>
      <c r="H6" s="7"/>
      <c r="I6" s="71" t="s">
        <v>3</v>
      </c>
      <c r="J6" s="72"/>
    </row>
    <row r="7" spans="1:13" ht="20" customHeight="1" x14ac:dyDescent="0.15">
      <c r="A7" s="42"/>
      <c r="B7" s="8"/>
      <c r="C7" s="43"/>
      <c r="D7" s="43"/>
      <c r="E7" s="8"/>
      <c r="F7" s="43"/>
      <c r="G7" s="43"/>
      <c r="H7" s="8"/>
      <c r="I7" s="43"/>
      <c r="J7" s="44"/>
    </row>
  </sheetData>
  <sheetProtection algorithmName="SHA-512" hashValue="4nCqJt5QA/96b/XwJiPO7/xr0n947kJ/qxkTqfR6a5UW6UzVUXqvHOG2UEZaHK/+FIGnbJMgLEOAr+UkSywfJg==" saltValue="kE5JQVXuKfKOT3zJQgA7YQ==" spinCount="100000" sheet="1" objects="1" scenarios="1"/>
  <mergeCells count="12">
    <mergeCell ref="I1:J1"/>
    <mergeCell ref="C1:D1"/>
    <mergeCell ref="F1:G1"/>
    <mergeCell ref="C2:D2"/>
    <mergeCell ref="F2:G2"/>
    <mergeCell ref="I2:J2"/>
    <mergeCell ref="C6:D6"/>
    <mergeCell ref="F6:G6"/>
    <mergeCell ref="I6:J6"/>
    <mergeCell ref="C4:D4"/>
    <mergeCell ref="F4:G4"/>
    <mergeCell ref="I4:J4"/>
  </mergeCells>
  <dataValidations count="1">
    <dataValidation type="list" errorStyle="warning" allowBlank="1" showErrorMessage="1" error="Voer juiste waarde in. " sqref="C3 F3 I3 I5 F5 C5" xr:uid="{3E5D07DA-93B1-1947-9235-2BDDBF13DC17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A684-3402-094D-B2A8-B30B8AE7F18E}">
  <dimension ref="A1:N7"/>
  <sheetViews>
    <sheetView showGridLines="0" topLeftCell="A5" zoomScaleNormal="100" workbookViewId="0">
      <selection activeCell="A7" sqref="A7:XFD18"/>
    </sheetView>
  </sheetViews>
  <sheetFormatPr baseColWidth="10" defaultColWidth="8.83203125" defaultRowHeight="13" x14ac:dyDescent="0.15"/>
  <cols>
    <col min="1" max="1" width="125.1640625" style="3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4" ht="50" customHeight="1" x14ac:dyDescent="0.2">
      <c r="A1" s="32" t="s">
        <v>16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2"/>
      <c r="L1" s="2"/>
    </row>
    <row r="2" spans="1:14" ht="33" customHeight="1" x14ac:dyDescent="0.2">
      <c r="A2" s="33"/>
      <c r="B2" s="6"/>
      <c r="C2" s="75"/>
      <c r="D2" s="76"/>
      <c r="E2" s="6"/>
      <c r="F2" s="75"/>
      <c r="G2" s="76"/>
      <c r="H2" s="6"/>
      <c r="I2" s="75"/>
      <c r="J2" s="76"/>
      <c r="N2" s="2"/>
    </row>
    <row r="3" spans="1:14" ht="20" customHeight="1" x14ac:dyDescent="0.15">
      <c r="A3" s="34" t="str">
        <f>'Beoordelen open vragen'!A3</f>
        <v>OPEN VRAAG 1 Milieu en duurzaamheid</v>
      </c>
      <c r="B3" s="7"/>
      <c r="C3" s="35" t="s">
        <v>14</v>
      </c>
      <c r="D3" s="36"/>
      <c r="E3" s="7"/>
      <c r="F3" s="35" t="s">
        <v>14</v>
      </c>
      <c r="G3" s="37"/>
      <c r="H3" s="7"/>
      <c r="I3" s="35" t="s">
        <v>14</v>
      </c>
      <c r="J3" s="37"/>
    </row>
    <row r="4" spans="1:14" ht="175" customHeight="1" x14ac:dyDescent="0.15">
      <c r="A4" s="38" t="str">
        <f>'Beoordelen open vragen'!A4</f>
        <v xml:space="preserve">Zie bijlage 7b 'kwaliteit' Perceel 2. </v>
      </c>
      <c r="B4" s="7"/>
      <c r="C4" s="69" t="s">
        <v>3</v>
      </c>
      <c r="D4" s="70"/>
      <c r="E4" s="7"/>
      <c r="F4" s="71" t="s">
        <v>3</v>
      </c>
      <c r="G4" s="72"/>
      <c r="H4" s="7"/>
      <c r="I4" s="71" t="s">
        <v>3</v>
      </c>
      <c r="J4" s="72"/>
    </row>
    <row r="5" spans="1:14" ht="20" customHeight="1" x14ac:dyDescent="0.15">
      <c r="A5" s="34" t="str">
        <f>'Beoordelen open vragen'!A5</f>
        <v>OPEN VRAAG 2 Uitvoering dienstverlening</v>
      </c>
      <c r="B5" s="7"/>
      <c r="C5" s="35" t="s">
        <v>14</v>
      </c>
      <c r="D5" s="40"/>
      <c r="E5" s="7"/>
      <c r="F5" s="35" t="s">
        <v>14</v>
      </c>
      <c r="G5" s="41"/>
      <c r="H5" s="7"/>
      <c r="I5" s="35" t="s">
        <v>14</v>
      </c>
      <c r="J5" s="41"/>
    </row>
    <row r="6" spans="1:14" ht="175" customHeight="1" x14ac:dyDescent="0.15">
      <c r="A6" s="39" t="str">
        <f>'Beoordelen open vragen'!A6</f>
        <v xml:space="preserve">Zie bijlage 7b 'kwaliteit' Perceel 2. </v>
      </c>
      <c r="B6" s="7"/>
      <c r="C6" s="69" t="s">
        <v>3</v>
      </c>
      <c r="D6" s="70"/>
      <c r="E6" s="7"/>
      <c r="F6" s="71" t="s">
        <v>3</v>
      </c>
      <c r="G6" s="72"/>
      <c r="H6" s="7"/>
      <c r="I6" s="71" t="s">
        <v>3</v>
      </c>
      <c r="J6" s="72"/>
    </row>
    <row r="7" spans="1:14" ht="20" customHeight="1" x14ac:dyDescent="0.15">
      <c r="A7" s="42"/>
      <c r="B7" s="8"/>
      <c r="C7" s="43"/>
      <c r="D7" s="43"/>
      <c r="E7" s="8"/>
      <c r="F7" s="43"/>
      <c r="G7" s="43"/>
      <c r="H7" s="8"/>
      <c r="I7" s="43"/>
      <c r="J7" s="44"/>
    </row>
  </sheetData>
  <sheetProtection algorithmName="SHA-512" hashValue="eLwBHNQygiPBjbcv3miw92tNDYTd1PLPb25HsigTI/oIGoCwtU7tsrs9dGUvwceCFlLAhcwN/42nT9S+S3+xdQ==" saltValue="zQIHYBtVvdijho62hI2Sbg==" spinCount="100000" sheet="1" objects="1" scenarios="1"/>
  <mergeCells count="12">
    <mergeCell ref="C1:D1"/>
    <mergeCell ref="F1:G1"/>
    <mergeCell ref="I1:J1"/>
    <mergeCell ref="C2:D2"/>
    <mergeCell ref="F2:G2"/>
    <mergeCell ref="I2:J2"/>
    <mergeCell ref="C4:D4"/>
    <mergeCell ref="F4:G4"/>
    <mergeCell ref="I4:J4"/>
    <mergeCell ref="C6:D6"/>
    <mergeCell ref="F6:G6"/>
    <mergeCell ref="I6:J6"/>
  </mergeCells>
  <dataValidations count="1">
    <dataValidation type="list" errorStyle="warning" allowBlank="1" showErrorMessage="1" error="Voer juiste waarde in. " sqref="C3 F3 I3 I5 F5 C5" xr:uid="{760B898C-5658-BD4A-AFA6-ED7E78B62E04}">
      <formula1>SCORE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7A4A-A834-F045-9D87-558D59B5AF47}">
  <dimension ref="A1:P7"/>
  <sheetViews>
    <sheetView showGridLines="0" topLeftCell="A5" zoomScaleNormal="100" workbookViewId="0">
      <selection activeCell="A7" sqref="A7:XFD18"/>
    </sheetView>
  </sheetViews>
  <sheetFormatPr baseColWidth="10" defaultColWidth="8.83203125" defaultRowHeight="13" x14ac:dyDescent="0.15"/>
  <cols>
    <col min="1" max="1" width="125.1640625" style="3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6" ht="50" customHeight="1" x14ac:dyDescent="0.2">
      <c r="A1" s="32" t="s">
        <v>26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2"/>
    </row>
    <row r="2" spans="1:16" ht="33" customHeight="1" x14ac:dyDescent="0.15">
      <c r="A2" s="33"/>
      <c r="B2" s="6"/>
      <c r="C2" s="75"/>
      <c r="D2" s="76"/>
      <c r="E2" s="6"/>
      <c r="F2" s="75"/>
      <c r="G2" s="76"/>
      <c r="H2" s="6"/>
      <c r="I2" s="75"/>
      <c r="J2" s="76"/>
    </row>
    <row r="3" spans="1:16" ht="20" customHeight="1" x14ac:dyDescent="0.2">
      <c r="A3" s="34" t="str">
        <f>'Beoordelen open vragen'!A3</f>
        <v>OPEN VRAAG 1 Milieu en duurzaamheid</v>
      </c>
      <c r="B3" s="7"/>
      <c r="C3" s="35" t="s">
        <v>14</v>
      </c>
      <c r="D3" s="36"/>
      <c r="E3" s="7"/>
      <c r="F3" s="35" t="s">
        <v>14</v>
      </c>
      <c r="G3" s="37"/>
      <c r="H3" s="7"/>
      <c r="I3" s="35" t="s">
        <v>14</v>
      </c>
      <c r="J3" s="37"/>
      <c r="N3" s="2"/>
    </row>
    <row r="4" spans="1:16" ht="175" customHeight="1" x14ac:dyDescent="0.2">
      <c r="A4" s="38" t="str">
        <f>'Beoordelen open vragen'!A4</f>
        <v xml:space="preserve">Zie bijlage 7b 'kwaliteit' Perceel 2. </v>
      </c>
      <c r="B4" s="7"/>
      <c r="C4" s="69" t="s">
        <v>3</v>
      </c>
      <c r="D4" s="70"/>
      <c r="E4" s="7"/>
      <c r="F4" s="71" t="s">
        <v>3</v>
      </c>
      <c r="G4" s="72"/>
      <c r="H4" s="7"/>
      <c r="I4" s="71" t="s">
        <v>3</v>
      </c>
      <c r="J4" s="72"/>
      <c r="P4" s="2"/>
    </row>
    <row r="5" spans="1:16" ht="20" customHeight="1" x14ac:dyDescent="0.15">
      <c r="A5" s="34" t="str">
        <f>'Beoordelen open vragen'!A5</f>
        <v>OPEN VRAAG 2 Uitvoering dienstverlening</v>
      </c>
      <c r="B5" s="7"/>
      <c r="C5" s="35" t="s">
        <v>14</v>
      </c>
      <c r="D5" s="40"/>
      <c r="E5" s="7"/>
      <c r="F5" s="35" t="s">
        <v>14</v>
      </c>
      <c r="G5" s="41"/>
      <c r="H5" s="7"/>
      <c r="I5" s="35" t="s">
        <v>14</v>
      </c>
      <c r="J5" s="41"/>
    </row>
    <row r="6" spans="1:16" ht="175" customHeight="1" x14ac:dyDescent="0.15">
      <c r="A6" s="39" t="str">
        <f>'Beoordelen open vragen'!A6</f>
        <v xml:space="preserve">Zie bijlage 7b 'kwaliteit' Perceel 2. </v>
      </c>
      <c r="B6" s="7"/>
      <c r="C6" s="69" t="s">
        <v>3</v>
      </c>
      <c r="D6" s="70"/>
      <c r="E6" s="7"/>
      <c r="F6" s="71" t="s">
        <v>3</v>
      </c>
      <c r="G6" s="72"/>
      <c r="H6" s="7"/>
      <c r="I6" s="71" t="s">
        <v>3</v>
      </c>
      <c r="J6" s="72"/>
    </row>
    <row r="7" spans="1:16" ht="20" customHeight="1" x14ac:dyDescent="0.15">
      <c r="A7" s="42"/>
      <c r="B7" s="8"/>
      <c r="C7" s="43"/>
      <c r="D7" s="43"/>
      <c r="E7" s="8"/>
      <c r="F7" s="43"/>
      <c r="G7" s="43"/>
      <c r="H7" s="8"/>
      <c r="I7" s="43"/>
      <c r="J7" s="44"/>
    </row>
  </sheetData>
  <sheetProtection algorithmName="SHA-512" hashValue="LJbI6PU+zHkD4Rm8J/1FynYlRCl8SPLWRc2kx0P9rRzqoIQ4wevt25WQy7q90JnqQmKJzncMdELC17tz8CEANA==" saltValue="BLHJg2O4/woccqPBUzfIvw==" spinCount="100000" sheet="1" objects="1" scenarios="1"/>
  <mergeCells count="12">
    <mergeCell ref="C4:D4"/>
    <mergeCell ref="F4:G4"/>
    <mergeCell ref="I4:J4"/>
    <mergeCell ref="C6:D6"/>
    <mergeCell ref="F6:G6"/>
    <mergeCell ref="I6:J6"/>
    <mergeCell ref="C1:D1"/>
    <mergeCell ref="F1:G1"/>
    <mergeCell ref="I1:J1"/>
    <mergeCell ref="C2:D2"/>
    <mergeCell ref="F2:G2"/>
    <mergeCell ref="I2:J2"/>
  </mergeCells>
  <dataValidations count="1">
    <dataValidation type="list" errorStyle="warning" allowBlank="1" showErrorMessage="1" error="Voer juiste waarde in. " sqref="C3 F3 I3 I5 F5 C5" xr:uid="{C0541C8D-E971-1140-8482-B5C64DBB40E3}">
      <formula1>SCORE</formula1>
    </dataValidation>
  </dataValidations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7447-8D37-EB4B-96CE-15E3352F2811}">
  <dimension ref="A1:N7"/>
  <sheetViews>
    <sheetView showGridLines="0" topLeftCell="A5" workbookViewId="0">
      <selection activeCell="A7" sqref="A7:XFD18"/>
    </sheetView>
  </sheetViews>
  <sheetFormatPr baseColWidth="10" defaultColWidth="8.83203125" defaultRowHeight="13" x14ac:dyDescent="0.15"/>
  <cols>
    <col min="1" max="1" width="125.1640625" style="3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4" ht="50" customHeight="1" x14ac:dyDescent="0.2">
      <c r="A1" s="32" t="s">
        <v>27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2"/>
    </row>
    <row r="2" spans="1:14" ht="33" customHeight="1" x14ac:dyDescent="0.2">
      <c r="A2" s="33"/>
      <c r="B2" s="6"/>
      <c r="C2" s="75"/>
      <c r="D2" s="76"/>
      <c r="E2" s="6"/>
      <c r="F2" s="75"/>
      <c r="G2" s="76"/>
      <c r="H2" s="6"/>
      <c r="I2" s="75"/>
      <c r="J2" s="76"/>
      <c r="L2" s="2"/>
    </row>
    <row r="3" spans="1:14" ht="20" customHeight="1" x14ac:dyDescent="0.2">
      <c r="A3" s="34" t="str">
        <f>'Beoordelen open vragen'!A3</f>
        <v>OPEN VRAAG 1 Milieu en duurzaamheid</v>
      </c>
      <c r="B3" s="7"/>
      <c r="C3" s="35" t="s">
        <v>14</v>
      </c>
      <c r="D3" s="36"/>
      <c r="E3" s="7"/>
      <c r="F3" s="35" t="s">
        <v>14</v>
      </c>
      <c r="G3" s="37"/>
      <c r="H3" s="7"/>
      <c r="I3" s="35" t="s">
        <v>14</v>
      </c>
      <c r="J3" s="37"/>
      <c r="N3" s="2"/>
    </row>
    <row r="4" spans="1:14" ht="175" customHeight="1" x14ac:dyDescent="0.15">
      <c r="A4" s="38" t="str">
        <f>'Beoordelen open vragen'!A4</f>
        <v xml:space="preserve">Zie bijlage 7b 'kwaliteit' Perceel 2. </v>
      </c>
      <c r="B4" s="7"/>
      <c r="C4" s="69" t="s">
        <v>3</v>
      </c>
      <c r="D4" s="70"/>
      <c r="E4" s="7"/>
      <c r="F4" s="71" t="s">
        <v>3</v>
      </c>
      <c r="G4" s="72"/>
      <c r="H4" s="7"/>
      <c r="I4" s="71" t="s">
        <v>3</v>
      </c>
      <c r="J4" s="72"/>
    </row>
    <row r="5" spans="1:14" ht="20" customHeight="1" x14ac:dyDescent="0.15">
      <c r="A5" s="34" t="str">
        <f>'Beoordelen open vragen'!A5</f>
        <v>OPEN VRAAG 2 Uitvoering dienstverlening</v>
      </c>
      <c r="B5" s="7"/>
      <c r="C5" s="35" t="s">
        <v>14</v>
      </c>
      <c r="D5" s="40"/>
      <c r="E5" s="7"/>
      <c r="F5" s="35" t="s">
        <v>14</v>
      </c>
      <c r="G5" s="41"/>
      <c r="H5" s="7"/>
      <c r="I5" s="35" t="s">
        <v>14</v>
      </c>
      <c r="J5" s="41"/>
    </row>
    <row r="6" spans="1:14" ht="175" customHeight="1" x14ac:dyDescent="0.15">
      <c r="A6" s="39" t="str">
        <f>'Beoordelen open vragen'!A6</f>
        <v xml:space="preserve">Zie bijlage 7b 'kwaliteit' Perceel 2. </v>
      </c>
      <c r="B6" s="7"/>
      <c r="C6" s="69" t="s">
        <v>3</v>
      </c>
      <c r="D6" s="70"/>
      <c r="E6" s="7"/>
      <c r="F6" s="71" t="s">
        <v>3</v>
      </c>
      <c r="G6" s="72"/>
      <c r="H6" s="7"/>
      <c r="I6" s="71" t="s">
        <v>3</v>
      </c>
      <c r="J6" s="72"/>
    </row>
    <row r="7" spans="1:14" ht="20" customHeight="1" x14ac:dyDescent="0.15">
      <c r="A7" s="42"/>
      <c r="B7" s="8"/>
      <c r="C7" s="43"/>
      <c r="D7" s="43"/>
      <c r="E7" s="8"/>
      <c r="F7" s="43"/>
      <c r="G7" s="43"/>
      <c r="H7" s="8"/>
      <c r="I7" s="43"/>
      <c r="J7" s="44"/>
    </row>
  </sheetData>
  <sheetProtection algorithmName="SHA-512" hashValue="Lgg5PosbUGbZQzaSaVXTQ84iK1P+b025f2CBL55mUZY0M4hzr9YjOzcf9tgm8ri9PvbKYmE/83v0dCxhpdxCOw==" saltValue="t36KTm9VhCgKRT6WnFE/uA==" spinCount="100000" sheet="1" objects="1" scenarios="1"/>
  <mergeCells count="12">
    <mergeCell ref="C4:D4"/>
    <mergeCell ref="F4:G4"/>
    <mergeCell ref="I4:J4"/>
    <mergeCell ref="C6:D6"/>
    <mergeCell ref="F6:G6"/>
    <mergeCell ref="I6:J6"/>
    <mergeCell ref="C1:D1"/>
    <mergeCell ref="F1:G1"/>
    <mergeCell ref="I1:J1"/>
    <mergeCell ref="C2:D2"/>
    <mergeCell ref="F2:G2"/>
    <mergeCell ref="I2:J2"/>
  </mergeCells>
  <dataValidations count="1">
    <dataValidation type="list" errorStyle="warning" allowBlank="1" showErrorMessage="1" error="Voer juiste waarde in. " sqref="C3 F3 I3 I5 F5 C5" xr:uid="{2AC91C37-9FC5-0C46-9C34-3A21AEB5C9E0}">
      <formula1>SCORE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R21"/>
  <sheetViews>
    <sheetView showGridLines="0" tabSelected="1" zoomScaleNormal="100" workbookViewId="0">
      <selection activeCell="D18" sqref="D18"/>
    </sheetView>
  </sheetViews>
  <sheetFormatPr baseColWidth="10" defaultColWidth="8.83203125" defaultRowHeight="15" x14ac:dyDescent="0.2"/>
  <cols>
    <col min="1" max="1" width="60.6640625" customWidth="1"/>
    <col min="2" max="2" width="15.6640625" customWidth="1"/>
    <col min="3" max="3" width="2.83203125" customWidth="1"/>
    <col min="4" max="5" width="26.1640625" customWidth="1"/>
    <col min="6" max="6" width="2.83203125" customWidth="1"/>
    <col min="7" max="8" width="26.1640625" customWidth="1"/>
    <col min="9" max="9" width="5" customWidth="1"/>
    <col min="10" max="11" width="26.1640625" customWidth="1"/>
  </cols>
  <sheetData>
    <row r="1" spans="1:18" ht="40" customHeight="1" x14ac:dyDescent="0.2">
      <c r="A1" s="84" t="s">
        <v>19</v>
      </c>
      <c r="B1" s="85"/>
      <c r="C1" s="9"/>
      <c r="D1" s="86"/>
      <c r="E1" s="87"/>
      <c r="F1" s="12"/>
      <c r="G1" s="86"/>
      <c r="H1" s="87"/>
      <c r="I1" s="15"/>
      <c r="J1" s="86"/>
      <c r="K1" s="87"/>
      <c r="M1" s="2"/>
      <c r="N1" s="3"/>
      <c r="O1" s="3"/>
      <c r="P1" s="3"/>
      <c r="Q1" s="3"/>
      <c r="R1" s="3"/>
    </row>
    <row r="2" spans="1:18" ht="28" customHeight="1" x14ac:dyDescent="0.2">
      <c r="A2" s="79"/>
      <c r="B2" s="80"/>
      <c r="C2" s="11"/>
      <c r="D2" s="46" t="str">
        <f>'Beoordelaar 1'!C1</f>
        <v>Inschrijver 1</v>
      </c>
      <c r="E2" s="45" t="s">
        <v>18</v>
      </c>
      <c r="F2" s="20"/>
      <c r="G2" s="46" t="str">
        <f>'Beoordelaar 1'!F1</f>
        <v>Inschrijver 2</v>
      </c>
      <c r="H2" s="45" t="s">
        <v>18</v>
      </c>
      <c r="I2" s="21"/>
      <c r="J2" s="46" t="str">
        <f>'Beoordelaar 1'!I1</f>
        <v>Inschrijver 3</v>
      </c>
      <c r="K2" s="45" t="s">
        <v>18</v>
      </c>
      <c r="M2" s="3"/>
      <c r="N2" s="2"/>
      <c r="O2" s="3"/>
      <c r="P2" s="3"/>
      <c r="Q2" s="3"/>
      <c r="R2" s="3"/>
    </row>
    <row r="3" spans="1:18" ht="18" customHeight="1" x14ac:dyDescent="0.2">
      <c r="A3" s="88" t="str">
        <f>'Beoordelen open vragen'!A3</f>
        <v>OPEN VRAAG 1 Milieu en duurzaamheid</v>
      </c>
      <c r="B3" s="48" t="s">
        <v>10</v>
      </c>
      <c r="C3" s="11"/>
      <c r="D3" s="26" t="str">
        <f>'Beoordelaar 1'!C3</f>
        <v>Score:</v>
      </c>
      <c r="E3" s="81" t="s">
        <v>25</v>
      </c>
      <c r="F3" s="11"/>
      <c r="G3" s="26" t="str">
        <f>'Beoordelaar 1'!F3</f>
        <v>Score:</v>
      </c>
      <c r="H3" s="81" t="s">
        <v>25</v>
      </c>
      <c r="I3" s="13"/>
      <c r="J3" s="26" t="str">
        <f>'Beoordelaar 1'!I3</f>
        <v>Score:</v>
      </c>
      <c r="K3" s="81" t="s">
        <v>25</v>
      </c>
    </row>
    <row r="4" spans="1:18" ht="18" customHeight="1" x14ac:dyDescent="0.2">
      <c r="A4" s="89"/>
      <c r="B4" s="48" t="s">
        <v>11</v>
      </c>
      <c r="C4" s="11"/>
      <c r="D4" s="26" t="str">
        <f>'Beoordelaar 2'!C3</f>
        <v>Score:</v>
      </c>
      <c r="E4" s="82"/>
      <c r="F4" s="11"/>
      <c r="G4" s="26" t="str">
        <f>'Beoordelaar 2'!F3</f>
        <v>Score:</v>
      </c>
      <c r="H4" s="82"/>
      <c r="I4" s="13"/>
      <c r="J4" s="26" t="str">
        <f>'Beoordelaar 2'!I3</f>
        <v>Score:</v>
      </c>
      <c r="K4" s="82"/>
    </row>
    <row r="5" spans="1:18" ht="18" customHeight="1" x14ac:dyDescent="0.2">
      <c r="A5" s="89"/>
      <c r="B5" s="48" t="s">
        <v>12</v>
      </c>
      <c r="C5" s="11"/>
      <c r="D5" s="26" t="str">
        <f>'Beoordelaar 3'!C3</f>
        <v>Score:</v>
      </c>
      <c r="E5" s="82"/>
      <c r="F5" s="11"/>
      <c r="G5" s="26" t="str">
        <f>'Beoordelaar 3'!F3</f>
        <v>Score:</v>
      </c>
      <c r="H5" s="82"/>
      <c r="I5" s="13"/>
      <c r="J5" s="26" t="str">
        <f>'Beoordelaar 3'!I3</f>
        <v>Score:</v>
      </c>
      <c r="K5" s="82"/>
    </row>
    <row r="6" spans="1:18" ht="18" customHeight="1" x14ac:dyDescent="0.2">
      <c r="A6" s="89"/>
      <c r="B6" s="48" t="s">
        <v>17</v>
      </c>
      <c r="C6" s="11"/>
      <c r="D6" s="27" t="str">
        <f>'Beoordelaar 4'!C3</f>
        <v>Score:</v>
      </c>
      <c r="E6" s="82"/>
      <c r="F6" s="11"/>
      <c r="G6" s="27" t="str">
        <f>'Beoordelaar 4'!F3</f>
        <v>Score:</v>
      </c>
      <c r="H6" s="82"/>
      <c r="I6" s="13"/>
      <c r="J6" s="27" t="str">
        <f>'Beoordelaar 4'!I3</f>
        <v>Score:</v>
      </c>
      <c r="K6" s="82"/>
    </row>
    <row r="7" spans="1:18" ht="18" customHeight="1" x14ac:dyDescent="0.2">
      <c r="A7" s="89"/>
      <c r="B7" s="48" t="s">
        <v>28</v>
      </c>
      <c r="C7" s="11"/>
      <c r="D7" s="27" t="str">
        <f>'Beoordelaar 5'!C3</f>
        <v>Score:</v>
      </c>
      <c r="E7" s="82"/>
      <c r="F7" s="11"/>
      <c r="G7" s="27" t="str">
        <f>'Beoordelaar 5'!F3</f>
        <v>Score:</v>
      </c>
      <c r="H7" s="82"/>
      <c r="I7" s="13"/>
      <c r="J7" s="27" t="str">
        <f>'Beoordelaar 5'!I3</f>
        <v>Score:</v>
      </c>
      <c r="K7" s="82"/>
    </row>
    <row r="8" spans="1:18" ht="18" customHeight="1" x14ac:dyDescent="0.2">
      <c r="A8" s="90"/>
      <c r="B8" s="48" t="s">
        <v>29</v>
      </c>
      <c r="C8" s="11"/>
      <c r="D8" s="27" t="str">
        <f>'Beoordelaar 6'!C3</f>
        <v>Score:</v>
      </c>
      <c r="E8" s="82"/>
      <c r="F8" s="11"/>
      <c r="G8" s="27" t="str">
        <f>'Beoordelaar 6'!F3</f>
        <v>Score:</v>
      </c>
      <c r="H8" s="82"/>
      <c r="I8" s="13"/>
      <c r="J8" s="27" t="str">
        <f>'Beoordelaar 6'!I3</f>
        <v>Score:</v>
      </c>
      <c r="K8" s="82"/>
    </row>
    <row r="9" spans="1:18" ht="20" customHeight="1" x14ac:dyDescent="0.2">
      <c r="A9" s="91" t="s">
        <v>4</v>
      </c>
      <c r="B9" s="92"/>
      <c r="C9" s="11"/>
      <c r="D9" s="47" t="s">
        <v>14</v>
      </c>
      <c r="E9" s="82"/>
      <c r="F9" s="11"/>
      <c r="G9" s="47" t="s">
        <v>14</v>
      </c>
      <c r="H9" s="82"/>
      <c r="I9" s="13"/>
      <c r="J9" s="47" t="s">
        <v>14</v>
      </c>
      <c r="K9" s="82"/>
    </row>
    <row r="10" spans="1:18" s="67" customFormat="1" ht="30" customHeight="1" x14ac:dyDescent="0.2">
      <c r="A10" s="93"/>
      <c r="B10" s="94"/>
      <c r="C10" s="65"/>
      <c r="D10" s="64" t="str">
        <f>IF(D9="Uitmuntend","€ 5.000",IF(D9="Goed","€ 3.750",IF(D9="Voldoende","€ 0",IF(D9="Matig","-€ 10.000",IF(D9="Onvoldoende","KNOCK OUT"," ")))))</f>
        <v xml:space="preserve"> </v>
      </c>
      <c r="E10" s="83"/>
      <c r="F10" s="65"/>
      <c r="G10" s="64" t="str">
        <f>IF(G9="Uitmuntend","€ 5.000",IF(G9="Goed","€ 3.750",IF(G9="Voldoende","€ 0",IF(G9="Matig","-€ 10.000",IF(G9="Onvoldoende","KNOCK OUT"," ")))))</f>
        <v xml:space="preserve"> </v>
      </c>
      <c r="H10" s="83"/>
      <c r="I10" s="66"/>
      <c r="J10" s="64" t="str">
        <f>IF(J9="Uitmuntend","€ 5.000",IF(J9="Goed","€ 3.750",IF(J9="Voldoende","€ 0",IF(J9="Matig","-€ 10.000",IF(J9="Onvoldoende","KNOCK OUT"," ")))))</f>
        <v xml:space="preserve"> </v>
      </c>
      <c r="K10" s="83"/>
    </row>
    <row r="11" spans="1:18" ht="18" customHeight="1" x14ac:dyDescent="0.2">
      <c r="A11" s="88" t="str">
        <f>'Beoordelen open vragen'!A5</f>
        <v>OPEN VRAAG 2 Uitvoering dienstverlening</v>
      </c>
      <c r="B11" s="48" t="str">
        <f t="shared" ref="B11:B16" si="0">B3</f>
        <v>Beoordelaar 1</v>
      </c>
      <c r="C11" s="11"/>
      <c r="D11" s="26" t="str">
        <f>'Beoordelaar 1'!C5</f>
        <v>Score:</v>
      </c>
      <c r="E11" s="81" t="s">
        <v>25</v>
      </c>
      <c r="F11" s="11"/>
      <c r="G11" s="26" t="str">
        <f>'Beoordelaar 1'!F5</f>
        <v>Score:</v>
      </c>
      <c r="H11" s="81" t="s">
        <v>25</v>
      </c>
      <c r="I11" s="13"/>
      <c r="J11" s="26" t="str">
        <f>'Beoordelaar 1'!I5</f>
        <v>Score:</v>
      </c>
      <c r="K11" s="81" t="s">
        <v>25</v>
      </c>
    </row>
    <row r="12" spans="1:18" ht="18" customHeight="1" x14ac:dyDescent="0.2">
      <c r="A12" s="89"/>
      <c r="B12" s="48" t="str">
        <f t="shared" si="0"/>
        <v>Beoordelaar 2</v>
      </c>
      <c r="C12" s="11"/>
      <c r="D12" s="26" t="str">
        <f>'Beoordelaar 2'!C5</f>
        <v>Score:</v>
      </c>
      <c r="E12" s="82"/>
      <c r="F12" s="11"/>
      <c r="G12" s="26" t="str">
        <f>'Beoordelaar 2'!F5</f>
        <v>Score:</v>
      </c>
      <c r="H12" s="82"/>
      <c r="I12" s="13"/>
      <c r="J12" s="26" t="str">
        <f>'Beoordelaar 2'!I5</f>
        <v>Score:</v>
      </c>
      <c r="K12" s="82"/>
    </row>
    <row r="13" spans="1:18" ht="18" customHeight="1" x14ac:dyDescent="0.2">
      <c r="A13" s="89"/>
      <c r="B13" s="48" t="str">
        <f t="shared" si="0"/>
        <v>Beoordelaar 3</v>
      </c>
      <c r="C13" s="11"/>
      <c r="D13" s="26" t="str">
        <f>'Beoordelaar 3'!C5</f>
        <v>Score:</v>
      </c>
      <c r="E13" s="82"/>
      <c r="F13" s="11"/>
      <c r="G13" s="26" t="str">
        <f>'Beoordelaar 3'!F5</f>
        <v>Score:</v>
      </c>
      <c r="H13" s="82"/>
      <c r="I13" s="13"/>
      <c r="J13" s="26" t="str">
        <f>'Beoordelaar 3'!I5</f>
        <v>Score:</v>
      </c>
      <c r="K13" s="82"/>
    </row>
    <row r="14" spans="1:18" ht="18" customHeight="1" x14ac:dyDescent="0.2">
      <c r="A14" s="89"/>
      <c r="B14" s="48" t="str">
        <f t="shared" si="0"/>
        <v>Beoordelaar 4</v>
      </c>
      <c r="C14" s="11"/>
      <c r="D14" s="27" t="str">
        <f>'Beoordelaar 4'!C5</f>
        <v>Score:</v>
      </c>
      <c r="E14" s="82"/>
      <c r="F14" s="11"/>
      <c r="G14" s="27" t="str">
        <f>'Beoordelaar 4'!F5</f>
        <v>Score:</v>
      </c>
      <c r="H14" s="82"/>
      <c r="I14" s="13"/>
      <c r="J14" s="27" t="str">
        <f>'Beoordelaar 4'!I5</f>
        <v>Score:</v>
      </c>
      <c r="K14" s="82"/>
    </row>
    <row r="15" spans="1:18" ht="18" customHeight="1" x14ac:dyDescent="0.2">
      <c r="A15" s="89"/>
      <c r="B15" s="48" t="str">
        <f t="shared" si="0"/>
        <v>Beoordelaar 5</v>
      </c>
      <c r="C15" s="11"/>
      <c r="D15" s="27" t="str">
        <f>'Beoordelaar 5'!C5</f>
        <v>Score:</v>
      </c>
      <c r="E15" s="82"/>
      <c r="F15" s="11"/>
      <c r="G15" s="27" t="str">
        <f>'Beoordelaar 5'!F5</f>
        <v>Score:</v>
      </c>
      <c r="H15" s="82"/>
      <c r="I15" s="13"/>
      <c r="J15" s="27" t="str">
        <f>'Beoordelaar 5'!I5</f>
        <v>Score:</v>
      </c>
      <c r="K15" s="82"/>
    </row>
    <row r="16" spans="1:18" ht="18" customHeight="1" x14ac:dyDescent="0.2">
      <c r="A16" s="90"/>
      <c r="B16" s="48" t="str">
        <f t="shared" si="0"/>
        <v>Beoordelaar 6</v>
      </c>
      <c r="C16" s="11"/>
      <c r="D16" s="27" t="str">
        <f>'Beoordelaar 6'!C5</f>
        <v>Score:</v>
      </c>
      <c r="E16" s="82"/>
      <c r="F16" s="11"/>
      <c r="G16" s="27" t="str">
        <f>'Beoordelaar 6'!F5</f>
        <v>Score:</v>
      </c>
      <c r="H16" s="82"/>
      <c r="I16" s="13"/>
      <c r="J16" s="27" t="str">
        <f>'Beoordelaar 6'!I5</f>
        <v>Score:</v>
      </c>
      <c r="K16" s="82"/>
    </row>
    <row r="17" spans="1:11" ht="20" customHeight="1" x14ac:dyDescent="0.2">
      <c r="A17" s="91"/>
      <c r="B17" s="92"/>
      <c r="C17" s="10"/>
      <c r="D17" s="47" t="s">
        <v>14</v>
      </c>
      <c r="E17" s="82"/>
      <c r="F17" s="10"/>
      <c r="G17" s="47" t="s">
        <v>14</v>
      </c>
      <c r="H17" s="82"/>
      <c r="I17" s="14"/>
      <c r="J17" s="47" t="s">
        <v>14</v>
      </c>
      <c r="K17" s="82"/>
    </row>
    <row r="18" spans="1:11" s="67" customFormat="1" ht="30" customHeight="1" x14ac:dyDescent="0.2">
      <c r="A18" s="93"/>
      <c r="B18" s="94"/>
      <c r="C18" s="65"/>
      <c r="D18" s="64" t="str">
        <f>IF(D17="Uitmuntend","€ 15.000",IF(D17="Goed","€ 11.250",IF(D17="Voldoende","€ 0",IF(D17="Matig","-€ 30.000",IF(D17="Onvoldoende","KNOCK OUT"," ")))))</f>
        <v xml:space="preserve"> </v>
      </c>
      <c r="E18" s="83"/>
      <c r="F18" s="65"/>
      <c r="G18" s="64" t="str">
        <f>IF(G17="Uitmuntend","€ 15.000",IF(G17="Goed","€ 11.250",IF(G17="Voldoende","€ 0",IF(G17="Matig","-€ 30.000",IF(G17="Onvoldoende","KNOCK OUT"," ")))))</f>
        <v xml:space="preserve"> </v>
      </c>
      <c r="H18" s="83"/>
      <c r="I18" s="66"/>
      <c r="J18" s="64" t="str">
        <f>IF(J17="Uitmuntend","€ 15.000",IF(J17="Goed","€ 11.250",IF(J17="Voldoende","€ 0",IF(J17="Matig","-€ 30.000",IF(J17="Onvoldoende","KNOCK OUT"," ")))))</f>
        <v xml:space="preserve"> </v>
      </c>
      <c r="K18" s="83"/>
    </row>
    <row r="19" spans="1:11" ht="20" customHeight="1" x14ac:dyDescent="0.2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</row>
    <row r="20" spans="1:11" s="63" customFormat="1" ht="35" customHeight="1" x14ac:dyDescent="0.25">
      <c r="A20" s="77" t="s">
        <v>13</v>
      </c>
      <c r="B20" s="78"/>
      <c r="C20" s="60"/>
      <c r="D20" s="68" t="e">
        <f>D18+D10</f>
        <v>#VALUE!</v>
      </c>
      <c r="E20" s="61"/>
      <c r="F20" s="60"/>
      <c r="G20" s="68" t="e">
        <f>G18+G10</f>
        <v>#VALUE!</v>
      </c>
      <c r="H20" s="61"/>
      <c r="I20" s="62"/>
      <c r="J20" s="68" t="e">
        <f>J18+J10</f>
        <v>#VALUE!</v>
      </c>
      <c r="K20" s="61"/>
    </row>
    <row r="21" spans="1:11" s="3" customFormat="1" ht="35" customHeight="1" x14ac:dyDescent="0.15">
      <c r="D21" s="95" t="s">
        <v>38</v>
      </c>
      <c r="E21" s="95"/>
      <c r="F21" s="95"/>
      <c r="G21" s="95"/>
      <c r="H21" s="95"/>
      <c r="I21" s="95"/>
      <c r="J21" s="95"/>
      <c r="K21" s="95"/>
    </row>
  </sheetData>
  <sheetProtection algorithmName="SHA-512" hashValue="pY9BLdFvQG2aN0imrvrdcO174rSpB46X+uRFqo6KHL7hBA9Kwx6+KBovtzAli8YSTV5z+XrQJgl8g2ZBI1aDOA==" saltValue="poP3AgjIG+Q1ax4iXeMw9w==" spinCount="100000" sheet="1" objects="1" scenarios="1"/>
  <mergeCells count="19">
    <mergeCell ref="D21:K21"/>
    <mergeCell ref="J1:K1"/>
    <mergeCell ref="G1:H1"/>
    <mergeCell ref="H3:H10"/>
    <mergeCell ref="K3:K10"/>
    <mergeCell ref="K11:K18"/>
    <mergeCell ref="A20:B20"/>
    <mergeCell ref="A2:B2"/>
    <mergeCell ref="H11:H18"/>
    <mergeCell ref="A1:B1"/>
    <mergeCell ref="D1:E1"/>
    <mergeCell ref="E3:E10"/>
    <mergeCell ref="E11:E18"/>
    <mergeCell ref="A3:A8"/>
    <mergeCell ref="A11:A16"/>
    <mergeCell ref="A9:B9"/>
    <mergeCell ref="A17:B17"/>
    <mergeCell ref="A18:B18"/>
    <mergeCell ref="A10:B10"/>
  </mergeCells>
  <dataValidations count="1">
    <dataValidation type="list" errorStyle="warning" allowBlank="1" showErrorMessage="1" sqref="I9:J9 F17:G17 I17:J17 F9:G9 D9 D17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7024-C0F0-B44E-941B-87D79D3F4AD4}">
  <dimension ref="A1:N18"/>
  <sheetViews>
    <sheetView showGridLines="0" zoomScale="90" zoomScaleNormal="90" workbookViewId="0">
      <selection activeCell="A4" sqref="A4"/>
    </sheetView>
  </sheetViews>
  <sheetFormatPr baseColWidth="10" defaultRowHeight="15" x14ac:dyDescent="0.2"/>
  <cols>
    <col min="1" max="1" width="96.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14" ht="30" customHeight="1" x14ac:dyDescent="0.2">
      <c r="A1" s="49" t="s">
        <v>20</v>
      </c>
      <c r="B1" s="22"/>
      <c r="C1" s="50"/>
      <c r="D1" s="22"/>
      <c r="E1" s="50"/>
      <c r="F1" s="22"/>
      <c r="G1" s="50"/>
    </row>
    <row r="2" spans="1:14" ht="30" customHeight="1" x14ac:dyDescent="0.2">
      <c r="A2" s="51" t="s">
        <v>21</v>
      </c>
      <c r="B2" s="22"/>
      <c r="C2" s="54" t="str">
        <f>'Beoordelaar 1'!C1:D1</f>
        <v>Inschrijver 1</v>
      </c>
      <c r="D2" s="23"/>
      <c r="E2" s="54" t="str">
        <f>'Beoordelaar 1'!F1</f>
        <v>Inschrijver 2</v>
      </c>
      <c r="F2" s="23"/>
      <c r="G2" s="54" t="str">
        <f>'Beoordelaar 1'!I1</f>
        <v>Inschrijver 3</v>
      </c>
      <c r="I2" s="2"/>
      <c r="J2" s="3"/>
      <c r="K2" s="3"/>
      <c r="L2" s="3"/>
      <c r="M2" s="3"/>
      <c r="N2" s="3"/>
    </row>
    <row r="3" spans="1:14" s="1" customFormat="1" ht="35" customHeight="1" x14ac:dyDescent="0.2">
      <c r="A3" s="52" t="s">
        <v>37</v>
      </c>
      <c r="B3" s="22"/>
      <c r="C3" s="25" t="e">
        <f>Consensus!D20</f>
        <v>#VALUE!</v>
      </c>
      <c r="D3" s="23"/>
      <c r="E3" s="25" t="e">
        <f>Consensus!G20</f>
        <v>#VALUE!</v>
      </c>
      <c r="F3" s="23"/>
      <c r="G3" s="25" t="e">
        <f>Consensus!J20</f>
        <v>#VALUE!</v>
      </c>
      <c r="I3" s="3"/>
      <c r="J3" s="2"/>
      <c r="K3" s="3"/>
      <c r="L3" s="3"/>
      <c r="M3" s="3"/>
      <c r="N3" s="3"/>
    </row>
    <row r="4" spans="1:14" ht="30" customHeight="1" x14ac:dyDescent="0.2">
      <c r="A4" s="53" t="s">
        <v>22</v>
      </c>
      <c r="B4" s="22"/>
      <c r="C4" s="55" t="e">
        <f>C3</f>
        <v>#VALUE!</v>
      </c>
      <c r="D4" s="23"/>
      <c r="E4" s="55" t="e">
        <f>E3</f>
        <v>#VALUE!</v>
      </c>
      <c r="F4" s="23"/>
      <c r="G4" s="55" t="e">
        <f>G3</f>
        <v>#VALUE!</v>
      </c>
    </row>
    <row r="5" spans="1:14" ht="15" customHeight="1" x14ac:dyDescent="0.2"/>
    <row r="6" spans="1:14" ht="30" customHeight="1" x14ac:dyDescent="0.2">
      <c r="A6" s="59" t="s">
        <v>23</v>
      </c>
      <c r="B6" s="22"/>
      <c r="C6" s="58">
        <v>0</v>
      </c>
      <c r="D6" s="23"/>
      <c r="E6" s="58">
        <v>0</v>
      </c>
      <c r="F6" s="23"/>
      <c r="G6" s="58">
        <v>0</v>
      </c>
    </row>
    <row r="8" spans="1:14" ht="30" customHeight="1" x14ac:dyDescent="0.2">
      <c r="A8" s="57" t="s">
        <v>24</v>
      </c>
      <c r="B8" s="22"/>
      <c r="C8" s="56" t="e">
        <f>C6-C4</f>
        <v>#VALUE!</v>
      </c>
      <c r="D8" s="24"/>
      <c r="E8" s="56" t="e">
        <f>E6-E4</f>
        <v>#VALUE!</v>
      </c>
      <c r="F8" s="24"/>
      <c r="G8" s="56" t="e">
        <f>G6-G4</f>
        <v>#VALUE!</v>
      </c>
    </row>
    <row r="15" spans="1:14" ht="16" x14ac:dyDescent="0.2">
      <c r="C15" s="19"/>
    </row>
    <row r="16" spans="1:14" ht="16" x14ac:dyDescent="0.2">
      <c r="C16" s="19"/>
    </row>
    <row r="17" spans="3:3" ht="16" x14ac:dyDescent="0.2">
      <c r="C17" s="19"/>
    </row>
    <row r="18" spans="3:3" ht="16" x14ac:dyDescent="0.2">
      <c r="C18" s="19"/>
    </row>
  </sheetData>
  <sheetProtection algorithmName="SHA-512" hashValue="HnqSnWXfg0c0BPfedWbaFTyWaYRxIZ1d5WMHdmuenXahutLyuEBxFPBSU/lWKt8q0GBKSxizECapeQfZBHz0HQ==" saltValue="uAChz+UThSPAL56V12RV3Q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EE93AEA1-7FD1-4C0B-BD25-1E636057E0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E58526-D478-421B-832C-DFF045469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1DFF0B-FDC7-41E7-9E05-AE11778C838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04d4ff2e-cf62-40b0-a5cf-f8c6524922a9"/>
    <ds:schemaRef ds:uri="http://schemas.openxmlformats.org/package/2006/metadata/core-properties"/>
    <ds:schemaRef ds:uri="http://www.w3.org/XML/1998/namespace"/>
    <ds:schemaRef ds:uri="cdfd6af9-2027-427e-aee7-f2f3dc2ea94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</vt:i4>
      </vt:variant>
    </vt:vector>
  </HeadingPairs>
  <TitlesOfParts>
    <vt:vector size="10" baseType="lpstr">
      <vt:lpstr>Beoordelen open vragen</vt:lpstr>
      <vt:lpstr>Beoordelaar 1</vt:lpstr>
      <vt:lpstr>Beoordelaar 2</vt:lpstr>
      <vt:lpstr>Beoordelaar 3</vt:lpstr>
      <vt:lpstr>Beoordelaar 4</vt:lpstr>
      <vt:lpstr>Beoordelaar 5</vt:lpstr>
      <vt:lpstr>Beoordelaar 6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</dc:description>
  <cp:lastModifiedBy/>
  <dcterms:created xsi:type="dcterms:W3CDTF">2006-09-16T00:00:00Z</dcterms:created>
  <dcterms:modified xsi:type="dcterms:W3CDTF">2025-11-10T13:53:33Z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