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 filterPrivacy="1" codeName="ThisWorkbook" autoCompressPictures="0"/>
  <xr:revisionPtr revIDLastSave="536" documentId="13_ncr:1_{C7C6994D-4D6B-FF4F-A441-855B6BA47B28}" xr6:coauthVersionLast="47" xr6:coauthVersionMax="47" xr10:uidLastSave="{FC041EC5-56B2-AD4A-A626-013ED6A456B0}"/>
  <bookViews>
    <workbookView xWindow="34180" yWindow="600" windowWidth="39120" windowHeight="17860" activeTab="7" xr2:uid="{00000000-000D-0000-FFFF-FFFF00000000}"/>
  </bookViews>
  <sheets>
    <sheet name="Beoordelen open vragen" sheetId="6" r:id="rId1"/>
    <sheet name="Beoordelaar 1" sheetId="7" r:id="rId2"/>
    <sheet name="Beoordelaar 2" sheetId="15" r:id="rId3"/>
    <sheet name="Beoordelaar 3" sheetId="16" r:id="rId4"/>
    <sheet name="Beoordelaar 4" sheetId="17" r:id="rId5"/>
    <sheet name="Beoordelaar 5" sheetId="22" r:id="rId6"/>
    <sheet name="Beoordelaar 6" sheetId="21" r:id="rId7"/>
    <sheet name="Consensus" sheetId="9" r:id="rId8"/>
    <sheet name="Eindscores" sheetId="18" r:id="rId9"/>
  </sheets>
  <definedNames>
    <definedName name="SCORE">'Beoordelen open vragen'!$A$13:$A$18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2" i="9" l="1"/>
  <c r="G42" i="9"/>
  <c r="J42" i="9"/>
  <c r="J34" i="9"/>
  <c r="G34" i="9"/>
  <c r="D34" i="9"/>
  <c r="J26" i="9"/>
  <c r="G26" i="9"/>
  <c r="D26" i="9"/>
  <c r="J10" i="9"/>
  <c r="G10" i="9"/>
  <c r="D10" i="9"/>
  <c r="J18" i="9"/>
  <c r="G18" i="9"/>
  <c r="D18" i="9"/>
  <c r="D44" i="9"/>
  <c r="C3" i="18"/>
  <c r="C4" i="18"/>
  <c r="C8" i="18"/>
  <c r="I1" i="21"/>
  <c r="F1" i="21"/>
  <c r="C1" i="21"/>
  <c r="I1" i="22"/>
  <c r="F1" i="22"/>
  <c r="C1" i="22"/>
  <c r="I1" i="17"/>
  <c r="F1" i="17"/>
  <c r="C1" i="17"/>
  <c r="I1" i="16"/>
  <c r="F1" i="16"/>
  <c r="C1" i="16"/>
  <c r="I1" i="15"/>
  <c r="F1" i="15"/>
  <c r="C1" i="15"/>
  <c r="A12" i="21"/>
  <c r="A11" i="21"/>
  <c r="A10" i="21"/>
  <c r="A9" i="21"/>
  <c r="A8" i="21"/>
  <c r="A7" i="21"/>
  <c r="A6" i="21"/>
  <c r="A5" i="21"/>
  <c r="A4" i="21"/>
  <c r="A3" i="21"/>
  <c r="A12" i="22"/>
  <c r="A11" i="22"/>
  <c r="A10" i="22"/>
  <c r="A9" i="22"/>
  <c r="A8" i="22"/>
  <c r="A7" i="22"/>
  <c r="A6" i="22"/>
  <c r="A5" i="22"/>
  <c r="A4" i="22"/>
  <c r="A3" i="22"/>
  <c r="A12" i="17"/>
  <c r="A11" i="17"/>
  <c r="A10" i="17"/>
  <c r="A9" i="17"/>
  <c r="A8" i="17"/>
  <c r="A7" i="17"/>
  <c r="A6" i="17"/>
  <c r="A5" i="17"/>
  <c r="A4" i="17"/>
  <c r="A3" i="17"/>
  <c r="A12" i="16"/>
  <c r="A11" i="16"/>
  <c r="A10" i="16"/>
  <c r="A9" i="16"/>
  <c r="A8" i="16"/>
  <c r="A7" i="16"/>
  <c r="A6" i="16"/>
  <c r="A5" i="16"/>
  <c r="A4" i="16"/>
  <c r="A3" i="16"/>
  <c r="A12" i="15"/>
  <c r="A11" i="15"/>
  <c r="A10" i="15"/>
  <c r="A9" i="15"/>
  <c r="A8" i="15"/>
  <c r="A7" i="15"/>
  <c r="A6" i="15"/>
  <c r="A5" i="15"/>
  <c r="A4" i="15"/>
  <c r="A3" i="15"/>
  <c r="J40" i="9"/>
  <c r="J39" i="9"/>
  <c r="J38" i="9"/>
  <c r="J37" i="9"/>
  <c r="J36" i="9"/>
  <c r="J35" i="9"/>
  <c r="G40" i="9"/>
  <c r="G39" i="9"/>
  <c r="G38" i="9"/>
  <c r="G37" i="9"/>
  <c r="G36" i="9"/>
  <c r="G35" i="9"/>
  <c r="D40" i="9"/>
  <c r="D39" i="9"/>
  <c r="D38" i="9"/>
  <c r="D37" i="9"/>
  <c r="D36" i="9"/>
  <c r="D35" i="9"/>
  <c r="J32" i="9"/>
  <c r="J31" i="9"/>
  <c r="J30" i="9"/>
  <c r="J29" i="9"/>
  <c r="J28" i="9"/>
  <c r="J27" i="9"/>
  <c r="G32" i="9"/>
  <c r="G31" i="9"/>
  <c r="G30" i="9"/>
  <c r="G29" i="9"/>
  <c r="G28" i="9"/>
  <c r="G27" i="9"/>
  <c r="D32" i="9"/>
  <c r="D31" i="9"/>
  <c r="D30" i="9"/>
  <c r="D29" i="9"/>
  <c r="D28" i="9"/>
  <c r="D27" i="9"/>
  <c r="J24" i="9"/>
  <c r="J23" i="9"/>
  <c r="J22" i="9"/>
  <c r="J21" i="9"/>
  <c r="J20" i="9"/>
  <c r="J19" i="9"/>
  <c r="G24" i="9"/>
  <c r="G23" i="9"/>
  <c r="G22" i="9"/>
  <c r="G21" i="9"/>
  <c r="G20" i="9"/>
  <c r="G19" i="9"/>
  <c r="D24" i="9"/>
  <c r="D23" i="9"/>
  <c r="D22" i="9"/>
  <c r="D21" i="9"/>
  <c r="D20" i="9"/>
  <c r="D19" i="9"/>
  <c r="J16" i="9"/>
  <c r="J15" i="9"/>
  <c r="J14" i="9"/>
  <c r="J13" i="9"/>
  <c r="J12" i="9"/>
  <c r="J11" i="9"/>
  <c r="G16" i="9"/>
  <c r="G15" i="9"/>
  <c r="G14" i="9"/>
  <c r="G13" i="9"/>
  <c r="G12" i="9"/>
  <c r="G11" i="9"/>
  <c r="D16" i="9"/>
  <c r="D15" i="9"/>
  <c r="D14" i="9"/>
  <c r="D13" i="9"/>
  <c r="D12" i="9"/>
  <c r="D11" i="9"/>
  <c r="J8" i="9"/>
  <c r="J7" i="9"/>
  <c r="J6" i="9"/>
  <c r="J5" i="9"/>
  <c r="J4" i="9"/>
  <c r="J3" i="9"/>
  <c r="G8" i="9"/>
  <c r="G7" i="9"/>
  <c r="G6" i="9"/>
  <c r="D8" i="9"/>
  <c r="D7" i="9"/>
  <c r="B16" i="9"/>
  <c r="B24" i="9"/>
  <c r="B32" i="9"/>
  <c r="B40" i="9"/>
  <c r="B15" i="9"/>
  <c r="B23" i="9"/>
  <c r="B31" i="9"/>
  <c r="B39" i="9"/>
  <c r="B14" i="9"/>
  <c r="B22" i="9"/>
  <c r="B30" i="9"/>
  <c r="B38" i="9"/>
  <c r="B13" i="9"/>
  <c r="B21" i="9"/>
  <c r="B29" i="9"/>
  <c r="B37" i="9"/>
  <c r="B12" i="9"/>
  <c r="B20" i="9"/>
  <c r="B28" i="9"/>
  <c r="B36" i="9"/>
  <c r="B11" i="9"/>
  <c r="B19" i="9"/>
  <c r="B27" i="9"/>
  <c r="B35" i="9"/>
  <c r="A35" i="9"/>
  <c r="A27" i="9"/>
  <c r="A19" i="9"/>
  <c r="A11" i="9"/>
  <c r="A3" i="9"/>
  <c r="A4" i="7"/>
  <c r="A12" i="7"/>
  <c r="A11" i="7"/>
  <c r="A10" i="7"/>
  <c r="A9" i="7"/>
  <c r="A8" i="7"/>
  <c r="A7" i="7"/>
  <c r="A6" i="7"/>
  <c r="A5" i="7"/>
  <c r="A3" i="7"/>
  <c r="G2" i="18"/>
  <c r="E2" i="18"/>
  <c r="C2" i="18"/>
  <c r="D2" i="9"/>
  <c r="J2" i="9"/>
  <c r="G2" i="9"/>
  <c r="G3" i="9"/>
  <c r="G4" i="9"/>
  <c r="G5" i="9"/>
  <c r="D6" i="9"/>
  <c r="D5" i="9"/>
  <c r="D4" i="9"/>
  <c r="D3" i="9"/>
  <c r="J44" i="9"/>
  <c r="G3" i="18"/>
  <c r="G4" i="18"/>
  <c r="G8" i="18"/>
  <c r="G44" i="9"/>
  <c r="E3" i="18"/>
  <c r="E4" i="18"/>
  <c r="E8" i="18"/>
</calcChain>
</file>

<file path=xl/sharedStrings.xml><?xml version="1.0" encoding="utf-8"?>
<sst xmlns="http://schemas.openxmlformats.org/spreadsheetml/2006/main" count="261" uniqueCount="44">
  <si>
    <t>Beoordelaar 1: &lt;&lt;&gt;&gt;</t>
  </si>
  <si>
    <t>Beoordelaar 2: &lt;&lt;&gt;&gt;</t>
  </si>
  <si>
    <t>Beoordelaar 3: &lt;&lt;&gt;&gt;</t>
  </si>
  <si>
    <t>&lt;MOTIVATIE&gt;</t>
  </si>
  <si>
    <t>Consensus</t>
  </si>
  <si>
    <t>Onvoldoende</t>
  </si>
  <si>
    <t>Matig</t>
  </si>
  <si>
    <t>Voldoende</t>
  </si>
  <si>
    <t>Goed</t>
  </si>
  <si>
    <t>Uitmuntend</t>
  </si>
  <si>
    <t>Beoordelaar 1</t>
  </si>
  <si>
    <t>Beoordelaar 2</t>
  </si>
  <si>
    <t>Beoordelaar 3</t>
  </si>
  <si>
    <t>Totaal behaalde waarde open vragen:</t>
  </si>
  <si>
    <t>Score:</t>
  </si>
  <si>
    <t>Beoordelaar 4: &lt;&lt;&gt;&gt;</t>
  </si>
  <si>
    <t>Beoordelaar 4</t>
  </si>
  <si>
    <t>MOTIVATIE CONSENSUS</t>
  </si>
  <si>
    <t>Totaalwaardes</t>
  </si>
  <si>
    <t>Totaalwaarde criterium kwaliteit</t>
  </si>
  <si>
    <t>Onderdeel</t>
  </si>
  <si>
    <t>Totaal behaalde waarde criterium kwaliteit:</t>
  </si>
  <si>
    <t>Totaal behaalde waarde criterium prijs:</t>
  </si>
  <si>
    <t>FICTIEVE EINDWAARDE (prijs -/- kwaliteit):</t>
  </si>
  <si>
    <t>&lt;&lt;motivatie CONSENSUS&gt;&gt;</t>
  </si>
  <si>
    <t>7.2	Persoonlijke toelichting beantwoording van de schriftelijk ingediende open vragen</t>
  </si>
  <si>
    <t xml:space="preserve">Dit onderdeel kent dus GEEN eigen beoordelingskader, maar kan leiden tot een aanpassing van een beoordeling van de beantwoording van de open vragen. </t>
  </si>
  <si>
    <t>Beoordelaar 5: &lt;&lt;&gt;&gt;</t>
  </si>
  <si>
    <t>Beoordelaar 6: &lt;&lt;&gt;&gt;</t>
  </si>
  <si>
    <t>Beoordelaar 5</t>
  </si>
  <si>
    <t>Beoordelaar 6</t>
  </si>
  <si>
    <t>Inschrijver 1</t>
  </si>
  <si>
    <t>Inschrijver 2</t>
  </si>
  <si>
    <t>Inschrijver 3</t>
  </si>
  <si>
    <t xml:space="preserve">OPEN VRAAG 1 Beleving schone scholen </t>
  </si>
  <si>
    <t xml:space="preserve">Zie bijlage 7a 'kwaliteit' Perceel 1. </t>
  </si>
  <si>
    <t>Beantwoording open vragen</t>
  </si>
  <si>
    <t>Om de kwaliteit en toegevoegde waarde van de Inschrijver(s) te kunnen beoordelen dient Inschrijver haar kwaliteit aan te tonen en meerwaarde uit te werken conform onderstaande open vragen.</t>
  </si>
  <si>
    <t xml:space="preserve">OPEN VRAAG 2 Invulling werkzaamheden leidinggevende </t>
  </si>
  <si>
    <t>OPEN VRAAG 3 Kwaliteitsverbetering</t>
  </si>
  <si>
    <t xml:space="preserve">OPEN VRAAG 4 Milieu en duurzaamheid </t>
  </si>
  <si>
    <t xml:space="preserve">OPEN VRAAG 5 Werkwijze in geval van ziekte </t>
  </si>
  <si>
    <t>Indien een Inschrijver driemaal of meer 'matig scoort zal zij worden uitgesloten van verdere deelname.</t>
  </si>
  <si>
    <t>Open vragen + toelichting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</si>
</sst>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_-;&quot;€&quot;\ #,##0.00\-"/>
    <numFmt numFmtId="165" formatCode="&quot;€&quot;\ #,##0_-"/>
    <numFmt numFmtId="166" formatCode="&quot;€&quot;\ #,##0.00"/>
    <numFmt numFmtId="167" formatCode="&quot;€&quot;\ #,##0.0000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0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Verdana"/>
      <family val="2"/>
    </font>
    <font>
      <b/>
      <sz val="11"/>
      <color theme="0"/>
      <name val="Verdana"/>
      <family val="2"/>
    </font>
    <font>
      <sz val="12"/>
      <color rgb="FF454545"/>
      <name val="Helvetica Neue"/>
      <family val="2"/>
    </font>
    <font>
      <i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9"/>
      <color theme="0"/>
      <name val="Verdana"/>
      <family val="2"/>
    </font>
    <font>
      <b/>
      <sz val="8"/>
      <color theme="0"/>
      <name val="Verdana"/>
      <family val="2"/>
    </font>
    <font>
      <b/>
      <sz val="18"/>
      <color theme="0"/>
      <name val="Verdana"/>
      <family val="2"/>
    </font>
    <font>
      <sz val="12"/>
      <color theme="0"/>
      <name val="Calibri"/>
      <family val="2"/>
      <scheme val="minor"/>
    </font>
    <font>
      <b/>
      <sz val="14"/>
      <color theme="0"/>
      <name val="Verdana"/>
      <family val="2"/>
    </font>
    <font>
      <b/>
      <sz val="14"/>
      <name val="Verdana"/>
      <family val="2"/>
    </font>
    <font>
      <b/>
      <sz val="14"/>
      <color theme="1"/>
      <name val="Calibri"/>
      <family val="2"/>
      <scheme val="minor"/>
    </font>
    <font>
      <sz val="11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46E3A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" fillId="2" borderId="0" xfId="0" applyFont="1" applyFill="1"/>
    <xf numFmtId="0" fontId="3" fillId="2" borderId="8" xfId="0" applyFont="1" applyFill="1" applyBorder="1" applyAlignment="1">
      <alignment horizontal="left" vertical="center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8" xfId="0" applyFont="1" applyFill="1" applyBorder="1"/>
    <xf numFmtId="0" fontId="4" fillId="2" borderId="8" xfId="0" applyFont="1" applyFill="1" applyBorder="1" applyAlignment="1">
      <alignment horizontal="left" vertical="center" inden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/>
    <xf numFmtId="164" fontId="3" fillId="2" borderId="8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167" fontId="4" fillId="0" borderId="8" xfId="0" applyNumberFormat="1" applyFont="1" applyBorder="1" applyAlignment="1">
      <alignment horizontal="left" vertical="center"/>
    </xf>
    <xf numFmtId="166" fontId="1" fillId="3" borderId="13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 applyProtection="1">
      <alignment horizontal="left" vertical="center" indent="1"/>
      <protection locked="0"/>
    </xf>
    <xf numFmtId="0" fontId="4" fillId="5" borderId="1" xfId="0" applyFont="1" applyFill="1" applyBorder="1" applyAlignment="1">
      <alignment horizontal="left" vertical="center" indent="1"/>
    </xf>
    <xf numFmtId="0" fontId="11" fillId="5" borderId="1" xfId="0" applyFont="1" applyFill="1" applyBorder="1" applyAlignment="1">
      <alignment vertical="center" wrapText="1"/>
    </xf>
    <xf numFmtId="165" fontId="11" fillId="5" borderId="10" xfId="0" applyNumberFormat="1" applyFont="1" applyFill="1" applyBorder="1" applyAlignment="1" applyProtection="1">
      <alignment horizontal="center" vertical="center"/>
      <protection locked="0"/>
    </xf>
    <xf numFmtId="165" fontId="3" fillId="5" borderId="5" xfId="0" applyNumberFormat="1" applyFont="1" applyFill="1" applyBorder="1" applyAlignment="1">
      <alignment horizontal="center" vertical="center"/>
    </xf>
    <xf numFmtId="165" fontId="11" fillId="5" borderId="5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165" fontId="11" fillId="5" borderId="3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/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7" fontId="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right" vertical="center"/>
    </xf>
    <xf numFmtId="165" fontId="11" fillId="5" borderId="2" xfId="0" applyNumberFormat="1" applyFont="1" applyFill="1" applyBorder="1" applyAlignment="1">
      <alignment vertical="center"/>
    </xf>
    <xf numFmtId="165" fontId="11" fillId="5" borderId="3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5" fillId="0" borderId="0" xfId="0" applyFont="1"/>
    <xf numFmtId="0" fontId="17" fillId="2" borderId="8" xfId="0" applyFont="1" applyFill="1" applyBorder="1" applyAlignment="1">
      <alignment horizontal="center" vertical="center" wrapText="1"/>
    </xf>
    <xf numFmtId="166" fontId="16" fillId="4" borderId="2" xfId="0" applyNumberFormat="1" applyFont="1" applyFill="1" applyBorder="1" applyAlignment="1">
      <alignment horizontal="center" vertical="center"/>
    </xf>
    <xf numFmtId="164" fontId="16" fillId="4" borderId="3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vertical="center"/>
    </xf>
    <xf numFmtId="165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4" fillId="4" borderId="3" xfId="0" applyNumberFormat="1" applyFont="1" applyFill="1" applyBorder="1" applyAlignment="1" applyProtection="1">
      <alignment horizontal="center" vertical="center"/>
      <protection locked="0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65" fontId="11" fillId="5" borderId="2" xfId="0" applyNumberFormat="1" applyFont="1" applyFill="1" applyBorder="1" applyAlignment="1">
      <alignment horizontal="center" vertical="center"/>
    </xf>
    <xf numFmtId="165" fontId="11" fillId="5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6" borderId="13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right" vertical="center" wrapText="1"/>
    </xf>
    <xf numFmtId="0" fontId="8" fillId="5" borderId="11" xfId="0" applyFont="1" applyFill="1" applyBorder="1" applyAlignment="1">
      <alignment horizontal="right" vertical="center" wrapText="1"/>
    </xf>
    <xf numFmtId="0" fontId="4" fillId="5" borderId="9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right" vertical="center" wrapText="1"/>
    </xf>
    <xf numFmtId="164" fontId="10" fillId="7" borderId="13" xfId="0" applyNumberFormat="1" applyFont="1" applyFill="1" applyBorder="1" applyAlignment="1" applyProtection="1">
      <alignment horizontal="center" vertical="center" wrapText="1"/>
      <protection locked="0"/>
    </xf>
    <xf numFmtId="164" fontId="10" fillId="7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right" vertical="center" wrapText="1"/>
    </xf>
    <xf numFmtId="0" fontId="16" fillId="4" borderId="3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</cellXfs>
  <cellStyles count="57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Standaard" xfId="0" builtinId="0"/>
  </cellStyles>
  <dxfs count="0"/>
  <tableStyles count="0" defaultTableStyle="TableStyleMedium2" defaultPivotStyle="PivotStyleMedium9"/>
  <colors>
    <mruColors>
      <color rgb="FFEAF1DD"/>
      <color rgb="FF346E3A"/>
      <color rgb="FFFF9A02"/>
      <color rgb="FFFFCC99"/>
      <color rgb="FFFDE9D9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0</xdr:rowOff>
    </xdr:from>
    <xdr:to>
      <xdr:col>3</xdr:col>
      <xdr:colOff>526670</xdr:colOff>
      <xdr:row>1</xdr:row>
      <xdr:rowOff>393700</xdr:rowOff>
    </xdr:to>
    <xdr:pic>
      <xdr:nvPicPr>
        <xdr:cNvPr id="2" name="Afbeelding 1" descr="Wegwijzer ICT - CVO Noord West Fryslân CVO Noord West Fryslân">
          <a:extLst>
            <a:ext uri="{FF2B5EF4-FFF2-40B4-BE49-F238E27FC236}">
              <a16:creationId xmlns:a16="http://schemas.microsoft.com/office/drawing/2014/main" id="{1FDC393B-3DFD-4F40-B144-1B9E742F1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5300" y="0"/>
          <a:ext cx="1695070" cy="774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635000</xdr:colOff>
      <xdr:row>0</xdr:row>
      <xdr:rowOff>114300</xdr:rowOff>
    </xdr:from>
    <xdr:to>
      <xdr:col>6</xdr:col>
      <xdr:colOff>444558</xdr:colOff>
      <xdr:row>2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A1477E6-3CF9-974A-ABEA-05777FC2F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88700" y="114300"/>
          <a:ext cx="1828858" cy="774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380942</xdr:colOff>
      <xdr:row>0</xdr:row>
      <xdr:rowOff>152400</xdr:rowOff>
    </xdr:from>
    <xdr:to>
      <xdr:col>15</xdr:col>
      <xdr:colOff>190500</xdr:colOff>
      <xdr:row>1</xdr:row>
      <xdr:rowOff>292100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3303C8D-F870-44F4-94D8-FB48DD0E2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10242" y="152400"/>
          <a:ext cx="1828858" cy="774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0</xdr:row>
      <xdr:rowOff>38100</xdr:rowOff>
    </xdr:from>
    <xdr:to>
      <xdr:col>12</xdr:col>
      <xdr:colOff>285370</xdr:colOff>
      <xdr:row>1</xdr:row>
      <xdr:rowOff>177800</xdr:rowOff>
    </xdr:to>
    <xdr:pic>
      <xdr:nvPicPr>
        <xdr:cNvPr id="3" name="Afbeelding 2" descr="Wegwijzer ICT - CVO Noord West Fryslân CVO Noord West Fryslân">
          <a:extLst>
            <a:ext uri="{FF2B5EF4-FFF2-40B4-BE49-F238E27FC236}">
              <a16:creationId xmlns:a16="http://schemas.microsoft.com/office/drawing/2014/main" id="{A72831A6-A15F-594B-7EF4-732BBE178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9600" y="38100"/>
          <a:ext cx="1695070" cy="77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444442</xdr:colOff>
      <xdr:row>0</xdr:row>
      <xdr:rowOff>114300</xdr:rowOff>
    </xdr:from>
    <xdr:to>
      <xdr:col>15</xdr:col>
      <xdr:colOff>254000</xdr:colOff>
      <xdr:row>1</xdr:row>
      <xdr:rowOff>254000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24E5508-1243-BA44-A94F-E9C76A9AB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73742" y="114300"/>
          <a:ext cx="1828858" cy="774700"/>
        </a:xfrm>
        <a:prstGeom prst="rect">
          <a:avLst/>
        </a:prstGeom>
      </xdr:spPr>
    </xdr:pic>
    <xdr:clientData/>
  </xdr:twoCellAnchor>
  <xdr:twoCellAnchor editAs="oneCell">
    <xdr:from>
      <xdr:col>10</xdr:col>
      <xdr:colOff>215900</xdr:colOff>
      <xdr:row>0</xdr:row>
      <xdr:rowOff>0</xdr:rowOff>
    </xdr:from>
    <xdr:to>
      <xdr:col>12</xdr:col>
      <xdr:colOff>348870</xdr:colOff>
      <xdr:row>1</xdr:row>
      <xdr:rowOff>139700</xdr:rowOff>
    </xdr:to>
    <xdr:pic>
      <xdr:nvPicPr>
        <xdr:cNvPr id="3" name="Afbeelding 2" descr="Wegwijzer ICT - CVO Noord West Fryslân CVO Noord West Fryslân">
          <a:extLst>
            <a:ext uri="{FF2B5EF4-FFF2-40B4-BE49-F238E27FC236}">
              <a16:creationId xmlns:a16="http://schemas.microsoft.com/office/drawing/2014/main" id="{D27F6B24-8B75-4A4B-A90D-F8555B79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0"/>
          <a:ext cx="1695070" cy="77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482542</xdr:colOff>
      <xdr:row>0</xdr:row>
      <xdr:rowOff>203200</xdr:rowOff>
    </xdr:from>
    <xdr:to>
      <xdr:col>15</xdr:col>
      <xdr:colOff>292100</xdr:colOff>
      <xdr:row>1</xdr:row>
      <xdr:rowOff>342900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36B176-47F4-8B4F-ABE1-1113D061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1842" y="203200"/>
          <a:ext cx="1828858" cy="774700"/>
        </a:xfrm>
        <a:prstGeom prst="rect">
          <a:avLst/>
        </a:prstGeom>
      </xdr:spPr>
    </xdr:pic>
    <xdr:clientData/>
  </xdr:twoCellAnchor>
  <xdr:twoCellAnchor editAs="oneCell">
    <xdr:from>
      <xdr:col>10</xdr:col>
      <xdr:colOff>266700</xdr:colOff>
      <xdr:row>0</xdr:row>
      <xdr:rowOff>101600</xdr:rowOff>
    </xdr:from>
    <xdr:to>
      <xdr:col>12</xdr:col>
      <xdr:colOff>399670</xdr:colOff>
      <xdr:row>1</xdr:row>
      <xdr:rowOff>241300</xdr:rowOff>
    </xdr:to>
    <xdr:pic>
      <xdr:nvPicPr>
        <xdr:cNvPr id="3" name="Afbeelding 2" descr="Wegwijzer ICT - CVO Noord West Fryslân CVO Noord West Fryslân">
          <a:extLst>
            <a:ext uri="{FF2B5EF4-FFF2-40B4-BE49-F238E27FC236}">
              <a16:creationId xmlns:a16="http://schemas.microsoft.com/office/drawing/2014/main" id="{267C4592-6CBE-214D-9D18-D30EBF6AA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3900" y="101600"/>
          <a:ext cx="1695070" cy="77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431742</xdr:colOff>
      <xdr:row>0</xdr:row>
      <xdr:rowOff>177800</xdr:rowOff>
    </xdr:from>
    <xdr:to>
      <xdr:col>15</xdr:col>
      <xdr:colOff>241300</xdr:colOff>
      <xdr:row>1</xdr:row>
      <xdr:rowOff>317500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12F758C-8889-7045-8F4D-7558B1BA2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61042" y="177800"/>
          <a:ext cx="1828858" cy="774700"/>
        </a:xfrm>
        <a:prstGeom prst="rect">
          <a:avLst/>
        </a:prstGeom>
      </xdr:spPr>
    </xdr:pic>
    <xdr:clientData/>
  </xdr:twoCellAnchor>
  <xdr:twoCellAnchor editAs="oneCell">
    <xdr:from>
      <xdr:col>10</xdr:col>
      <xdr:colOff>203200</xdr:colOff>
      <xdr:row>0</xdr:row>
      <xdr:rowOff>127000</xdr:rowOff>
    </xdr:from>
    <xdr:to>
      <xdr:col>12</xdr:col>
      <xdr:colOff>336170</xdr:colOff>
      <xdr:row>1</xdr:row>
      <xdr:rowOff>266700</xdr:rowOff>
    </xdr:to>
    <xdr:pic>
      <xdr:nvPicPr>
        <xdr:cNvPr id="3" name="Afbeelding 2" descr="Wegwijzer ICT - CVO Noord West Fryslân CVO Noord West Fryslân">
          <a:extLst>
            <a:ext uri="{FF2B5EF4-FFF2-40B4-BE49-F238E27FC236}">
              <a16:creationId xmlns:a16="http://schemas.microsoft.com/office/drawing/2014/main" id="{9089F904-E0B0-2148-AAD7-CE543B813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0400" y="127000"/>
          <a:ext cx="1695070" cy="77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368242</xdr:colOff>
      <xdr:row>0</xdr:row>
      <xdr:rowOff>177800</xdr:rowOff>
    </xdr:from>
    <xdr:to>
      <xdr:col>15</xdr:col>
      <xdr:colOff>177800</xdr:colOff>
      <xdr:row>1</xdr:row>
      <xdr:rowOff>317500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3E51311-8A3D-3F4F-8DDD-6EBC60A47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97542" y="177800"/>
          <a:ext cx="1828858" cy="774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127000</xdr:colOff>
      <xdr:row>0</xdr:row>
      <xdr:rowOff>88900</xdr:rowOff>
    </xdr:from>
    <xdr:to>
      <xdr:col>12</xdr:col>
      <xdr:colOff>259970</xdr:colOff>
      <xdr:row>1</xdr:row>
      <xdr:rowOff>228600</xdr:rowOff>
    </xdr:to>
    <xdr:pic>
      <xdr:nvPicPr>
        <xdr:cNvPr id="3" name="Afbeelding 2" descr="Wegwijzer ICT - CVO Noord West Fryslân CVO Noord West Fryslân">
          <a:extLst>
            <a:ext uri="{FF2B5EF4-FFF2-40B4-BE49-F238E27FC236}">
              <a16:creationId xmlns:a16="http://schemas.microsoft.com/office/drawing/2014/main" id="{E332F62C-716F-2845-9593-AB6409BEC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4200" y="88900"/>
          <a:ext cx="1695070" cy="77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330142</xdr:colOff>
      <xdr:row>0</xdr:row>
      <xdr:rowOff>127000</xdr:rowOff>
    </xdr:from>
    <xdr:to>
      <xdr:col>15</xdr:col>
      <xdr:colOff>139700</xdr:colOff>
      <xdr:row>1</xdr:row>
      <xdr:rowOff>266700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6854884-03F3-3149-98D6-C6BFE0D46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442" y="127000"/>
          <a:ext cx="1828858" cy="774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0</xdr:row>
      <xdr:rowOff>38100</xdr:rowOff>
    </xdr:from>
    <xdr:to>
      <xdr:col>12</xdr:col>
      <xdr:colOff>247270</xdr:colOff>
      <xdr:row>1</xdr:row>
      <xdr:rowOff>177800</xdr:rowOff>
    </xdr:to>
    <xdr:pic>
      <xdr:nvPicPr>
        <xdr:cNvPr id="3" name="Afbeelding 2" descr="Wegwijzer ICT - CVO Noord West Fryslân CVO Noord West Fryslân">
          <a:extLst>
            <a:ext uri="{FF2B5EF4-FFF2-40B4-BE49-F238E27FC236}">
              <a16:creationId xmlns:a16="http://schemas.microsoft.com/office/drawing/2014/main" id="{63B6CBD8-969E-2C4F-914B-8C57EC524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00" y="38100"/>
          <a:ext cx="1695070" cy="77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25342</xdr:colOff>
      <xdr:row>0</xdr:row>
      <xdr:rowOff>127000</xdr:rowOff>
    </xdr:from>
    <xdr:to>
      <xdr:col>16</xdr:col>
      <xdr:colOff>508000</xdr:colOff>
      <xdr:row>2</xdr:row>
      <xdr:rowOff>38100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CA59C3C-7D8A-424B-AA4B-39672FE3D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442" y="127000"/>
          <a:ext cx="1828858" cy="774700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0</xdr:row>
      <xdr:rowOff>63500</xdr:rowOff>
    </xdr:from>
    <xdr:to>
      <xdr:col>13</xdr:col>
      <xdr:colOff>615570</xdr:colOff>
      <xdr:row>1</xdr:row>
      <xdr:rowOff>330200</xdr:rowOff>
    </xdr:to>
    <xdr:pic>
      <xdr:nvPicPr>
        <xdr:cNvPr id="3" name="Afbeelding 2" descr="Wegwijzer ICT - CVO Noord West Fryslân CVO Noord West Fryslân">
          <a:extLst>
            <a:ext uri="{FF2B5EF4-FFF2-40B4-BE49-F238E27FC236}">
              <a16:creationId xmlns:a16="http://schemas.microsoft.com/office/drawing/2014/main" id="{68D4D6F3-8616-BE41-92E2-ACDB290F0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0" y="63500"/>
          <a:ext cx="1695070" cy="77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245476</xdr:colOff>
      <xdr:row>0</xdr:row>
      <xdr:rowOff>155222</xdr:rowOff>
    </xdr:from>
    <xdr:to>
      <xdr:col>11</xdr:col>
      <xdr:colOff>423334</xdr:colOff>
      <xdr:row>2</xdr:row>
      <xdr:rowOff>174978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240F1A1-D88E-7343-9D58-72B012F5E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01476" y="155222"/>
          <a:ext cx="1842969" cy="781756"/>
        </a:xfrm>
        <a:prstGeom prst="rect">
          <a:avLst/>
        </a:prstGeom>
      </xdr:spPr>
    </xdr:pic>
    <xdr:clientData/>
  </xdr:twoCellAnchor>
  <xdr:twoCellAnchor editAs="oneCell">
    <xdr:from>
      <xdr:col>7</xdr:col>
      <xdr:colOff>142522</xdr:colOff>
      <xdr:row>0</xdr:row>
      <xdr:rowOff>66322</xdr:rowOff>
    </xdr:from>
    <xdr:to>
      <xdr:col>9</xdr:col>
      <xdr:colOff>186593</xdr:colOff>
      <xdr:row>2</xdr:row>
      <xdr:rowOff>79022</xdr:rowOff>
    </xdr:to>
    <xdr:pic>
      <xdr:nvPicPr>
        <xdr:cNvPr id="3" name="Afbeelding 2" descr="Wegwijzer ICT - CVO Noord West Fryslân CVO Noord West Fryslân">
          <a:extLst>
            <a:ext uri="{FF2B5EF4-FFF2-40B4-BE49-F238E27FC236}">
              <a16:creationId xmlns:a16="http://schemas.microsoft.com/office/drawing/2014/main" id="{5712176D-E41C-A647-85C0-511AB583D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3411" y="66322"/>
          <a:ext cx="1709182" cy="77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A21"/>
  <sheetViews>
    <sheetView showGridLines="0" zoomScale="130" zoomScaleNormal="130" workbookViewId="0">
      <selection activeCell="A21" sqref="A21"/>
    </sheetView>
  </sheetViews>
  <sheetFormatPr baseColWidth="10" defaultColWidth="8.83203125" defaultRowHeight="15" x14ac:dyDescent="0.2"/>
  <cols>
    <col min="1" max="1" width="120.83203125" customWidth="1"/>
  </cols>
  <sheetData>
    <row r="1" spans="1:1" s="16" customFormat="1" ht="30" customHeight="1" x14ac:dyDescent="0.2">
      <c r="A1" s="27" t="s">
        <v>36</v>
      </c>
    </row>
    <row r="2" spans="1:1" s="1" customFormat="1" ht="40" customHeight="1" x14ac:dyDescent="0.2">
      <c r="A2" s="26" t="s">
        <v>37</v>
      </c>
    </row>
    <row r="3" spans="1:1" s="1" customFormat="1" ht="30" customHeight="1" x14ac:dyDescent="0.2">
      <c r="A3" s="28" t="s">
        <v>34</v>
      </c>
    </row>
    <row r="4" spans="1:1" s="1" customFormat="1" ht="75" customHeight="1" x14ac:dyDescent="0.2">
      <c r="A4" s="29" t="s">
        <v>35</v>
      </c>
    </row>
    <row r="5" spans="1:1" s="1" customFormat="1" ht="30" customHeight="1" x14ac:dyDescent="0.2">
      <c r="A5" s="28" t="s">
        <v>38</v>
      </c>
    </row>
    <row r="6" spans="1:1" s="1" customFormat="1" ht="75" customHeight="1" x14ac:dyDescent="0.2">
      <c r="A6" s="29" t="s">
        <v>35</v>
      </c>
    </row>
    <row r="7" spans="1:1" s="1" customFormat="1" ht="30" customHeight="1" x14ac:dyDescent="0.2">
      <c r="A7" s="28" t="s">
        <v>39</v>
      </c>
    </row>
    <row r="8" spans="1:1" s="1" customFormat="1" ht="75" customHeight="1" x14ac:dyDescent="0.2">
      <c r="A8" s="29" t="s">
        <v>35</v>
      </c>
    </row>
    <row r="9" spans="1:1" s="1" customFormat="1" ht="30" customHeight="1" x14ac:dyDescent="0.2">
      <c r="A9" s="28" t="s">
        <v>40</v>
      </c>
    </row>
    <row r="10" spans="1:1" s="1" customFormat="1" ht="75" customHeight="1" x14ac:dyDescent="0.2">
      <c r="A10" s="29" t="s">
        <v>35</v>
      </c>
    </row>
    <row r="11" spans="1:1" s="1" customFormat="1" ht="30" customHeight="1" x14ac:dyDescent="0.2">
      <c r="A11" s="28" t="s">
        <v>41</v>
      </c>
    </row>
    <row r="12" spans="1:1" s="1" customFormat="1" ht="75" customHeight="1" x14ac:dyDescent="0.2">
      <c r="A12" s="29" t="s">
        <v>35</v>
      </c>
    </row>
    <row r="13" spans="1:1" ht="25" customHeight="1" x14ac:dyDescent="0.2">
      <c r="A13" s="28" t="s">
        <v>14</v>
      </c>
    </row>
    <row r="14" spans="1:1" ht="20" customHeight="1" x14ac:dyDescent="0.2">
      <c r="A14" s="29" t="s">
        <v>9</v>
      </c>
    </row>
    <row r="15" spans="1:1" ht="20" customHeight="1" x14ac:dyDescent="0.2">
      <c r="A15" s="29" t="s">
        <v>8</v>
      </c>
    </row>
    <row r="16" spans="1:1" ht="20" customHeight="1" x14ac:dyDescent="0.2">
      <c r="A16" s="29" t="s">
        <v>7</v>
      </c>
    </row>
    <row r="17" spans="1:1" ht="20" customHeight="1" x14ac:dyDescent="0.2">
      <c r="A17" s="29" t="s">
        <v>6</v>
      </c>
    </row>
    <row r="18" spans="1:1" ht="20" customHeight="1" x14ac:dyDescent="0.2">
      <c r="A18" s="29" t="s">
        <v>5</v>
      </c>
    </row>
    <row r="19" spans="1:1" s="16" customFormat="1" ht="30" customHeight="1" x14ac:dyDescent="0.2">
      <c r="A19" s="28" t="s">
        <v>25</v>
      </c>
    </row>
    <row r="20" spans="1:1" s="1" customFormat="1" ht="40" customHeight="1" x14ac:dyDescent="0.2">
      <c r="A20" s="26" t="s">
        <v>26</v>
      </c>
    </row>
    <row r="21" spans="1:1" ht="20" customHeight="1" x14ac:dyDescent="0.2">
      <c r="A21" s="28"/>
    </row>
  </sheetData>
  <sheetProtection algorithmName="SHA-512" hashValue="r5e9uy2kLW/CE+661Dlltqx6RQYn9dA53rgUqRgPDgrq6rcxv7txn4fAB7kLLfzly4BGva2oLbdmaGNu/gVHQw==" saltValue="9wEbDU8AmOAmPosQLUuM1A==" spinCount="100000" sheet="1" objects="1" scenarios="1"/>
  <pageMargins left="0.31496062992125984" right="0.31496062992125984" top="0.35433070866141736" bottom="0.35433070866141736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K13"/>
  <sheetViews>
    <sheetView showGridLines="0" zoomScaleNormal="100" zoomScalePageLayoutView="85" workbookViewId="0">
      <pane ySplit="1" topLeftCell="A10" activePane="bottomLeft" state="frozen"/>
      <selection pane="bottomLeft" activeCell="A24" sqref="A24"/>
    </sheetView>
  </sheetViews>
  <sheetFormatPr baseColWidth="10" defaultColWidth="8.83203125" defaultRowHeight="13" x14ac:dyDescent="0.15"/>
  <cols>
    <col min="1" max="1" width="125.1640625" style="3" customWidth="1"/>
    <col min="2" max="2" width="2.83203125" style="5" customWidth="1"/>
    <col min="3" max="3" width="25.83203125" style="4" customWidth="1"/>
    <col min="4" max="4" width="3.83203125" style="4" customWidth="1"/>
    <col min="5" max="5" width="2.83203125" style="4" customWidth="1"/>
    <col min="6" max="6" width="25.83203125" style="4" customWidth="1"/>
    <col min="7" max="7" width="3.83203125" style="4" customWidth="1"/>
    <col min="8" max="8" width="2.83203125" style="4" customWidth="1"/>
    <col min="9" max="9" width="25.83203125" style="3" customWidth="1"/>
    <col min="10" max="10" width="3.83203125" style="3" customWidth="1"/>
    <col min="11" max="11" width="11.6640625" style="3" bestFit="1" customWidth="1"/>
    <col min="12" max="16384" width="8.83203125" style="3"/>
  </cols>
  <sheetData>
    <row r="1" spans="1:11" ht="50" customHeight="1" x14ac:dyDescent="0.2">
      <c r="A1" s="30" t="s">
        <v>0</v>
      </c>
      <c r="B1" s="9"/>
      <c r="C1" s="72" t="s">
        <v>31</v>
      </c>
      <c r="D1" s="73"/>
      <c r="E1" s="9"/>
      <c r="F1" s="72" t="s">
        <v>32</v>
      </c>
      <c r="G1" s="73"/>
      <c r="H1" s="9"/>
      <c r="I1" s="72" t="s">
        <v>33</v>
      </c>
      <c r="J1" s="73"/>
      <c r="K1" s="2"/>
    </row>
    <row r="2" spans="1:11" ht="33" customHeight="1" x14ac:dyDescent="0.15">
      <c r="A2" s="31"/>
      <c r="B2" s="6"/>
      <c r="C2" s="58"/>
      <c r="D2" s="59"/>
      <c r="E2" s="6"/>
      <c r="F2" s="58"/>
      <c r="G2" s="59"/>
      <c r="H2" s="6"/>
      <c r="I2" s="58"/>
      <c r="J2" s="59"/>
    </row>
    <row r="3" spans="1:11" ht="20" customHeight="1" x14ac:dyDescent="0.15">
      <c r="A3" s="32" t="str">
        <f>'Beoordelen open vragen'!A3</f>
        <v xml:space="preserve">OPEN VRAAG 1 Beleving schone scholen </v>
      </c>
      <c r="B3" s="7"/>
      <c r="C3" s="33" t="s">
        <v>14</v>
      </c>
      <c r="D3" s="34"/>
      <c r="E3" s="7"/>
      <c r="F3" s="33" t="s">
        <v>14</v>
      </c>
      <c r="G3" s="35"/>
      <c r="H3" s="7"/>
      <c r="I3" s="33" t="s">
        <v>14</v>
      </c>
      <c r="J3" s="35"/>
    </row>
    <row r="4" spans="1:11" ht="175" customHeight="1" x14ac:dyDescent="0.15">
      <c r="A4" s="36" t="str">
        <f>'Beoordelen open vragen'!A4</f>
        <v xml:space="preserve">Zie bijlage 7a 'kwaliteit' Perceel 1. </v>
      </c>
      <c r="B4" s="7"/>
      <c r="C4" s="70" t="s">
        <v>3</v>
      </c>
      <c r="D4" s="71"/>
      <c r="E4" s="7"/>
      <c r="F4" s="74" t="s">
        <v>3</v>
      </c>
      <c r="G4" s="75"/>
      <c r="H4" s="7"/>
      <c r="I4" s="74" t="s">
        <v>3</v>
      </c>
      <c r="J4" s="75"/>
    </row>
    <row r="5" spans="1:11" ht="20" customHeight="1" x14ac:dyDescent="0.15">
      <c r="A5" s="32" t="str">
        <f>'Beoordelen open vragen'!A5</f>
        <v xml:space="preserve">OPEN VRAAG 2 Invulling werkzaamheden leidinggevende </v>
      </c>
      <c r="B5" s="7"/>
      <c r="C5" s="33" t="s">
        <v>14</v>
      </c>
      <c r="D5" s="38"/>
      <c r="E5" s="7"/>
      <c r="F5" s="33" t="s">
        <v>14</v>
      </c>
      <c r="G5" s="39"/>
      <c r="H5" s="7"/>
      <c r="I5" s="33" t="s">
        <v>14</v>
      </c>
      <c r="J5" s="39"/>
    </row>
    <row r="6" spans="1:11" ht="175" customHeight="1" x14ac:dyDescent="0.15">
      <c r="A6" s="37" t="str">
        <f>'Beoordelen open vragen'!A6</f>
        <v xml:space="preserve">Zie bijlage 7a 'kwaliteit' Perceel 1. </v>
      </c>
      <c r="B6" s="7"/>
      <c r="C6" s="70" t="s">
        <v>3</v>
      </c>
      <c r="D6" s="71"/>
      <c r="E6" s="7"/>
      <c r="F6" s="74" t="s">
        <v>3</v>
      </c>
      <c r="G6" s="75"/>
      <c r="H6" s="7"/>
      <c r="I6" s="74" t="s">
        <v>3</v>
      </c>
      <c r="J6" s="75"/>
    </row>
    <row r="7" spans="1:11" ht="20" customHeight="1" x14ac:dyDescent="0.15">
      <c r="A7" s="32" t="str">
        <f>'Beoordelen open vragen'!A7</f>
        <v>OPEN VRAAG 3 Kwaliteitsverbetering</v>
      </c>
      <c r="B7" s="7"/>
      <c r="C7" s="33" t="s">
        <v>14</v>
      </c>
      <c r="D7" s="38"/>
      <c r="E7" s="7"/>
      <c r="F7" s="33" t="s">
        <v>14</v>
      </c>
      <c r="G7" s="38"/>
      <c r="H7" s="7"/>
      <c r="I7" s="33" t="s">
        <v>14</v>
      </c>
      <c r="J7" s="38"/>
    </row>
    <row r="8" spans="1:11" ht="175" customHeight="1" x14ac:dyDescent="0.15">
      <c r="A8" s="37" t="str">
        <f>'Beoordelen open vragen'!A8</f>
        <v xml:space="preserve">Zie bijlage 7a 'kwaliteit' Perceel 1. </v>
      </c>
      <c r="B8" s="7"/>
      <c r="C8" s="70" t="s">
        <v>3</v>
      </c>
      <c r="D8" s="71"/>
      <c r="E8" s="7"/>
      <c r="F8" s="70" t="s">
        <v>3</v>
      </c>
      <c r="G8" s="71"/>
      <c r="H8" s="7"/>
      <c r="I8" s="74" t="s">
        <v>3</v>
      </c>
      <c r="J8" s="75"/>
    </row>
    <row r="9" spans="1:11" ht="20" customHeight="1" x14ac:dyDescent="0.15">
      <c r="A9" s="32" t="str">
        <f>'Beoordelen open vragen'!A9</f>
        <v xml:space="preserve">OPEN VRAAG 4 Milieu en duurzaamheid </v>
      </c>
      <c r="B9" s="7"/>
      <c r="C9" s="33" t="s">
        <v>14</v>
      </c>
      <c r="D9" s="38"/>
      <c r="E9" s="7"/>
      <c r="F9" s="33" t="s">
        <v>14</v>
      </c>
      <c r="G9" s="38"/>
      <c r="H9" s="7"/>
      <c r="I9" s="33" t="s">
        <v>14</v>
      </c>
      <c r="J9" s="38"/>
    </row>
    <row r="10" spans="1:11" ht="175" customHeight="1" x14ac:dyDescent="0.15">
      <c r="A10" s="37" t="str">
        <f>'Beoordelen open vragen'!A10</f>
        <v xml:space="preserve">Zie bijlage 7a 'kwaliteit' Perceel 1. </v>
      </c>
      <c r="B10" s="7"/>
      <c r="C10" s="70" t="s">
        <v>3</v>
      </c>
      <c r="D10" s="71"/>
      <c r="E10" s="7"/>
      <c r="F10" s="70" t="s">
        <v>3</v>
      </c>
      <c r="G10" s="71"/>
      <c r="H10" s="7"/>
      <c r="I10" s="70" t="s">
        <v>3</v>
      </c>
      <c r="J10" s="71"/>
    </row>
    <row r="11" spans="1:11" ht="20" customHeight="1" x14ac:dyDescent="0.15">
      <c r="A11" s="32" t="str">
        <f>'Beoordelen open vragen'!A11</f>
        <v xml:space="preserve">OPEN VRAAG 5 Werkwijze in geval van ziekte </v>
      </c>
      <c r="B11" s="7"/>
      <c r="C11" s="33" t="s">
        <v>14</v>
      </c>
      <c r="D11" s="38"/>
      <c r="E11" s="7"/>
      <c r="F11" s="33" t="s">
        <v>14</v>
      </c>
      <c r="G11" s="38"/>
      <c r="H11" s="7"/>
      <c r="I11" s="33" t="s">
        <v>14</v>
      </c>
      <c r="J11" s="38"/>
    </row>
    <row r="12" spans="1:11" ht="175" customHeight="1" x14ac:dyDescent="0.15">
      <c r="A12" s="37" t="str">
        <f>'Beoordelen open vragen'!A12</f>
        <v xml:space="preserve">Zie bijlage 7a 'kwaliteit' Perceel 1. </v>
      </c>
      <c r="B12" s="7"/>
      <c r="C12" s="70" t="s">
        <v>3</v>
      </c>
      <c r="D12" s="71"/>
      <c r="E12" s="7"/>
      <c r="F12" s="70" t="s">
        <v>3</v>
      </c>
      <c r="G12" s="71"/>
      <c r="H12" s="7"/>
      <c r="I12" s="70" t="s">
        <v>3</v>
      </c>
      <c r="J12" s="71"/>
    </row>
    <row r="13" spans="1:11" ht="20" customHeight="1" x14ac:dyDescent="0.15">
      <c r="A13" s="40"/>
      <c r="B13" s="8"/>
      <c r="C13" s="41"/>
      <c r="D13" s="41"/>
      <c r="E13" s="8"/>
      <c r="F13" s="41"/>
      <c r="G13" s="41"/>
      <c r="H13" s="8"/>
      <c r="I13" s="41"/>
      <c r="J13" s="42"/>
    </row>
  </sheetData>
  <sheetProtection algorithmName="SHA-512" hashValue="nAPPQ/W5y9dZiGQIDnNhN4ovH7p77LQ2cpUApYT9PSaFt62HSUM69AN5uF5g2bUBvKL879TrDGdvjxOE7Uz8DQ==" saltValue="u+AuAA2jOoIyT+laO/FeIw==" spinCount="100000" sheet="1" objects="1" scenarios="1"/>
  <mergeCells count="18">
    <mergeCell ref="C8:D8"/>
    <mergeCell ref="C10:D10"/>
    <mergeCell ref="F12:G12"/>
    <mergeCell ref="C12:D12"/>
    <mergeCell ref="I12:J12"/>
    <mergeCell ref="I1:J1"/>
    <mergeCell ref="I8:J8"/>
    <mergeCell ref="I10:J10"/>
    <mergeCell ref="C1:D1"/>
    <mergeCell ref="F1:G1"/>
    <mergeCell ref="F8:G8"/>
    <mergeCell ref="F10:G10"/>
    <mergeCell ref="C4:D4"/>
    <mergeCell ref="F4:G4"/>
    <mergeCell ref="I4:J4"/>
    <mergeCell ref="I6:J6"/>
    <mergeCell ref="F6:G6"/>
    <mergeCell ref="C6:D6"/>
  </mergeCells>
  <dataValidations count="1">
    <dataValidation type="list" errorStyle="warning" allowBlank="1" showErrorMessage="1" error="Voer juiste waarde in. " sqref="C3 F3 I3 I5 F5 C5 C7 F7 I7 I9 F9 C9 C11 F11 I11" xr:uid="{CFADCB4A-99DB-AF4D-B4E3-C5FD69184C31}">
      <formula1>SCORE</formula1>
    </dataValidation>
  </dataValidations>
  <pageMargins left="0.7" right="0.7" top="0.75" bottom="0.75" header="0.3" footer="0.3"/>
  <pageSetup paperSize="8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3"/>
  <sheetViews>
    <sheetView showGridLines="0" zoomScaleNormal="100" zoomScalePageLayoutView="85" workbookViewId="0">
      <pane ySplit="1" topLeftCell="A2" activePane="bottomLeft" state="frozen"/>
      <selection pane="bottomLeft" activeCell="A2" sqref="A2:XFD2"/>
    </sheetView>
  </sheetViews>
  <sheetFormatPr baseColWidth="10" defaultColWidth="8.83203125" defaultRowHeight="13" x14ac:dyDescent="0.15"/>
  <cols>
    <col min="1" max="1" width="125.1640625" style="3" customWidth="1"/>
    <col min="2" max="2" width="2.83203125" style="5" customWidth="1"/>
    <col min="3" max="3" width="25.83203125" style="4" customWidth="1"/>
    <col min="4" max="4" width="3.83203125" style="4" customWidth="1"/>
    <col min="5" max="5" width="2.83203125" style="4" customWidth="1"/>
    <col min="6" max="6" width="25.83203125" style="4" customWidth="1"/>
    <col min="7" max="7" width="3.83203125" style="4" customWidth="1"/>
    <col min="8" max="8" width="2.83203125" style="4" customWidth="1"/>
    <col min="9" max="9" width="25.83203125" style="3" customWidth="1"/>
    <col min="10" max="10" width="3.83203125" style="3" customWidth="1"/>
    <col min="11" max="11" width="11.6640625" style="3" bestFit="1" customWidth="1"/>
    <col min="12" max="16384" width="8.83203125" style="3"/>
  </cols>
  <sheetData>
    <row r="1" spans="1:13" ht="50" customHeight="1" x14ac:dyDescent="0.2">
      <c r="A1" s="30" t="s">
        <v>1</v>
      </c>
      <c r="B1" s="9"/>
      <c r="C1" s="72" t="str">
        <f>'Beoordelaar 1'!C1</f>
        <v>Inschrijver 1</v>
      </c>
      <c r="D1" s="73"/>
      <c r="E1" s="9"/>
      <c r="F1" s="72" t="str">
        <f>'Beoordelaar 1'!F1</f>
        <v>Inschrijver 2</v>
      </c>
      <c r="G1" s="73"/>
      <c r="H1" s="9"/>
      <c r="I1" s="72" t="str">
        <f>'Beoordelaar 1'!I1</f>
        <v>Inschrijver 3</v>
      </c>
      <c r="J1" s="73"/>
      <c r="K1" s="2"/>
      <c r="M1" s="2"/>
    </row>
    <row r="2" spans="1:13" ht="33" customHeight="1" x14ac:dyDescent="0.15">
      <c r="A2" s="31"/>
      <c r="B2" s="6"/>
      <c r="C2" s="76"/>
      <c r="D2" s="77"/>
      <c r="E2" s="6"/>
      <c r="F2" s="76"/>
      <c r="G2" s="77"/>
      <c r="H2" s="6"/>
      <c r="I2" s="76"/>
      <c r="J2" s="77"/>
    </row>
    <row r="3" spans="1:13" ht="20" customHeight="1" x14ac:dyDescent="0.15">
      <c r="A3" s="32" t="str">
        <f>'Beoordelen open vragen'!A3</f>
        <v xml:space="preserve">OPEN VRAAG 1 Beleving schone scholen </v>
      </c>
      <c r="B3" s="7"/>
      <c r="C3" s="33" t="s">
        <v>14</v>
      </c>
      <c r="D3" s="34"/>
      <c r="E3" s="7"/>
      <c r="F3" s="33" t="s">
        <v>14</v>
      </c>
      <c r="G3" s="35"/>
      <c r="H3" s="7"/>
      <c r="I3" s="33" t="s">
        <v>14</v>
      </c>
      <c r="J3" s="35"/>
    </row>
    <row r="4" spans="1:13" ht="175" customHeight="1" x14ac:dyDescent="0.15">
      <c r="A4" s="36" t="str">
        <f>'Beoordelen open vragen'!A4</f>
        <v xml:space="preserve">Zie bijlage 7a 'kwaliteit' Perceel 1. </v>
      </c>
      <c r="B4" s="7"/>
      <c r="C4" s="70" t="s">
        <v>3</v>
      </c>
      <c r="D4" s="71"/>
      <c r="E4" s="7"/>
      <c r="F4" s="74" t="s">
        <v>3</v>
      </c>
      <c r="G4" s="75"/>
      <c r="H4" s="7"/>
      <c r="I4" s="74" t="s">
        <v>3</v>
      </c>
      <c r="J4" s="75"/>
    </row>
    <row r="5" spans="1:13" ht="20" customHeight="1" x14ac:dyDescent="0.15">
      <c r="A5" s="32" t="str">
        <f>'Beoordelen open vragen'!A5</f>
        <v xml:space="preserve">OPEN VRAAG 2 Invulling werkzaamheden leidinggevende </v>
      </c>
      <c r="B5" s="7"/>
      <c r="C5" s="33" t="s">
        <v>14</v>
      </c>
      <c r="D5" s="38"/>
      <c r="E5" s="7"/>
      <c r="F5" s="33" t="s">
        <v>14</v>
      </c>
      <c r="G5" s="39"/>
      <c r="H5" s="7"/>
      <c r="I5" s="33" t="s">
        <v>14</v>
      </c>
      <c r="J5" s="39"/>
    </row>
    <row r="6" spans="1:13" ht="175" customHeight="1" x14ac:dyDescent="0.15">
      <c r="A6" s="37" t="str">
        <f>'Beoordelen open vragen'!A6</f>
        <v xml:space="preserve">Zie bijlage 7a 'kwaliteit' Perceel 1. </v>
      </c>
      <c r="B6" s="7"/>
      <c r="C6" s="70" t="s">
        <v>3</v>
      </c>
      <c r="D6" s="71"/>
      <c r="E6" s="7"/>
      <c r="F6" s="74" t="s">
        <v>3</v>
      </c>
      <c r="G6" s="75"/>
      <c r="H6" s="7"/>
      <c r="I6" s="74" t="s">
        <v>3</v>
      </c>
      <c r="J6" s="75"/>
    </row>
    <row r="7" spans="1:13" ht="20" customHeight="1" x14ac:dyDescent="0.15">
      <c r="A7" s="32" t="str">
        <f>'Beoordelen open vragen'!A7</f>
        <v>OPEN VRAAG 3 Kwaliteitsverbetering</v>
      </c>
      <c r="B7" s="7"/>
      <c r="C7" s="33" t="s">
        <v>14</v>
      </c>
      <c r="D7" s="38"/>
      <c r="E7" s="7"/>
      <c r="F7" s="33" t="s">
        <v>14</v>
      </c>
      <c r="G7" s="38"/>
      <c r="H7" s="7"/>
      <c r="I7" s="33" t="s">
        <v>14</v>
      </c>
      <c r="J7" s="38"/>
    </row>
    <row r="8" spans="1:13" ht="175" customHeight="1" x14ac:dyDescent="0.15">
      <c r="A8" s="37" t="str">
        <f>'Beoordelen open vragen'!A8</f>
        <v xml:space="preserve">Zie bijlage 7a 'kwaliteit' Perceel 1. </v>
      </c>
      <c r="B8" s="7"/>
      <c r="C8" s="70" t="s">
        <v>3</v>
      </c>
      <c r="D8" s="71"/>
      <c r="E8" s="7"/>
      <c r="F8" s="70" t="s">
        <v>3</v>
      </c>
      <c r="G8" s="71"/>
      <c r="H8" s="7"/>
      <c r="I8" s="74" t="s">
        <v>3</v>
      </c>
      <c r="J8" s="75"/>
    </row>
    <row r="9" spans="1:13" ht="20" customHeight="1" x14ac:dyDescent="0.15">
      <c r="A9" s="32" t="str">
        <f>'Beoordelen open vragen'!A9</f>
        <v xml:space="preserve">OPEN VRAAG 4 Milieu en duurzaamheid </v>
      </c>
      <c r="B9" s="7"/>
      <c r="C9" s="33" t="s">
        <v>14</v>
      </c>
      <c r="D9" s="38"/>
      <c r="E9" s="7"/>
      <c r="F9" s="33" t="s">
        <v>14</v>
      </c>
      <c r="G9" s="38"/>
      <c r="H9" s="7"/>
      <c r="I9" s="33" t="s">
        <v>14</v>
      </c>
      <c r="J9" s="38"/>
    </row>
    <row r="10" spans="1:13" ht="175" customHeight="1" x14ac:dyDescent="0.15">
      <c r="A10" s="37" t="str">
        <f>'Beoordelen open vragen'!A10</f>
        <v xml:space="preserve">Zie bijlage 7a 'kwaliteit' Perceel 1. </v>
      </c>
      <c r="B10" s="7"/>
      <c r="C10" s="70" t="s">
        <v>3</v>
      </c>
      <c r="D10" s="71"/>
      <c r="E10" s="7"/>
      <c r="F10" s="70" t="s">
        <v>3</v>
      </c>
      <c r="G10" s="71"/>
      <c r="H10" s="7"/>
      <c r="I10" s="70" t="s">
        <v>3</v>
      </c>
      <c r="J10" s="71"/>
    </row>
    <row r="11" spans="1:13" ht="20" customHeight="1" x14ac:dyDescent="0.15">
      <c r="A11" s="32" t="str">
        <f>'Beoordelen open vragen'!A11</f>
        <v xml:space="preserve">OPEN VRAAG 5 Werkwijze in geval van ziekte </v>
      </c>
      <c r="B11" s="7"/>
      <c r="C11" s="33" t="s">
        <v>14</v>
      </c>
      <c r="D11" s="38"/>
      <c r="E11" s="7"/>
      <c r="F11" s="33" t="s">
        <v>14</v>
      </c>
      <c r="G11" s="38"/>
      <c r="H11" s="7"/>
      <c r="I11" s="33" t="s">
        <v>14</v>
      </c>
      <c r="J11" s="38"/>
    </row>
    <row r="12" spans="1:13" ht="175" customHeight="1" x14ac:dyDescent="0.15">
      <c r="A12" s="37" t="str">
        <f>'Beoordelen open vragen'!A12</f>
        <v xml:space="preserve">Zie bijlage 7a 'kwaliteit' Perceel 1. </v>
      </c>
      <c r="B12" s="7"/>
      <c r="C12" s="70" t="s">
        <v>3</v>
      </c>
      <c r="D12" s="71"/>
      <c r="E12" s="7"/>
      <c r="F12" s="70" t="s">
        <v>3</v>
      </c>
      <c r="G12" s="71"/>
      <c r="H12" s="7"/>
      <c r="I12" s="70" t="s">
        <v>3</v>
      </c>
      <c r="J12" s="71"/>
    </row>
    <row r="13" spans="1:13" ht="20" customHeight="1" x14ac:dyDescent="0.15">
      <c r="A13" s="40"/>
      <c r="B13" s="8"/>
      <c r="C13" s="41"/>
      <c r="D13" s="41"/>
      <c r="E13" s="8"/>
      <c r="F13" s="41"/>
      <c r="G13" s="41"/>
      <c r="H13" s="8"/>
      <c r="I13" s="41"/>
      <c r="J13" s="42"/>
    </row>
  </sheetData>
  <sheetProtection algorithmName="SHA-512" hashValue="JuLEkGJwXmj9nbWKeLRE97eGvWJ3sHwcLHpFgEavKq05FtfS1kJu8sQ6TIyFAGajxqYOEfiQEg/5ITJIvuAIrg==" saltValue="kUm1gn4vrhdks7bkt2NuGg==" spinCount="100000" sheet="1" objects="1" scenarios="1"/>
  <mergeCells count="21">
    <mergeCell ref="C6:D6"/>
    <mergeCell ref="F6:G6"/>
    <mergeCell ref="F8:G8"/>
    <mergeCell ref="I8:J8"/>
    <mergeCell ref="I6:J6"/>
    <mergeCell ref="C8:D8"/>
    <mergeCell ref="C4:D4"/>
    <mergeCell ref="F4:G4"/>
    <mergeCell ref="I1:J1"/>
    <mergeCell ref="C1:D1"/>
    <mergeCell ref="F1:G1"/>
    <mergeCell ref="C2:D2"/>
    <mergeCell ref="F2:G2"/>
    <mergeCell ref="I2:J2"/>
    <mergeCell ref="I4:J4"/>
    <mergeCell ref="F10:G10"/>
    <mergeCell ref="C12:D12"/>
    <mergeCell ref="F12:G12"/>
    <mergeCell ref="I12:J12"/>
    <mergeCell ref="I10:J10"/>
    <mergeCell ref="C10:D10"/>
  </mergeCells>
  <dataValidations count="1">
    <dataValidation type="list" errorStyle="warning" allowBlank="1" showErrorMessage="1" error="Voer juiste waarde in. " sqref="C3 F3 I3 I5 F5 C5 C7 F7 I7 I9 F9 C9 C11 F11 I11" xr:uid="{F37EEB34-0D37-8345-BEA1-1E69CD08A6C4}">
      <formula1>SCORE</formula1>
    </dataValidation>
  </dataValidations>
  <pageMargins left="0.7" right="0.7" top="0.75" bottom="0.75" header="0.3" footer="0.3"/>
  <pageSetup paperSize="8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3"/>
  <sheetViews>
    <sheetView showGridLines="0" zoomScaleNormal="100" zoomScalePageLayoutView="85" workbookViewId="0">
      <pane ySplit="1" topLeftCell="A10" activePane="bottomLeft" state="frozen"/>
      <selection pane="bottomLeft" activeCell="A2" sqref="A2:XFD2"/>
    </sheetView>
  </sheetViews>
  <sheetFormatPr baseColWidth="10" defaultColWidth="8.83203125" defaultRowHeight="13" x14ac:dyDescent="0.15"/>
  <cols>
    <col min="1" max="1" width="125.1640625" style="3" customWidth="1"/>
    <col min="2" max="2" width="2.83203125" style="5" customWidth="1"/>
    <col min="3" max="3" width="25.83203125" style="4" customWidth="1"/>
    <col min="4" max="4" width="3.83203125" style="4" customWidth="1"/>
    <col min="5" max="5" width="2.83203125" style="4" customWidth="1"/>
    <col min="6" max="6" width="25.83203125" style="4" customWidth="1"/>
    <col min="7" max="7" width="3.83203125" style="4" customWidth="1"/>
    <col min="8" max="8" width="2.83203125" style="4" customWidth="1"/>
    <col min="9" max="9" width="25.83203125" style="3" customWidth="1"/>
    <col min="10" max="10" width="3.83203125" style="3" customWidth="1"/>
    <col min="11" max="11" width="11.6640625" style="3" bestFit="1" customWidth="1"/>
    <col min="12" max="16384" width="8.83203125" style="3"/>
  </cols>
  <sheetData>
    <row r="1" spans="1:13" ht="50" customHeight="1" x14ac:dyDescent="0.2">
      <c r="A1" s="30" t="s">
        <v>2</v>
      </c>
      <c r="B1" s="9"/>
      <c r="C1" s="72" t="str">
        <f>'Beoordelaar 1'!C1</f>
        <v>Inschrijver 1</v>
      </c>
      <c r="D1" s="73"/>
      <c r="E1" s="9"/>
      <c r="F1" s="72" t="str">
        <f>'Beoordelaar 1'!F1</f>
        <v>Inschrijver 2</v>
      </c>
      <c r="G1" s="73"/>
      <c r="H1" s="9"/>
      <c r="I1" s="72" t="str">
        <f>'Beoordelaar 1'!I1</f>
        <v>Inschrijver 3</v>
      </c>
      <c r="J1" s="73"/>
      <c r="K1" s="2"/>
    </row>
    <row r="2" spans="1:13" ht="33" customHeight="1" x14ac:dyDescent="0.2">
      <c r="A2" s="31"/>
      <c r="B2" s="6"/>
      <c r="C2" s="76"/>
      <c r="D2" s="77"/>
      <c r="E2" s="6"/>
      <c r="F2" s="76"/>
      <c r="G2" s="77"/>
      <c r="H2" s="6"/>
      <c r="I2" s="76"/>
      <c r="J2" s="77"/>
      <c r="M2" s="2"/>
    </row>
    <row r="3" spans="1:13" ht="20" customHeight="1" x14ac:dyDescent="0.15">
      <c r="A3" s="32" t="str">
        <f>'Beoordelen open vragen'!A3</f>
        <v xml:space="preserve">OPEN VRAAG 1 Beleving schone scholen </v>
      </c>
      <c r="B3" s="7"/>
      <c r="C3" s="33" t="s">
        <v>14</v>
      </c>
      <c r="D3" s="34"/>
      <c r="E3" s="7"/>
      <c r="F3" s="33" t="s">
        <v>14</v>
      </c>
      <c r="G3" s="35"/>
      <c r="H3" s="7"/>
      <c r="I3" s="33" t="s">
        <v>14</v>
      </c>
      <c r="J3" s="35"/>
    </row>
    <row r="4" spans="1:13" ht="175" customHeight="1" x14ac:dyDescent="0.15">
      <c r="A4" s="36" t="str">
        <f>'Beoordelen open vragen'!A4</f>
        <v xml:space="preserve">Zie bijlage 7a 'kwaliteit' Perceel 1. </v>
      </c>
      <c r="B4" s="7"/>
      <c r="C4" s="70" t="s">
        <v>3</v>
      </c>
      <c r="D4" s="71"/>
      <c r="E4" s="7"/>
      <c r="F4" s="74" t="s">
        <v>3</v>
      </c>
      <c r="G4" s="75"/>
      <c r="H4" s="7"/>
      <c r="I4" s="74" t="s">
        <v>3</v>
      </c>
      <c r="J4" s="75"/>
    </row>
    <row r="5" spans="1:13" ht="20" customHeight="1" x14ac:dyDescent="0.15">
      <c r="A5" s="32" t="str">
        <f>'Beoordelen open vragen'!A5</f>
        <v xml:space="preserve">OPEN VRAAG 2 Invulling werkzaamheden leidinggevende </v>
      </c>
      <c r="B5" s="7"/>
      <c r="C5" s="33" t="s">
        <v>14</v>
      </c>
      <c r="D5" s="38"/>
      <c r="E5" s="7"/>
      <c r="F5" s="33" t="s">
        <v>14</v>
      </c>
      <c r="G5" s="39"/>
      <c r="H5" s="7"/>
      <c r="I5" s="33" t="s">
        <v>14</v>
      </c>
      <c r="J5" s="39"/>
    </row>
    <row r="6" spans="1:13" ht="175" customHeight="1" x14ac:dyDescent="0.15">
      <c r="A6" s="37" t="str">
        <f>'Beoordelen open vragen'!A6</f>
        <v xml:space="preserve">Zie bijlage 7a 'kwaliteit' Perceel 1. </v>
      </c>
      <c r="B6" s="7"/>
      <c r="C6" s="70" t="s">
        <v>3</v>
      </c>
      <c r="D6" s="71"/>
      <c r="E6" s="7"/>
      <c r="F6" s="74" t="s">
        <v>3</v>
      </c>
      <c r="G6" s="75"/>
      <c r="H6" s="7"/>
      <c r="I6" s="74" t="s">
        <v>3</v>
      </c>
      <c r="J6" s="75"/>
    </row>
    <row r="7" spans="1:13" ht="20" customHeight="1" x14ac:dyDescent="0.15">
      <c r="A7" s="32" t="str">
        <f>'Beoordelen open vragen'!A7</f>
        <v>OPEN VRAAG 3 Kwaliteitsverbetering</v>
      </c>
      <c r="B7" s="7"/>
      <c r="C7" s="33" t="s">
        <v>14</v>
      </c>
      <c r="D7" s="38"/>
      <c r="E7" s="7"/>
      <c r="F7" s="33" t="s">
        <v>14</v>
      </c>
      <c r="G7" s="38"/>
      <c r="H7" s="7"/>
      <c r="I7" s="33" t="s">
        <v>14</v>
      </c>
      <c r="J7" s="38"/>
    </row>
    <row r="8" spans="1:13" ht="175" customHeight="1" x14ac:dyDescent="0.15">
      <c r="A8" s="37" t="str">
        <f>'Beoordelen open vragen'!A8</f>
        <v xml:space="preserve">Zie bijlage 7a 'kwaliteit' Perceel 1. </v>
      </c>
      <c r="B8" s="7"/>
      <c r="C8" s="70" t="s">
        <v>3</v>
      </c>
      <c r="D8" s="71"/>
      <c r="E8" s="7"/>
      <c r="F8" s="70" t="s">
        <v>3</v>
      </c>
      <c r="G8" s="71"/>
      <c r="H8" s="7"/>
      <c r="I8" s="74" t="s">
        <v>3</v>
      </c>
      <c r="J8" s="75"/>
    </row>
    <row r="9" spans="1:13" ht="20" customHeight="1" x14ac:dyDescent="0.15">
      <c r="A9" s="32" t="str">
        <f>'Beoordelen open vragen'!A9</f>
        <v xml:space="preserve">OPEN VRAAG 4 Milieu en duurzaamheid </v>
      </c>
      <c r="B9" s="7"/>
      <c r="C9" s="33" t="s">
        <v>14</v>
      </c>
      <c r="D9" s="38"/>
      <c r="E9" s="7"/>
      <c r="F9" s="33" t="s">
        <v>14</v>
      </c>
      <c r="G9" s="38"/>
      <c r="H9" s="7"/>
      <c r="I9" s="33" t="s">
        <v>14</v>
      </c>
      <c r="J9" s="38"/>
    </row>
    <row r="10" spans="1:13" ht="175" customHeight="1" x14ac:dyDescent="0.15">
      <c r="A10" s="37" t="str">
        <f>'Beoordelen open vragen'!A10</f>
        <v xml:space="preserve">Zie bijlage 7a 'kwaliteit' Perceel 1. </v>
      </c>
      <c r="B10" s="7"/>
      <c r="C10" s="70" t="s">
        <v>3</v>
      </c>
      <c r="D10" s="71"/>
      <c r="E10" s="7"/>
      <c r="F10" s="70" t="s">
        <v>3</v>
      </c>
      <c r="G10" s="71"/>
      <c r="H10" s="7"/>
      <c r="I10" s="70" t="s">
        <v>3</v>
      </c>
      <c r="J10" s="71"/>
    </row>
    <row r="11" spans="1:13" ht="20" customHeight="1" x14ac:dyDescent="0.15">
      <c r="A11" s="32" t="str">
        <f>'Beoordelen open vragen'!A11</f>
        <v xml:space="preserve">OPEN VRAAG 5 Werkwijze in geval van ziekte </v>
      </c>
      <c r="B11" s="7"/>
      <c r="C11" s="33" t="s">
        <v>14</v>
      </c>
      <c r="D11" s="38"/>
      <c r="E11" s="7"/>
      <c r="F11" s="33" t="s">
        <v>14</v>
      </c>
      <c r="G11" s="38"/>
      <c r="H11" s="7"/>
      <c r="I11" s="33" t="s">
        <v>14</v>
      </c>
      <c r="J11" s="38"/>
    </row>
    <row r="12" spans="1:13" ht="175" customHeight="1" x14ac:dyDescent="0.15">
      <c r="A12" s="37" t="str">
        <f>'Beoordelen open vragen'!A12</f>
        <v xml:space="preserve">Zie bijlage 7a 'kwaliteit' Perceel 1. </v>
      </c>
      <c r="B12" s="7"/>
      <c r="C12" s="70" t="s">
        <v>3</v>
      </c>
      <c r="D12" s="71"/>
      <c r="E12" s="7"/>
      <c r="F12" s="70" t="s">
        <v>3</v>
      </c>
      <c r="G12" s="71"/>
      <c r="H12" s="7"/>
      <c r="I12" s="70" t="s">
        <v>3</v>
      </c>
      <c r="J12" s="71"/>
    </row>
    <row r="13" spans="1:13" ht="20" customHeight="1" x14ac:dyDescent="0.15">
      <c r="A13" s="40"/>
      <c r="B13" s="8"/>
      <c r="C13" s="41"/>
      <c r="D13" s="41"/>
      <c r="E13" s="8"/>
      <c r="F13" s="41"/>
      <c r="G13" s="41"/>
      <c r="H13" s="8"/>
      <c r="I13" s="41"/>
      <c r="J13" s="42"/>
    </row>
  </sheetData>
  <sheetProtection algorithmName="SHA-512" hashValue="NzL4IWdqhy0LRoTfOmIDVvUe7MZ+C8r+MXwULOzdvEJkXpU5pgNYi9LnKRtNoZa40FYmG2qqTZzWQgePAriCiQ==" saltValue="KJRX7yHodwZ3gmInUKm5Vg==" spinCount="100000" sheet="1" objects="1" scenarios="1"/>
  <mergeCells count="21">
    <mergeCell ref="C6:D6"/>
    <mergeCell ref="F6:G6"/>
    <mergeCell ref="F8:G8"/>
    <mergeCell ref="I8:J8"/>
    <mergeCell ref="I6:J6"/>
    <mergeCell ref="C8:D8"/>
    <mergeCell ref="C4:D4"/>
    <mergeCell ref="F4:G4"/>
    <mergeCell ref="I1:J1"/>
    <mergeCell ref="C1:D1"/>
    <mergeCell ref="F1:G1"/>
    <mergeCell ref="C2:D2"/>
    <mergeCell ref="F2:G2"/>
    <mergeCell ref="I2:J2"/>
    <mergeCell ref="I4:J4"/>
    <mergeCell ref="F10:G10"/>
    <mergeCell ref="C12:D12"/>
    <mergeCell ref="F12:G12"/>
    <mergeCell ref="I12:J12"/>
    <mergeCell ref="I10:J10"/>
    <mergeCell ref="C10:D10"/>
  </mergeCells>
  <dataValidations count="1">
    <dataValidation type="list" errorStyle="warning" allowBlank="1" showErrorMessage="1" error="Voer juiste waarde in. " sqref="C3 F3 I3 I5 F5 C5 C7 F7 I7 I9 F9 C9 C11 F11 I11" xr:uid="{3E5D07DA-93B1-1947-9235-2BDDBF13DC17}">
      <formula1>SCORE</formula1>
    </dataValidation>
  </dataValidations>
  <pageMargins left="0.7" right="0.7" top="0.75" bottom="0.75" header="0.3" footer="0.3"/>
  <pageSetup paperSize="8" scale="4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A684-3402-094D-B2A8-B30B8AE7F18E}">
  <dimension ref="A1:N13"/>
  <sheetViews>
    <sheetView showGridLines="0" topLeftCell="A6" zoomScaleNormal="100" workbookViewId="0">
      <selection activeCell="F9" sqref="F9"/>
    </sheetView>
  </sheetViews>
  <sheetFormatPr baseColWidth="10" defaultColWidth="8.83203125" defaultRowHeight="13" x14ac:dyDescent="0.15"/>
  <cols>
    <col min="1" max="1" width="125.1640625" style="3" customWidth="1"/>
    <col min="2" max="2" width="2.83203125" style="5" customWidth="1"/>
    <col min="3" max="3" width="25.83203125" style="4" customWidth="1"/>
    <col min="4" max="4" width="3.83203125" style="4" customWidth="1"/>
    <col min="5" max="5" width="2.83203125" style="4" customWidth="1"/>
    <col min="6" max="6" width="25.83203125" style="4" customWidth="1"/>
    <col min="7" max="7" width="3.83203125" style="4" customWidth="1"/>
    <col min="8" max="8" width="2.83203125" style="4" customWidth="1"/>
    <col min="9" max="9" width="25.83203125" style="3" customWidth="1"/>
    <col min="10" max="10" width="3.83203125" style="3" customWidth="1"/>
    <col min="11" max="11" width="11.6640625" style="3" bestFit="1" customWidth="1"/>
    <col min="12" max="16384" width="8.83203125" style="3"/>
  </cols>
  <sheetData>
    <row r="1" spans="1:14" ht="50" customHeight="1" x14ac:dyDescent="0.2">
      <c r="A1" s="30" t="s">
        <v>15</v>
      </c>
      <c r="B1" s="9"/>
      <c r="C1" s="72" t="str">
        <f>'Beoordelaar 1'!C1</f>
        <v>Inschrijver 1</v>
      </c>
      <c r="D1" s="73"/>
      <c r="E1" s="9"/>
      <c r="F1" s="72" t="str">
        <f>'Beoordelaar 1'!F1</f>
        <v>Inschrijver 2</v>
      </c>
      <c r="G1" s="73"/>
      <c r="H1" s="9"/>
      <c r="I1" s="72" t="str">
        <f>'Beoordelaar 1'!I1</f>
        <v>Inschrijver 3</v>
      </c>
      <c r="J1" s="73"/>
      <c r="K1" s="2"/>
      <c r="L1" s="2"/>
    </row>
    <row r="2" spans="1:14" ht="33" customHeight="1" x14ac:dyDescent="0.2">
      <c r="A2" s="31"/>
      <c r="B2" s="6"/>
      <c r="C2" s="76"/>
      <c r="D2" s="77"/>
      <c r="E2" s="6"/>
      <c r="F2" s="76"/>
      <c r="G2" s="77"/>
      <c r="H2" s="6"/>
      <c r="I2" s="76"/>
      <c r="J2" s="77"/>
      <c r="N2" s="2"/>
    </row>
    <row r="3" spans="1:14" ht="20" customHeight="1" x14ac:dyDescent="0.15">
      <c r="A3" s="32" t="str">
        <f>'Beoordelen open vragen'!A3</f>
        <v xml:space="preserve">OPEN VRAAG 1 Beleving schone scholen </v>
      </c>
      <c r="B3" s="7"/>
      <c r="C3" s="33" t="s">
        <v>14</v>
      </c>
      <c r="D3" s="34"/>
      <c r="E3" s="7"/>
      <c r="F3" s="33" t="s">
        <v>14</v>
      </c>
      <c r="G3" s="35"/>
      <c r="H3" s="7"/>
      <c r="I3" s="33" t="s">
        <v>14</v>
      </c>
      <c r="J3" s="35"/>
    </row>
    <row r="4" spans="1:14" ht="175" customHeight="1" x14ac:dyDescent="0.15">
      <c r="A4" s="36" t="str">
        <f>'Beoordelen open vragen'!A4</f>
        <v xml:space="preserve">Zie bijlage 7a 'kwaliteit' Perceel 1. </v>
      </c>
      <c r="B4" s="7"/>
      <c r="C4" s="70" t="s">
        <v>3</v>
      </c>
      <c r="D4" s="71"/>
      <c r="E4" s="7"/>
      <c r="F4" s="74" t="s">
        <v>3</v>
      </c>
      <c r="G4" s="75"/>
      <c r="H4" s="7"/>
      <c r="I4" s="74" t="s">
        <v>3</v>
      </c>
      <c r="J4" s="75"/>
    </row>
    <row r="5" spans="1:14" ht="20" customHeight="1" x14ac:dyDescent="0.15">
      <c r="A5" s="32" t="str">
        <f>'Beoordelen open vragen'!A5</f>
        <v xml:space="preserve">OPEN VRAAG 2 Invulling werkzaamheden leidinggevende </v>
      </c>
      <c r="B5" s="7"/>
      <c r="C5" s="33" t="s">
        <v>14</v>
      </c>
      <c r="D5" s="38"/>
      <c r="E5" s="7"/>
      <c r="F5" s="33" t="s">
        <v>14</v>
      </c>
      <c r="G5" s="39"/>
      <c r="H5" s="7"/>
      <c r="I5" s="33" t="s">
        <v>14</v>
      </c>
      <c r="J5" s="39"/>
    </row>
    <row r="6" spans="1:14" ht="175" customHeight="1" x14ac:dyDescent="0.15">
      <c r="A6" s="37" t="str">
        <f>'Beoordelen open vragen'!A6</f>
        <v xml:space="preserve">Zie bijlage 7a 'kwaliteit' Perceel 1. </v>
      </c>
      <c r="B6" s="7"/>
      <c r="C6" s="70" t="s">
        <v>3</v>
      </c>
      <c r="D6" s="71"/>
      <c r="E6" s="7"/>
      <c r="F6" s="74" t="s">
        <v>3</v>
      </c>
      <c r="G6" s="75"/>
      <c r="H6" s="7"/>
      <c r="I6" s="74" t="s">
        <v>3</v>
      </c>
      <c r="J6" s="75"/>
    </row>
    <row r="7" spans="1:14" ht="20" customHeight="1" x14ac:dyDescent="0.15">
      <c r="A7" s="32" t="str">
        <f>'Beoordelen open vragen'!A7</f>
        <v>OPEN VRAAG 3 Kwaliteitsverbetering</v>
      </c>
      <c r="B7" s="7"/>
      <c r="C7" s="33" t="s">
        <v>14</v>
      </c>
      <c r="D7" s="38"/>
      <c r="E7" s="7"/>
      <c r="F7" s="33" t="s">
        <v>14</v>
      </c>
      <c r="G7" s="38"/>
      <c r="H7" s="7"/>
      <c r="I7" s="33" t="s">
        <v>14</v>
      </c>
      <c r="J7" s="38"/>
    </row>
    <row r="8" spans="1:14" ht="175" customHeight="1" x14ac:dyDescent="0.15">
      <c r="A8" s="37" t="str">
        <f>'Beoordelen open vragen'!A8</f>
        <v xml:space="preserve">Zie bijlage 7a 'kwaliteit' Perceel 1. </v>
      </c>
      <c r="B8" s="7"/>
      <c r="C8" s="70" t="s">
        <v>3</v>
      </c>
      <c r="D8" s="71"/>
      <c r="E8" s="7"/>
      <c r="F8" s="70" t="s">
        <v>3</v>
      </c>
      <c r="G8" s="71"/>
      <c r="H8" s="7"/>
      <c r="I8" s="74" t="s">
        <v>3</v>
      </c>
      <c r="J8" s="75"/>
    </row>
    <row r="9" spans="1:14" ht="20" customHeight="1" x14ac:dyDescent="0.15">
      <c r="A9" s="32" t="str">
        <f>'Beoordelen open vragen'!A9</f>
        <v xml:space="preserve">OPEN VRAAG 4 Milieu en duurzaamheid </v>
      </c>
      <c r="B9" s="7"/>
      <c r="C9" s="33" t="s">
        <v>14</v>
      </c>
      <c r="D9" s="38"/>
      <c r="E9" s="7"/>
      <c r="F9" s="33" t="s">
        <v>14</v>
      </c>
      <c r="G9" s="38"/>
      <c r="H9" s="7"/>
      <c r="I9" s="33" t="s">
        <v>14</v>
      </c>
      <c r="J9" s="38"/>
    </row>
    <row r="10" spans="1:14" ht="175" customHeight="1" x14ac:dyDescent="0.15">
      <c r="A10" s="37" t="str">
        <f>'Beoordelen open vragen'!A10</f>
        <v xml:space="preserve">Zie bijlage 7a 'kwaliteit' Perceel 1. </v>
      </c>
      <c r="B10" s="7"/>
      <c r="C10" s="70" t="s">
        <v>3</v>
      </c>
      <c r="D10" s="71"/>
      <c r="E10" s="7"/>
      <c r="F10" s="70" t="s">
        <v>3</v>
      </c>
      <c r="G10" s="71"/>
      <c r="H10" s="7"/>
      <c r="I10" s="70" t="s">
        <v>3</v>
      </c>
      <c r="J10" s="71"/>
    </row>
    <row r="11" spans="1:14" ht="20" customHeight="1" x14ac:dyDescent="0.15">
      <c r="A11" s="32" t="str">
        <f>'Beoordelen open vragen'!A11</f>
        <v xml:space="preserve">OPEN VRAAG 5 Werkwijze in geval van ziekte </v>
      </c>
      <c r="B11" s="7"/>
      <c r="C11" s="33" t="s">
        <v>14</v>
      </c>
      <c r="D11" s="38"/>
      <c r="E11" s="7"/>
      <c r="F11" s="33" t="s">
        <v>14</v>
      </c>
      <c r="G11" s="38"/>
      <c r="H11" s="7"/>
      <c r="I11" s="33" t="s">
        <v>14</v>
      </c>
      <c r="J11" s="38"/>
    </row>
    <row r="12" spans="1:14" ht="175" customHeight="1" x14ac:dyDescent="0.15">
      <c r="A12" s="37" t="str">
        <f>'Beoordelen open vragen'!A12</f>
        <v xml:space="preserve">Zie bijlage 7a 'kwaliteit' Perceel 1. </v>
      </c>
      <c r="B12" s="7"/>
      <c r="C12" s="70" t="s">
        <v>3</v>
      </c>
      <c r="D12" s="71"/>
      <c r="E12" s="7"/>
      <c r="F12" s="70" t="s">
        <v>3</v>
      </c>
      <c r="G12" s="71"/>
      <c r="H12" s="7"/>
      <c r="I12" s="70" t="s">
        <v>3</v>
      </c>
      <c r="J12" s="71"/>
    </row>
    <row r="13" spans="1:14" ht="20" customHeight="1" x14ac:dyDescent="0.15">
      <c r="A13" s="40"/>
      <c r="B13" s="8"/>
      <c r="C13" s="41"/>
      <c r="D13" s="41"/>
      <c r="E13" s="8"/>
      <c r="F13" s="41"/>
      <c r="G13" s="41"/>
      <c r="H13" s="8"/>
      <c r="I13" s="41"/>
      <c r="J13" s="42"/>
    </row>
  </sheetData>
  <sheetProtection algorithmName="SHA-512" hashValue="TMkbCxEki6BagZRg6tAgYlDCmd4+mLZ579IHlF0CW3T3FlJDTWGxaLLqyu4EKv/PU7IbfElX1Ny2zJZLLgiipw==" saltValue="L2MMoMRId0E5ly1SmrWR9A==" spinCount="100000" sheet="1" objects="1" scenarios="1"/>
  <mergeCells count="21">
    <mergeCell ref="C12:D12"/>
    <mergeCell ref="F12:G12"/>
    <mergeCell ref="I12:J12"/>
    <mergeCell ref="C8:D8"/>
    <mergeCell ref="F8:G8"/>
    <mergeCell ref="I8:J8"/>
    <mergeCell ref="C10:D10"/>
    <mergeCell ref="F10:G10"/>
    <mergeCell ref="I10:J10"/>
    <mergeCell ref="C4:D4"/>
    <mergeCell ref="F4:G4"/>
    <mergeCell ref="I4:J4"/>
    <mergeCell ref="C6:D6"/>
    <mergeCell ref="F6:G6"/>
    <mergeCell ref="I6:J6"/>
    <mergeCell ref="C1:D1"/>
    <mergeCell ref="F1:G1"/>
    <mergeCell ref="I1:J1"/>
    <mergeCell ref="C2:D2"/>
    <mergeCell ref="F2:G2"/>
    <mergeCell ref="I2:J2"/>
  </mergeCells>
  <dataValidations count="1">
    <dataValidation type="list" errorStyle="warning" allowBlank="1" showErrorMessage="1" error="Voer juiste waarde in. " sqref="C3 F3 I3 I5 F5 C5 C7 F7 I7 I9 F9 C9 C11 F11 I11" xr:uid="{760B898C-5658-BD4A-AFA6-ED7E78B62E04}">
      <formula1>SCORE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F7A4A-A834-F045-9D87-558D59B5AF47}">
  <dimension ref="A1:P13"/>
  <sheetViews>
    <sheetView showGridLines="0" topLeftCell="A11" zoomScaleNormal="100" workbookViewId="0">
      <selection activeCell="A13" sqref="A13:XFD18"/>
    </sheetView>
  </sheetViews>
  <sheetFormatPr baseColWidth="10" defaultColWidth="8.83203125" defaultRowHeight="13" x14ac:dyDescent="0.15"/>
  <cols>
    <col min="1" max="1" width="125.1640625" style="3" customWidth="1"/>
    <col min="2" max="2" width="2.83203125" style="5" customWidth="1"/>
    <col min="3" max="3" width="25.83203125" style="4" customWidth="1"/>
    <col min="4" max="4" width="3.83203125" style="4" customWidth="1"/>
    <col min="5" max="5" width="2.83203125" style="4" customWidth="1"/>
    <col min="6" max="6" width="25.83203125" style="4" customWidth="1"/>
    <col min="7" max="7" width="3.83203125" style="4" customWidth="1"/>
    <col min="8" max="8" width="2.83203125" style="4" customWidth="1"/>
    <col min="9" max="9" width="25.83203125" style="3" customWidth="1"/>
    <col min="10" max="10" width="3.83203125" style="3" customWidth="1"/>
    <col min="11" max="11" width="11.6640625" style="3" bestFit="1" customWidth="1"/>
    <col min="12" max="16384" width="8.83203125" style="3"/>
  </cols>
  <sheetData>
    <row r="1" spans="1:16" ht="50" customHeight="1" x14ac:dyDescent="0.2">
      <c r="A1" s="30" t="s">
        <v>27</v>
      </c>
      <c r="B1" s="9"/>
      <c r="C1" s="72" t="str">
        <f>'Beoordelaar 1'!C1</f>
        <v>Inschrijver 1</v>
      </c>
      <c r="D1" s="73"/>
      <c r="E1" s="9"/>
      <c r="F1" s="72" t="str">
        <f>'Beoordelaar 1'!F1</f>
        <v>Inschrijver 2</v>
      </c>
      <c r="G1" s="73"/>
      <c r="H1" s="9"/>
      <c r="I1" s="72" t="str">
        <f>'Beoordelaar 1'!I1</f>
        <v>Inschrijver 3</v>
      </c>
      <c r="J1" s="73"/>
      <c r="K1" s="2"/>
    </row>
    <row r="2" spans="1:16" ht="33" customHeight="1" x14ac:dyDescent="0.15">
      <c r="A2" s="31"/>
      <c r="B2" s="6"/>
      <c r="C2" s="76"/>
      <c r="D2" s="77"/>
      <c r="E2" s="6"/>
      <c r="F2" s="76"/>
      <c r="G2" s="77"/>
      <c r="H2" s="6"/>
      <c r="I2" s="76"/>
      <c r="J2" s="77"/>
    </row>
    <row r="3" spans="1:16" ht="20" customHeight="1" x14ac:dyDescent="0.2">
      <c r="A3" s="32" t="str">
        <f>'Beoordelen open vragen'!A3</f>
        <v xml:space="preserve">OPEN VRAAG 1 Beleving schone scholen </v>
      </c>
      <c r="B3" s="7"/>
      <c r="C3" s="33" t="s">
        <v>14</v>
      </c>
      <c r="D3" s="34"/>
      <c r="E3" s="7"/>
      <c r="F3" s="33" t="s">
        <v>14</v>
      </c>
      <c r="G3" s="35"/>
      <c r="H3" s="7"/>
      <c r="I3" s="33" t="s">
        <v>14</v>
      </c>
      <c r="J3" s="35"/>
      <c r="N3" s="2"/>
    </row>
    <row r="4" spans="1:16" ht="175" customHeight="1" x14ac:dyDescent="0.2">
      <c r="A4" s="36" t="str">
        <f>'Beoordelen open vragen'!A4</f>
        <v xml:space="preserve">Zie bijlage 7a 'kwaliteit' Perceel 1. </v>
      </c>
      <c r="B4" s="7"/>
      <c r="C4" s="70" t="s">
        <v>3</v>
      </c>
      <c r="D4" s="71"/>
      <c r="E4" s="7"/>
      <c r="F4" s="74" t="s">
        <v>3</v>
      </c>
      <c r="G4" s="75"/>
      <c r="H4" s="7"/>
      <c r="I4" s="74" t="s">
        <v>3</v>
      </c>
      <c r="J4" s="75"/>
      <c r="P4" s="2"/>
    </row>
    <row r="5" spans="1:16" ht="20" customHeight="1" x14ac:dyDescent="0.15">
      <c r="A5" s="32" t="str">
        <f>'Beoordelen open vragen'!A5</f>
        <v xml:space="preserve">OPEN VRAAG 2 Invulling werkzaamheden leidinggevende </v>
      </c>
      <c r="B5" s="7"/>
      <c r="C5" s="33" t="s">
        <v>14</v>
      </c>
      <c r="D5" s="38"/>
      <c r="E5" s="7"/>
      <c r="F5" s="33" t="s">
        <v>14</v>
      </c>
      <c r="G5" s="39"/>
      <c r="H5" s="7"/>
      <c r="I5" s="33" t="s">
        <v>14</v>
      </c>
      <c r="J5" s="39"/>
    </row>
    <row r="6" spans="1:16" ht="175" customHeight="1" x14ac:dyDescent="0.15">
      <c r="A6" s="37" t="str">
        <f>'Beoordelen open vragen'!A6</f>
        <v xml:space="preserve">Zie bijlage 7a 'kwaliteit' Perceel 1. </v>
      </c>
      <c r="B6" s="7"/>
      <c r="C6" s="70" t="s">
        <v>3</v>
      </c>
      <c r="D6" s="71"/>
      <c r="E6" s="7"/>
      <c r="F6" s="74" t="s">
        <v>3</v>
      </c>
      <c r="G6" s="75"/>
      <c r="H6" s="7"/>
      <c r="I6" s="74" t="s">
        <v>3</v>
      </c>
      <c r="J6" s="75"/>
    </row>
    <row r="7" spans="1:16" ht="20" customHeight="1" x14ac:dyDescent="0.15">
      <c r="A7" s="32" t="str">
        <f>'Beoordelen open vragen'!A7</f>
        <v>OPEN VRAAG 3 Kwaliteitsverbetering</v>
      </c>
      <c r="B7" s="7"/>
      <c r="C7" s="33" t="s">
        <v>14</v>
      </c>
      <c r="D7" s="38"/>
      <c r="E7" s="7"/>
      <c r="F7" s="33" t="s">
        <v>14</v>
      </c>
      <c r="G7" s="38"/>
      <c r="H7" s="7"/>
      <c r="I7" s="33" t="s">
        <v>14</v>
      </c>
      <c r="J7" s="38"/>
    </row>
    <row r="8" spans="1:16" ht="175" customHeight="1" x14ac:dyDescent="0.15">
      <c r="A8" s="37" t="str">
        <f>'Beoordelen open vragen'!A8</f>
        <v xml:space="preserve">Zie bijlage 7a 'kwaliteit' Perceel 1. </v>
      </c>
      <c r="B8" s="7"/>
      <c r="C8" s="70" t="s">
        <v>3</v>
      </c>
      <c r="D8" s="71"/>
      <c r="E8" s="7"/>
      <c r="F8" s="70" t="s">
        <v>3</v>
      </c>
      <c r="G8" s="71"/>
      <c r="H8" s="7"/>
      <c r="I8" s="74" t="s">
        <v>3</v>
      </c>
      <c r="J8" s="75"/>
    </row>
    <row r="9" spans="1:16" ht="20" customHeight="1" x14ac:dyDescent="0.15">
      <c r="A9" s="32" t="str">
        <f>'Beoordelen open vragen'!A9</f>
        <v xml:space="preserve">OPEN VRAAG 4 Milieu en duurzaamheid </v>
      </c>
      <c r="B9" s="7"/>
      <c r="C9" s="33" t="s">
        <v>14</v>
      </c>
      <c r="D9" s="38"/>
      <c r="E9" s="7"/>
      <c r="F9" s="33" t="s">
        <v>14</v>
      </c>
      <c r="G9" s="38"/>
      <c r="H9" s="7"/>
      <c r="I9" s="33" t="s">
        <v>14</v>
      </c>
      <c r="J9" s="38"/>
    </row>
    <row r="10" spans="1:16" ht="175" customHeight="1" x14ac:dyDescent="0.15">
      <c r="A10" s="37" t="str">
        <f>'Beoordelen open vragen'!A10</f>
        <v xml:space="preserve">Zie bijlage 7a 'kwaliteit' Perceel 1. </v>
      </c>
      <c r="B10" s="7"/>
      <c r="C10" s="70" t="s">
        <v>3</v>
      </c>
      <c r="D10" s="71"/>
      <c r="E10" s="7"/>
      <c r="F10" s="70" t="s">
        <v>3</v>
      </c>
      <c r="G10" s="71"/>
      <c r="H10" s="7"/>
      <c r="I10" s="70" t="s">
        <v>3</v>
      </c>
      <c r="J10" s="71"/>
    </row>
    <row r="11" spans="1:16" ht="20" customHeight="1" x14ac:dyDescent="0.15">
      <c r="A11" s="32" t="str">
        <f>'Beoordelen open vragen'!A11</f>
        <v xml:space="preserve">OPEN VRAAG 5 Werkwijze in geval van ziekte </v>
      </c>
      <c r="B11" s="7"/>
      <c r="C11" s="33" t="s">
        <v>14</v>
      </c>
      <c r="D11" s="38"/>
      <c r="E11" s="7"/>
      <c r="F11" s="33" t="s">
        <v>14</v>
      </c>
      <c r="G11" s="38"/>
      <c r="H11" s="7"/>
      <c r="I11" s="33" t="s">
        <v>14</v>
      </c>
      <c r="J11" s="38"/>
    </row>
    <row r="12" spans="1:16" ht="175" customHeight="1" x14ac:dyDescent="0.15">
      <c r="A12" s="37" t="str">
        <f>'Beoordelen open vragen'!A12</f>
        <v xml:space="preserve">Zie bijlage 7a 'kwaliteit' Perceel 1. </v>
      </c>
      <c r="B12" s="7"/>
      <c r="C12" s="70" t="s">
        <v>3</v>
      </c>
      <c r="D12" s="71"/>
      <c r="E12" s="7"/>
      <c r="F12" s="70" t="s">
        <v>3</v>
      </c>
      <c r="G12" s="71"/>
      <c r="H12" s="7"/>
      <c r="I12" s="70" t="s">
        <v>3</v>
      </c>
      <c r="J12" s="71"/>
    </row>
    <row r="13" spans="1:16" ht="20" customHeight="1" x14ac:dyDescent="0.15">
      <c r="A13" s="40"/>
      <c r="B13" s="8"/>
      <c r="C13" s="41"/>
      <c r="D13" s="41"/>
      <c r="E13" s="8"/>
      <c r="F13" s="41"/>
      <c r="G13" s="41"/>
      <c r="H13" s="8"/>
      <c r="I13" s="41"/>
      <c r="J13" s="42"/>
    </row>
  </sheetData>
  <sheetProtection algorithmName="SHA-512" hashValue="IsBNk/YBF9ZA8f2cDtGq1hOfRdU1ykSEImcaRPx85rYQfZWd2Y2TD13OeWO7BpoKi0x7DVUQSMEbO1ThHPd+ug==" saltValue="PVe+BKBp8u4KFso2Hcrefg==" spinCount="100000" sheet="1" objects="1" scenarios="1"/>
  <mergeCells count="21">
    <mergeCell ref="C1:D1"/>
    <mergeCell ref="F1:G1"/>
    <mergeCell ref="I1:J1"/>
    <mergeCell ref="C2:D2"/>
    <mergeCell ref="F2:G2"/>
    <mergeCell ref="I2:J2"/>
    <mergeCell ref="C4:D4"/>
    <mergeCell ref="F4:G4"/>
    <mergeCell ref="I4:J4"/>
    <mergeCell ref="C6:D6"/>
    <mergeCell ref="F6:G6"/>
    <mergeCell ref="I6:J6"/>
    <mergeCell ref="C12:D12"/>
    <mergeCell ref="F12:G12"/>
    <mergeCell ref="I12:J12"/>
    <mergeCell ref="C8:D8"/>
    <mergeCell ref="F8:G8"/>
    <mergeCell ref="I8:J8"/>
    <mergeCell ref="C10:D10"/>
    <mergeCell ref="F10:G10"/>
    <mergeCell ref="I10:J10"/>
  </mergeCells>
  <dataValidations count="1">
    <dataValidation type="list" errorStyle="warning" allowBlank="1" showErrorMessage="1" error="Voer juiste waarde in. " sqref="C3 F3 I3 I5 F5 C5 C7 F7 I7 I9 F9 C9 C11 F11 I11" xr:uid="{C0541C8D-E971-1140-8482-B5C64DBB40E3}">
      <formula1>SCORE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7447-8D37-EB4B-96CE-15E3352F2811}">
  <dimension ref="A1:N13"/>
  <sheetViews>
    <sheetView showGridLines="0" topLeftCell="A11" workbookViewId="0">
      <selection activeCell="A13" sqref="A13:XFD18"/>
    </sheetView>
  </sheetViews>
  <sheetFormatPr baseColWidth="10" defaultColWidth="8.83203125" defaultRowHeight="13" x14ac:dyDescent="0.15"/>
  <cols>
    <col min="1" max="1" width="125.1640625" style="3" customWidth="1"/>
    <col min="2" max="2" width="2.83203125" style="5" customWidth="1"/>
    <col min="3" max="3" width="25.83203125" style="4" customWidth="1"/>
    <col min="4" max="4" width="3.83203125" style="4" customWidth="1"/>
    <col min="5" max="5" width="2.83203125" style="4" customWidth="1"/>
    <col min="6" max="6" width="25.83203125" style="4" customWidth="1"/>
    <col min="7" max="7" width="3.83203125" style="4" customWidth="1"/>
    <col min="8" max="8" width="2.83203125" style="4" customWidth="1"/>
    <col min="9" max="9" width="25.83203125" style="3" customWidth="1"/>
    <col min="10" max="10" width="3.83203125" style="3" customWidth="1"/>
    <col min="11" max="11" width="11.6640625" style="3" bestFit="1" customWidth="1"/>
    <col min="12" max="16384" width="8.83203125" style="3"/>
  </cols>
  <sheetData>
    <row r="1" spans="1:14" ht="50" customHeight="1" x14ac:dyDescent="0.2">
      <c r="A1" s="30" t="s">
        <v>28</v>
      </c>
      <c r="B1" s="9"/>
      <c r="C1" s="72" t="str">
        <f>'Beoordelaar 1'!C1</f>
        <v>Inschrijver 1</v>
      </c>
      <c r="D1" s="73"/>
      <c r="E1" s="9"/>
      <c r="F1" s="72" t="str">
        <f>'Beoordelaar 1'!F1</f>
        <v>Inschrijver 2</v>
      </c>
      <c r="G1" s="73"/>
      <c r="H1" s="9"/>
      <c r="I1" s="72" t="str">
        <f>'Beoordelaar 1'!I1</f>
        <v>Inschrijver 3</v>
      </c>
      <c r="J1" s="73"/>
      <c r="K1" s="2"/>
    </row>
    <row r="2" spans="1:14" ht="33" customHeight="1" x14ac:dyDescent="0.2">
      <c r="A2" s="31"/>
      <c r="B2" s="6"/>
      <c r="C2" s="76"/>
      <c r="D2" s="77"/>
      <c r="E2" s="6"/>
      <c r="F2" s="76"/>
      <c r="G2" s="77"/>
      <c r="H2" s="6"/>
      <c r="I2" s="76"/>
      <c r="J2" s="77"/>
      <c r="L2" s="2"/>
    </row>
    <row r="3" spans="1:14" ht="20" customHeight="1" x14ac:dyDescent="0.2">
      <c r="A3" s="32" t="str">
        <f>'Beoordelen open vragen'!A3</f>
        <v xml:space="preserve">OPEN VRAAG 1 Beleving schone scholen </v>
      </c>
      <c r="B3" s="7"/>
      <c r="C3" s="33" t="s">
        <v>14</v>
      </c>
      <c r="D3" s="34"/>
      <c r="E3" s="7"/>
      <c r="F3" s="33" t="s">
        <v>14</v>
      </c>
      <c r="G3" s="35"/>
      <c r="H3" s="7"/>
      <c r="I3" s="33" t="s">
        <v>14</v>
      </c>
      <c r="J3" s="35"/>
      <c r="N3" s="2"/>
    </row>
    <row r="4" spans="1:14" ht="175" customHeight="1" x14ac:dyDescent="0.15">
      <c r="A4" s="36" t="str">
        <f>'Beoordelen open vragen'!A4</f>
        <v xml:space="preserve">Zie bijlage 7a 'kwaliteit' Perceel 1. </v>
      </c>
      <c r="B4" s="7"/>
      <c r="C4" s="70" t="s">
        <v>3</v>
      </c>
      <c r="D4" s="71"/>
      <c r="E4" s="7"/>
      <c r="F4" s="74" t="s">
        <v>3</v>
      </c>
      <c r="G4" s="75"/>
      <c r="H4" s="7"/>
      <c r="I4" s="74" t="s">
        <v>3</v>
      </c>
      <c r="J4" s="75"/>
    </row>
    <row r="5" spans="1:14" ht="20" customHeight="1" x14ac:dyDescent="0.15">
      <c r="A5" s="32" t="str">
        <f>'Beoordelen open vragen'!A5</f>
        <v xml:space="preserve">OPEN VRAAG 2 Invulling werkzaamheden leidinggevende </v>
      </c>
      <c r="B5" s="7"/>
      <c r="C5" s="33" t="s">
        <v>14</v>
      </c>
      <c r="D5" s="38"/>
      <c r="E5" s="7"/>
      <c r="F5" s="33" t="s">
        <v>14</v>
      </c>
      <c r="G5" s="39"/>
      <c r="H5" s="7"/>
      <c r="I5" s="33" t="s">
        <v>14</v>
      </c>
      <c r="J5" s="39"/>
    </row>
    <row r="6" spans="1:14" ht="175" customHeight="1" x14ac:dyDescent="0.15">
      <c r="A6" s="37" t="str">
        <f>'Beoordelen open vragen'!A6</f>
        <v xml:space="preserve">Zie bijlage 7a 'kwaliteit' Perceel 1. </v>
      </c>
      <c r="B6" s="7"/>
      <c r="C6" s="70" t="s">
        <v>3</v>
      </c>
      <c r="D6" s="71"/>
      <c r="E6" s="7"/>
      <c r="F6" s="74" t="s">
        <v>3</v>
      </c>
      <c r="G6" s="75"/>
      <c r="H6" s="7"/>
      <c r="I6" s="74" t="s">
        <v>3</v>
      </c>
      <c r="J6" s="75"/>
    </row>
    <row r="7" spans="1:14" ht="20" customHeight="1" x14ac:dyDescent="0.15">
      <c r="A7" s="32" t="str">
        <f>'Beoordelen open vragen'!A7</f>
        <v>OPEN VRAAG 3 Kwaliteitsverbetering</v>
      </c>
      <c r="B7" s="7"/>
      <c r="C7" s="33" t="s">
        <v>14</v>
      </c>
      <c r="D7" s="38"/>
      <c r="E7" s="7"/>
      <c r="F7" s="33" t="s">
        <v>14</v>
      </c>
      <c r="G7" s="38"/>
      <c r="H7" s="7"/>
      <c r="I7" s="33" t="s">
        <v>14</v>
      </c>
      <c r="J7" s="38"/>
    </row>
    <row r="8" spans="1:14" ht="175" customHeight="1" x14ac:dyDescent="0.15">
      <c r="A8" s="37" t="str">
        <f>'Beoordelen open vragen'!A8</f>
        <v xml:space="preserve">Zie bijlage 7a 'kwaliteit' Perceel 1. </v>
      </c>
      <c r="B8" s="7"/>
      <c r="C8" s="70" t="s">
        <v>3</v>
      </c>
      <c r="D8" s="71"/>
      <c r="E8" s="7"/>
      <c r="F8" s="70" t="s">
        <v>3</v>
      </c>
      <c r="G8" s="71"/>
      <c r="H8" s="7"/>
      <c r="I8" s="74" t="s">
        <v>3</v>
      </c>
      <c r="J8" s="75"/>
    </row>
    <row r="9" spans="1:14" ht="20" customHeight="1" x14ac:dyDescent="0.15">
      <c r="A9" s="32" t="str">
        <f>'Beoordelen open vragen'!A9</f>
        <v xml:space="preserve">OPEN VRAAG 4 Milieu en duurzaamheid </v>
      </c>
      <c r="B9" s="7"/>
      <c r="C9" s="33" t="s">
        <v>14</v>
      </c>
      <c r="D9" s="38"/>
      <c r="E9" s="7"/>
      <c r="F9" s="33" t="s">
        <v>14</v>
      </c>
      <c r="G9" s="38"/>
      <c r="H9" s="7"/>
      <c r="I9" s="33" t="s">
        <v>14</v>
      </c>
      <c r="J9" s="38"/>
    </row>
    <row r="10" spans="1:14" ht="175" customHeight="1" x14ac:dyDescent="0.15">
      <c r="A10" s="37" t="str">
        <f>'Beoordelen open vragen'!A10</f>
        <v xml:space="preserve">Zie bijlage 7a 'kwaliteit' Perceel 1. </v>
      </c>
      <c r="B10" s="7"/>
      <c r="C10" s="70" t="s">
        <v>3</v>
      </c>
      <c r="D10" s="71"/>
      <c r="E10" s="7"/>
      <c r="F10" s="70" t="s">
        <v>3</v>
      </c>
      <c r="G10" s="71"/>
      <c r="H10" s="7"/>
      <c r="I10" s="70" t="s">
        <v>3</v>
      </c>
      <c r="J10" s="71"/>
    </row>
    <row r="11" spans="1:14" ht="20" customHeight="1" x14ac:dyDescent="0.15">
      <c r="A11" s="32" t="str">
        <f>'Beoordelen open vragen'!A11</f>
        <v xml:space="preserve">OPEN VRAAG 5 Werkwijze in geval van ziekte </v>
      </c>
      <c r="B11" s="7"/>
      <c r="C11" s="33" t="s">
        <v>14</v>
      </c>
      <c r="D11" s="38"/>
      <c r="E11" s="7"/>
      <c r="F11" s="33" t="s">
        <v>14</v>
      </c>
      <c r="G11" s="38"/>
      <c r="H11" s="7"/>
      <c r="I11" s="33" t="s">
        <v>14</v>
      </c>
      <c r="J11" s="38"/>
    </row>
    <row r="12" spans="1:14" ht="175" customHeight="1" x14ac:dyDescent="0.15">
      <c r="A12" s="37" t="str">
        <f>'Beoordelen open vragen'!A12</f>
        <v xml:space="preserve">Zie bijlage 7a 'kwaliteit' Perceel 1. </v>
      </c>
      <c r="B12" s="7"/>
      <c r="C12" s="70" t="s">
        <v>3</v>
      </c>
      <c r="D12" s="71"/>
      <c r="E12" s="7"/>
      <c r="F12" s="70" t="s">
        <v>3</v>
      </c>
      <c r="G12" s="71"/>
      <c r="H12" s="7"/>
      <c r="I12" s="70" t="s">
        <v>3</v>
      </c>
      <c r="J12" s="71"/>
    </row>
    <row r="13" spans="1:14" ht="20" customHeight="1" x14ac:dyDescent="0.15">
      <c r="A13" s="40"/>
      <c r="B13" s="8"/>
      <c r="C13" s="41"/>
      <c r="D13" s="41"/>
      <c r="E13" s="8"/>
      <c r="F13" s="41"/>
      <c r="G13" s="41"/>
      <c r="H13" s="8"/>
      <c r="I13" s="41"/>
      <c r="J13" s="42"/>
    </row>
  </sheetData>
  <sheetProtection algorithmName="SHA-512" hashValue="DBlKBIPD+v+i/31EBeZcTg3QlmPNh6JgT2De/jyGWS8wFda7v2hQF5uFTaCnWuipplIXIYM9Zuotia7FbAUXNw==" saltValue="6WcvgMpp1dvED3NkqnqaxA==" spinCount="100000" sheet="1" objects="1" scenarios="1"/>
  <mergeCells count="21">
    <mergeCell ref="C1:D1"/>
    <mergeCell ref="F1:G1"/>
    <mergeCell ref="I1:J1"/>
    <mergeCell ref="C2:D2"/>
    <mergeCell ref="F2:G2"/>
    <mergeCell ref="I2:J2"/>
    <mergeCell ref="C4:D4"/>
    <mergeCell ref="F4:G4"/>
    <mergeCell ref="I4:J4"/>
    <mergeCell ref="C6:D6"/>
    <mergeCell ref="F6:G6"/>
    <mergeCell ref="I6:J6"/>
    <mergeCell ref="C12:D12"/>
    <mergeCell ref="F12:G12"/>
    <mergeCell ref="I12:J12"/>
    <mergeCell ref="C8:D8"/>
    <mergeCell ref="F8:G8"/>
    <mergeCell ref="I8:J8"/>
    <mergeCell ref="C10:D10"/>
    <mergeCell ref="F10:G10"/>
    <mergeCell ref="I10:J10"/>
  </mergeCells>
  <dataValidations count="1">
    <dataValidation type="list" errorStyle="warning" allowBlank="1" showErrorMessage="1" error="Voer juiste waarde in. " sqref="C3 F3 I3 I5 F5 C5 C7 F7 I7 I9 F9 C9 C11 F11 I11" xr:uid="{2AC91C37-9FC5-0C46-9C34-3A21AEB5C9E0}">
      <formula1>SCORE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pageSetUpPr fitToPage="1"/>
  </sheetPr>
  <dimension ref="A1:R45"/>
  <sheetViews>
    <sheetView showGridLines="0" tabSelected="1" topLeftCell="A29" zoomScaleNormal="100" workbookViewId="0">
      <selection activeCell="J9" sqref="J9"/>
    </sheetView>
  </sheetViews>
  <sheetFormatPr baseColWidth="10" defaultColWidth="8.83203125" defaultRowHeight="15" x14ac:dyDescent="0.2"/>
  <cols>
    <col min="1" max="1" width="60.6640625" customWidth="1"/>
    <col min="2" max="2" width="15.6640625" customWidth="1"/>
    <col min="3" max="3" width="2.83203125" customWidth="1"/>
    <col min="4" max="5" width="26.1640625" customWidth="1"/>
    <col min="6" max="6" width="2.83203125" customWidth="1"/>
    <col min="7" max="8" width="26.1640625" customWidth="1"/>
    <col min="9" max="9" width="5" customWidth="1"/>
    <col min="10" max="11" width="26.1640625" customWidth="1"/>
  </cols>
  <sheetData>
    <row r="1" spans="1:18" ht="40" customHeight="1" x14ac:dyDescent="0.2">
      <c r="A1" s="95" t="s">
        <v>18</v>
      </c>
      <c r="B1" s="96"/>
      <c r="C1" s="9"/>
      <c r="D1" s="89"/>
      <c r="E1" s="90"/>
      <c r="F1" s="11"/>
      <c r="G1" s="89"/>
      <c r="H1" s="90"/>
      <c r="I1" s="13"/>
      <c r="J1" s="89"/>
      <c r="K1" s="90"/>
      <c r="M1" s="2"/>
      <c r="N1" s="3"/>
      <c r="O1" s="3"/>
      <c r="P1" s="3"/>
      <c r="Q1" s="3"/>
      <c r="R1" s="3"/>
    </row>
    <row r="2" spans="1:18" ht="28" customHeight="1" x14ac:dyDescent="0.2">
      <c r="A2" s="93"/>
      <c r="B2" s="94"/>
      <c r="C2" s="10"/>
      <c r="D2" s="44" t="str">
        <f>'Beoordelaar 1'!C1</f>
        <v>Inschrijver 1</v>
      </c>
      <c r="E2" s="43" t="s">
        <v>17</v>
      </c>
      <c r="F2" s="18"/>
      <c r="G2" s="44" t="str">
        <f>'Beoordelaar 1'!F1</f>
        <v>Inschrijver 2</v>
      </c>
      <c r="H2" s="43" t="s">
        <v>17</v>
      </c>
      <c r="I2" s="19"/>
      <c r="J2" s="44" t="str">
        <f>'Beoordelaar 1'!I1</f>
        <v>Inschrijver 3</v>
      </c>
      <c r="K2" s="43" t="s">
        <v>17</v>
      </c>
      <c r="M2" s="3"/>
      <c r="N2" s="2"/>
      <c r="O2" s="3"/>
      <c r="P2" s="3"/>
      <c r="Q2" s="3"/>
      <c r="R2" s="3"/>
    </row>
    <row r="3" spans="1:18" ht="18" customHeight="1" x14ac:dyDescent="0.2">
      <c r="A3" s="79" t="str">
        <f>'Beoordelen open vragen'!A3</f>
        <v xml:space="preserve">OPEN VRAAG 1 Beleving schone scholen </v>
      </c>
      <c r="B3" s="46" t="s">
        <v>10</v>
      </c>
      <c r="C3" s="10"/>
      <c r="D3" s="24" t="str">
        <f>'Beoordelaar 1'!C3</f>
        <v>Score:</v>
      </c>
      <c r="E3" s="86" t="s">
        <v>24</v>
      </c>
      <c r="F3" s="10"/>
      <c r="G3" s="24" t="str">
        <f>'Beoordelaar 1'!F3</f>
        <v>Score:</v>
      </c>
      <c r="H3" s="86" t="s">
        <v>24</v>
      </c>
      <c r="I3" s="12"/>
      <c r="J3" s="24" t="str">
        <f>'Beoordelaar 1'!I3</f>
        <v>Score:</v>
      </c>
      <c r="K3" s="86" t="s">
        <v>24</v>
      </c>
    </row>
    <row r="4" spans="1:18" ht="18" customHeight="1" x14ac:dyDescent="0.2">
      <c r="A4" s="80"/>
      <c r="B4" s="46" t="s">
        <v>11</v>
      </c>
      <c r="C4" s="10"/>
      <c r="D4" s="24" t="str">
        <f>'Beoordelaar 2'!C3</f>
        <v>Score:</v>
      </c>
      <c r="E4" s="87"/>
      <c r="F4" s="10"/>
      <c r="G4" s="24" t="str">
        <f>'Beoordelaar 2'!F3</f>
        <v>Score:</v>
      </c>
      <c r="H4" s="87"/>
      <c r="I4" s="12"/>
      <c r="J4" s="24" t="str">
        <f>'Beoordelaar 2'!I3</f>
        <v>Score:</v>
      </c>
      <c r="K4" s="87"/>
    </row>
    <row r="5" spans="1:18" ht="18" customHeight="1" x14ac:dyDescent="0.2">
      <c r="A5" s="80"/>
      <c r="B5" s="46" t="s">
        <v>12</v>
      </c>
      <c r="C5" s="10"/>
      <c r="D5" s="24" t="str">
        <f>'Beoordelaar 3'!C3</f>
        <v>Score:</v>
      </c>
      <c r="E5" s="87"/>
      <c r="F5" s="10"/>
      <c r="G5" s="24" t="str">
        <f>'Beoordelaar 3'!F3</f>
        <v>Score:</v>
      </c>
      <c r="H5" s="87"/>
      <c r="I5" s="12"/>
      <c r="J5" s="24" t="str">
        <f>'Beoordelaar 3'!I3</f>
        <v>Score:</v>
      </c>
      <c r="K5" s="87"/>
    </row>
    <row r="6" spans="1:18" ht="18" customHeight="1" x14ac:dyDescent="0.2">
      <c r="A6" s="80"/>
      <c r="B6" s="46" t="s">
        <v>16</v>
      </c>
      <c r="C6" s="10"/>
      <c r="D6" s="25" t="str">
        <f>'Beoordelaar 4'!C3</f>
        <v>Score:</v>
      </c>
      <c r="E6" s="87"/>
      <c r="F6" s="10"/>
      <c r="G6" s="25" t="str">
        <f>'Beoordelaar 4'!F3</f>
        <v>Score:</v>
      </c>
      <c r="H6" s="87"/>
      <c r="I6" s="12"/>
      <c r="J6" s="25" t="str">
        <f>'Beoordelaar 4'!I3</f>
        <v>Score:</v>
      </c>
      <c r="K6" s="87"/>
    </row>
    <row r="7" spans="1:18" ht="18" customHeight="1" x14ac:dyDescent="0.2">
      <c r="A7" s="80"/>
      <c r="B7" s="46" t="s">
        <v>29</v>
      </c>
      <c r="C7" s="10"/>
      <c r="D7" s="25" t="str">
        <f>'Beoordelaar 5'!C3</f>
        <v>Score:</v>
      </c>
      <c r="E7" s="87"/>
      <c r="F7" s="10"/>
      <c r="G7" s="25" t="str">
        <f>'Beoordelaar 5'!F3</f>
        <v>Score:</v>
      </c>
      <c r="H7" s="87"/>
      <c r="I7" s="12"/>
      <c r="J7" s="25" t="str">
        <f>'Beoordelaar 5'!I3</f>
        <v>Score:</v>
      </c>
      <c r="K7" s="87"/>
    </row>
    <row r="8" spans="1:18" ht="18" customHeight="1" x14ac:dyDescent="0.2">
      <c r="A8" s="81"/>
      <c r="B8" s="46" t="s">
        <v>30</v>
      </c>
      <c r="C8" s="10"/>
      <c r="D8" s="25" t="str">
        <f>'Beoordelaar 6'!C3</f>
        <v>Score:</v>
      </c>
      <c r="E8" s="87"/>
      <c r="F8" s="10"/>
      <c r="G8" s="25" t="str">
        <f>'Beoordelaar 6'!F3</f>
        <v>Score:</v>
      </c>
      <c r="H8" s="87"/>
      <c r="I8" s="12"/>
      <c r="J8" s="25" t="str">
        <f>'Beoordelaar 6'!I3</f>
        <v>Score:</v>
      </c>
      <c r="K8" s="87"/>
    </row>
    <row r="9" spans="1:18" ht="20" customHeight="1" x14ac:dyDescent="0.2">
      <c r="A9" s="82" t="s">
        <v>4</v>
      </c>
      <c r="B9" s="83"/>
      <c r="C9" s="10"/>
      <c r="D9" s="45" t="s">
        <v>14</v>
      </c>
      <c r="E9" s="87"/>
      <c r="F9" s="10"/>
      <c r="G9" s="45" t="s">
        <v>14</v>
      </c>
      <c r="H9" s="87"/>
      <c r="I9" s="12"/>
      <c r="J9" s="45" t="s">
        <v>14</v>
      </c>
      <c r="K9" s="87"/>
    </row>
    <row r="10" spans="1:18" s="63" customFormat="1" ht="25" customHeight="1" x14ac:dyDescent="0.2">
      <c r="A10" s="84"/>
      <c r="B10" s="85"/>
      <c r="C10" s="60"/>
      <c r="D10" s="61" t="str">
        <f>IF(D9="Uitmuntend","€ 31.250",IF(D9="Goed","€ 23.437,50",IF(D9="Voldoende","€ 0",IF(D9="Matig","-€ 62.500",IF(D9="Onvoldoende","KNOCK OUT"," ")))))</f>
        <v xml:space="preserve"> </v>
      </c>
      <c r="E10" s="88"/>
      <c r="F10" s="60"/>
      <c r="G10" s="61" t="str">
        <f>IF(G9="Uitmuntend","€ 31.250",IF(G9="Goed","€ 23.437,50",IF(G9="Voldoende","€ 0",IF(G9="Matig","-€ 62.500",IF(G9="Onvoldoende","KNOCK OUT"," ")))))</f>
        <v xml:space="preserve"> </v>
      </c>
      <c r="H10" s="88"/>
      <c r="I10" s="62"/>
      <c r="J10" s="61" t="str">
        <f>IF(J9="Uitmuntend","€ 31.250",IF(J9="Goed","€ 23.437,50",IF(J9="Voldoende","€ 0",IF(J9="Matig","-€ 62.500",IF(J9="Onvoldoende","KNOCK OUT"," ")))))</f>
        <v xml:space="preserve"> </v>
      </c>
      <c r="K10" s="88"/>
    </row>
    <row r="11" spans="1:18" ht="18" customHeight="1" x14ac:dyDescent="0.2">
      <c r="A11" s="79" t="str">
        <f>'Beoordelen open vragen'!A5</f>
        <v xml:space="preserve">OPEN VRAAG 2 Invulling werkzaamheden leidinggevende </v>
      </c>
      <c r="B11" s="46" t="str">
        <f t="shared" ref="B11:B16" si="0">B3</f>
        <v>Beoordelaar 1</v>
      </c>
      <c r="C11" s="10"/>
      <c r="D11" s="24" t="str">
        <f>'Beoordelaar 1'!C5</f>
        <v>Score:</v>
      </c>
      <c r="E11" s="86" t="s">
        <v>24</v>
      </c>
      <c r="F11" s="10"/>
      <c r="G11" s="24" t="str">
        <f>'Beoordelaar 1'!F5</f>
        <v>Score:</v>
      </c>
      <c r="H11" s="86" t="s">
        <v>24</v>
      </c>
      <c r="I11" s="12"/>
      <c r="J11" s="24" t="str">
        <f>'Beoordelaar 1'!I5</f>
        <v>Score:</v>
      </c>
      <c r="K11" s="86" t="s">
        <v>24</v>
      </c>
    </row>
    <row r="12" spans="1:18" ht="18" customHeight="1" x14ac:dyDescent="0.2">
      <c r="A12" s="80"/>
      <c r="B12" s="46" t="str">
        <f t="shared" si="0"/>
        <v>Beoordelaar 2</v>
      </c>
      <c r="C12" s="10"/>
      <c r="D12" s="24" t="str">
        <f>'Beoordelaar 2'!C5</f>
        <v>Score:</v>
      </c>
      <c r="E12" s="87"/>
      <c r="F12" s="10"/>
      <c r="G12" s="24" t="str">
        <f>'Beoordelaar 2'!F5</f>
        <v>Score:</v>
      </c>
      <c r="H12" s="87"/>
      <c r="I12" s="12"/>
      <c r="J12" s="24" t="str">
        <f>'Beoordelaar 2'!I5</f>
        <v>Score:</v>
      </c>
      <c r="K12" s="87"/>
    </row>
    <row r="13" spans="1:18" ht="18" customHeight="1" x14ac:dyDescent="0.2">
      <c r="A13" s="80"/>
      <c r="B13" s="46" t="str">
        <f t="shared" si="0"/>
        <v>Beoordelaar 3</v>
      </c>
      <c r="C13" s="10"/>
      <c r="D13" s="24" t="str">
        <f>'Beoordelaar 3'!C5</f>
        <v>Score:</v>
      </c>
      <c r="E13" s="87"/>
      <c r="F13" s="10"/>
      <c r="G13" s="24" t="str">
        <f>'Beoordelaar 3'!F5</f>
        <v>Score:</v>
      </c>
      <c r="H13" s="87"/>
      <c r="I13" s="12"/>
      <c r="J13" s="24" t="str">
        <f>'Beoordelaar 3'!I5</f>
        <v>Score:</v>
      </c>
      <c r="K13" s="87"/>
    </row>
    <row r="14" spans="1:18" ht="18" customHeight="1" x14ac:dyDescent="0.2">
      <c r="A14" s="80"/>
      <c r="B14" s="46" t="str">
        <f t="shared" si="0"/>
        <v>Beoordelaar 4</v>
      </c>
      <c r="C14" s="10"/>
      <c r="D14" s="25" t="str">
        <f>'Beoordelaar 4'!C5</f>
        <v>Score:</v>
      </c>
      <c r="E14" s="87"/>
      <c r="F14" s="10"/>
      <c r="G14" s="25" t="str">
        <f>'Beoordelaar 4'!F5</f>
        <v>Score:</v>
      </c>
      <c r="H14" s="87"/>
      <c r="I14" s="12"/>
      <c r="J14" s="25" t="str">
        <f>'Beoordelaar 4'!I5</f>
        <v>Score:</v>
      </c>
      <c r="K14" s="87"/>
    </row>
    <row r="15" spans="1:18" ht="18" customHeight="1" x14ac:dyDescent="0.2">
      <c r="A15" s="80"/>
      <c r="B15" s="46" t="str">
        <f t="shared" si="0"/>
        <v>Beoordelaar 5</v>
      </c>
      <c r="C15" s="10"/>
      <c r="D15" s="25" t="str">
        <f>'Beoordelaar 5'!C5</f>
        <v>Score:</v>
      </c>
      <c r="E15" s="87"/>
      <c r="F15" s="10"/>
      <c r="G15" s="25" t="str">
        <f>'Beoordelaar 5'!F5</f>
        <v>Score:</v>
      </c>
      <c r="H15" s="87"/>
      <c r="I15" s="12"/>
      <c r="J15" s="25" t="str">
        <f>'Beoordelaar 5'!I5</f>
        <v>Score:</v>
      </c>
      <c r="K15" s="87"/>
    </row>
    <row r="16" spans="1:18" ht="18" customHeight="1" x14ac:dyDescent="0.2">
      <c r="A16" s="81"/>
      <c r="B16" s="46" t="str">
        <f t="shared" si="0"/>
        <v>Beoordelaar 6</v>
      </c>
      <c r="C16" s="10"/>
      <c r="D16" s="25" t="str">
        <f>'Beoordelaar 6'!C5</f>
        <v>Score:</v>
      </c>
      <c r="E16" s="87"/>
      <c r="F16" s="10"/>
      <c r="G16" s="25" t="str">
        <f>'Beoordelaar 6'!F5</f>
        <v>Score:</v>
      </c>
      <c r="H16" s="87"/>
      <c r="I16" s="12"/>
      <c r="J16" s="25" t="str">
        <f>'Beoordelaar 6'!I5</f>
        <v>Score:</v>
      </c>
      <c r="K16" s="87"/>
    </row>
    <row r="17" spans="1:11" ht="20" customHeight="1" x14ac:dyDescent="0.2">
      <c r="A17" s="82"/>
      <c r="B17" s="83"/>
      <c r="C17" s="10"/>
      <c r="D17" s="45" t="s">
        <v>14</v>
      </c>
      <c r="E17" s="87"/>
      <c r="F17" s="10"/>
      <c r="G17" s="45" t="s">
        <v>14</v>
      </c>
      <c r="H17" s="87"/>
      <c r="I17" s="12"/>
      <c r="J17" s="45" t="s">
        <v>14</v>
      </c>
      <c r="K17" s="87"/>
    </row>
    <row r="18" spans="1:11" s="63" customFormat="1" ht="25" customHeight="1" x14ac:dyDescent="0.2">
      <c r="A18" s="84"/>
      <c r="B18" s="85"/>
      <c r="C18" s="60"/>
      <c r="D18" s="61" t="str">
        <f>IF(D17="Uitmuntend","€ 37.500",IF(D17="Goed","€ 28.125",IF(D17="Voldoende","€ 0",IF(D17="Matig","-€ 75.000",IF(D17="Onvoldoende","KNOCK OUT"," ")))))</f>
        <v xml:space="preserve"> </v>
      </c>
      <c r="E18" s="88"/>
      <c r="F18" s="60"/>
      <c r="G18" s="61" t="str">
        <f>IF(G17="Uitmuntend","€ 37.500",IF(G17="Goed","€ 28.125",IF(G17="Voldoende","€ 0",IF(G17="Matig","-€ 75.000",IF(G17="Onvoldoende","KNOCK OUT"," ")))))</f>
        <v xml:space="preserve"> </v>
      </c>
      <c r="H18" s="88"/>
      <c r="I18" s="62"/>
      <c r="J18" s="61" t="str">
        <f>IF(J17="Uitmuntend","€ 37.500",IF(J17="Goed","€ 28.125",IF(J17="Voldoende","€ 0",IF(J17="Matig","-€ 75.000",IF(J17="Onvoldoende","KNOCK OUT"," ")))))</f>
        <v xml:space="preserve"> </v>
      </c>
      <c r="K18" s="88"/>
    </row>
    <row r="19" spans="1:11" ht="18" customHeight="1" x14ac:dyDescent="0.2">
      <c r="A19" s="79" t="str">
        <f>'Beoordelen open vragen'!A7</f>
        <v>OPEN VRAAG 3 Kwaliteitsverbetering</v>
      </c>
      <c r="B19" s="46" t="str">
        <f t="shared" ref="B19:B24" si="1">B11</f>
        <v>Beoordelaar 1</v>
      </c>
      <c r="C19" s="10"/>
      <c r="D19" s="24" t="str">
        <f>'Beoordelaar 1'!C7</f>
        <v>Score:</v>
      </c>
      <c r="E19" s="86" t="s">
        <v>24</v>
      </c>
      <c r="F19" s="10"/>
      <c r="G19" s="24" t="str">
        <f>'Beoordelaar 1'!F7</f>
        <v>Score:</v>
      </c>
      <c r="H19" s="86" t="s">
        <v>24</v>
      </c>
      <c r="I19" s="12"/>
      <c r="J19" s="24" t="str">
        <f>'Beoordelaar 1'!I7</f>
        <v>Score:</v>
      </c>
      <c r="K19" s="86" t="s">
        <v>24</v>
      </c>
    </row>
    <row r="20" spans="1:11" ht="18" customHeight="1" x14ac:dyDescent="0.2">
      <c r="A20" s="80"/>
      <c r="B20" s="46" t="str">
        <f t="shared" si="1"/>
        <v>Beoordelaar 2</v>
      </c>
      <c r="C20" s="10"/>
      <c r="D20" s="24" t="str">
        <f>'Beoordelaar 2'!C7</f>
        <v>Score:</v>
      </c>
      <c r="E20" s="87"/>
      <c r="F20" s="10"/>
      <c r="G20" s="24" t="str">
        <f>'Beoordelaar 2'!F7</f>
        <v>Score:</v>
      </c>
      <c r="H20" s="87"/>
      <c r="I20" s="12"/>
      <c r="J20" s="24" t="str">
        <f>'Beoordelaar 2'!I7</f>
        <v>Score:</v>
      </c>
      <c r="K20" s="87"/>
    </row>
    <row r="21" spans="1:11" ht="18" customHeight="1" x14ac:dyDescent="0.2">
      <c r="A21" s="80"/>
      <c r="B21" s="46" t="str">
        <f t="shared" si="1"/>
        <v>Beoordelaar 3</v>
      </c>
      <c r="C21" s="10"/>
      <c r="D21" s="24" t="str">
        <f>'Beoordelaar 3'!C7</f>
        <v>Score:</v>
      </c>
      <c r="E21" s="87"/>
      <c r="F21" s="10"/>
      <c r="G21" s="24" t="str">
        <f>'Beoordelaar 3'!F7</f>
        <v>Score:</v>
      </c>
      <c r="H21" s="87"/>
      <c r="I21" s="12"/>
      <c r="J21" s="24" t="str">
        <f>'Beoordelaar 3'!I7</f>
        <v>Score:</v>
      </c>
      <c r="K21" s="87"/>
    </row>
    <row r="22" spans="1:11" ht="18" customHeight="1" x14ac:dyDescent="0.2">
      <c r="A22" s="80"/>
      <c r="B22" s="46" t="str">
        <f t="shared" si="1"/>
        <v>Beoordelaar 4</v>
      </c>
      <c r="C22" s="10"/>
      <c r="D22" s="25" t="str">
        <f>'Beoordelaar 4'!C7</f>
        <v>Score:</v>
      </c>
      <c r="E22" s="87"/>
      <c r="F22" s="10"/>
      <c r="G22" s="25" t="str">
        <f>'Beoordelaar 4'!F7</f>
        <v>Score:</v>
      </c>
      <c r="H22" s="87"/>
      <c r="I22" s="12"/>
      <c r="J22" s="25" t="str">
        <f>'Beoordelaar 4'!I7</f>
        <v>Score:</v>
      </c>
      <c r="K22" s="87"/>
    </row>
    <row r="23" spans="1:11" ht="18" customHeight="1" x14ac:dyDescent="0.2">
      <c r="A23" s="80"/>
      <c r="B23" s="46" t="str">
        <f t="shared" si="1"/>
        <v>Beoordelaar 5</v>
      </c>
      <c r="C23" s="10"/>
      <c r="D23" s="25" t="str">
        <f>'Beoordelaar 5'!C7</f>
        <v>Score:</v>
      </c>
      <c r="E23" s="87"/>
      <c r="F23" s="10"/>
      <c r="G23" s="25" t="str">
        <f>'Beoordelaar 5'!F7</f>
        <v>Score:</v>
      </c>
      <c r="H23" s="87"/>
      <c r="I23" s="12"/>
      <c r="J23" s="25" t="str">
        <f>'Beoordelaar 5'!I7</f>
        <v>Score:</v>
      </c>
      <c r="K23" s="87"/>
    </row>
    <row r="24" spans="1:11" ht="18" customHeight="1" x14ac:dyDescent="0.2">
      <c r="A24" s="81"/>
      <c r="B24" s="46" t="str">
        <f t="shared" si="1"/>
        <v>Beoordelaar 6</v>
      </c>
      <c r="C24" s="10"/>
      <c r="D24" s="25" t="str">
        <f>'Beoordelaar 6'!C7</f>
        <v>Score:</v>
      </c>
      <c r="E24" s="87"/>
      <c r="F24" s="10"/>
      <c r="G24" s="25" t="str">
        <f>'Beoordelaar 6'!F7</f>
        <v>Score:</v>
      </c>
      <c r="H24" s="87"/>
      <c r="I24" s="12"/>
      <c r="J24" s="25" t="str">
        <f>'Beoordelaar 6'!I7</f>
        <v>Score:</v>
      </c>
      <c r="K24" s="87"/>
    </row>
    <row r="25" spans="1:11" ht="20" customHeight="1" x14ac:dyDescent="0.2">
      <c r="A25" s="82" t="s">
        <v>4</v>
      </c>
      <c r="B25" s="83"/>
      <c r="C25" s="10"/>
      <c r="D25" s="45" t="s">
        <v>14</v>
      </c>
      <c r="E25" s="87"/>
      <c r="F25" s="10"/>
      <c r="G25" s="45" t="s">
        <v>14</v>
      </c>
      <c r="H25" s="87"/>
      <c r="I25" s="12"/>
      <c r="J25" s="45" t="s">
        <v>14</v>
      </c>
      <c r="K25" s="87"/>
    </row>
    <row r="26" spans="1:11" s="63" customFormat="1" ht="25" customHeight="1" x14ac:dyDescent="0.2">
      <c r="A26" s="84"/>
      <c r="B26" s="85"/>
      <c r="C26" s="60"/>
      <c r="D26" s="61" t="str">
        <f>IF(D25="Uitmuntend","€ 18.750",IF(D25="Goed","€ 14.062,50",IF(D25="Voldoende","€ 0",IF(D25="Matig","-€ 37.500",IF(D25="Onvoldoende","KNOCK OUT"," ")))))</f>
        <v xml:space="preserve"> </v>
      </c>
      <c r="E26" s="88"/>
      <c r="F26" s="60"/>
      <c r="G26" s="61" t="str">
        <f>IF(G25="Uitmuntend","€ 18.750",IF(G25="Goed","€ 14.062,50",IF(G25="Voldoende","€ 0",IF(G25="Matig","-€ 37.500",IF(G25="Onvoldoende","KNOCK OUT"," ")))))</f>
        <v xml:space="preserve"> </v>
      </c>
      <c r="H26" s="88"/>
      <c r="I26" s="62"/>
      <c r="J26" s="61" t="str">
        <f>IF(J25="Uitmuntend","€ 18.750",IF(J25="Goed","€ 14.062,50",IF(J25="Voldoende","€ 0",IF(J25="Matig","-€ 37.500",IF(J25="Onvoldoende","KNOCK OUT"," ")))))</f>
        <v xml:space="preserve"> </v>
      </c>
      <c r="K26" s="88"/>
    </row>
    <row r="27" spans="1:11" ht="18" customHeight="1" x14ac:dyDescent="0.2">
      <c r="A27" s="79" t="str">
        <f>'Beoordelen open vragen'!A9</f>
        <v xml:space="preserve">OPEN VRAAG 4 Milieu en duurzaamheid </v>
      </c>
      <c r="B27" s="46" t="str">
        <f t="shared" ref="B27:B32" si="2">B19</f>
        <v>Beoordelaar 1</v>
      </c>
      <c r="C27" s="10"/>
      <c r="D27" s="24" t="str">
        <f>'Beoordelaar 1'!C9</f>
        <v>Score:</v>
      </c>
      <c r="E27" s="86" t="s">
        <v>24</v>
      </c>
      <c r="F27" s="10"/>
      <c r="G27" s="24" t="str">
        <f>'Beoordelaar 1'!F9</f>
        <v>Score:</v>
      </c>
      <c r="H27" s="86" t="s">
        <v>24</v>
      </c>
      <c r="I27" s="12"/>
      <c r="J27" s="24" t="str">
        <f>'Beoordelaar 1'!I9</f>
        <v>Score:</v>
      </c>
      <c r="K27" s="86" t="s">
        <v>24</v>
      </c>
    </row>
    <row r="28" spans="1:11" ht="18" customHeight="1" x14ac:dyDescent="0.2">
      <c r="A28" s="80"/>
      <c r="B28" s="46" t="str">
        <f t="shared" si="2"/>
        <v>Beoordelaar 2</v>
      </c>
      <c r="C28" s="10"/>
      <c r="D28" s="24" t="str">
        <f>'Beoordelaar 2'!C9</f>
        <v>Score:</v>
      </c>
      <c r="E28" s="87"/>
      <c r="F28" s="10"/>
      <c r="G28" s="24" t="str">
        <f>'Beoordelaar 2'!F9</f>
        <v>Score:</v>
      </c>
      <c r="H28" s="87"/>
      <c r="I28" s="12"/>
      <c r="J28" s="24" t="str">
        <f>'Beoordelaar 2'!I9</f>
        <v>Score:</v>
      </c>
      <c r="K28" s="87"/>
    </row>
    <row r="29" spans="1:11" ht="18" customHeight="1" x14ac:dyDescent="0.2">
      <c r="A29" s="80"/>
      <c r="B29" s="46" t="str">
        <f t="shared" si="2"/>
        <v>Beoordelaar 3</v>
      </c>
      <c r="C29" s="10"/>
      <c r="D29" s="24" t="str">
        <f>'Beoordelaar 3'!C9</f>
        <v>Score:</v>
      </c>
      <c r="E29" s="87"/>
      <c r="F29" s="10"/>
      <c r="G29" s="24" t="str">
        <f>'Beoordelaar 3'!F9</f>
        <v>Score:</v>
      </c>
      <c r="H29" s="87"/>
      <c r="I29" s="12"/>
      <c r="J29" s="24" t="str">
        <f>'Beoordelaar 3'!I9</f>
        <v>Score:</v>
      </c>
      <c r="K29" s="87"/>
    </row>
    <row r="30" spans="1:11" ht="18" customHeight="1" x14ac:dyDescent="0.2">
      <c r="A30" s="80"/>
      <c r="B30" s="46" t="str">
        <f t="shared" si="2"/>
        <v>Beoordelaar 4</v>
      </c>
      <c r="C30" s="10"/>
      <c r="D30" s="25" t="str">
        <f>'Beoordelaar 4'!C9</f>
        <v>Score:</v>
      </c>
      <c r="E30" s="87"/>
      <c r="F30" s="10"/>
      <c r="G30" s="25" t="str">
        <f>'Beoordelaar 4'!F9</f>
        <v>Score:</v>
      </c>
      <c r="H30" s="87"/>
      <c r="I30" s="12"/>
      <c r="J30" s="25" t="str">
        <f>'Beoordelaar 4'!I9</f>
        <v>Score:</v>
      </c>
      <c r="K30" s="87"/>
    </row>
    <row r="31" spans="1:11" ht="18" customHeight="1" x14ac:dyDescent="0.2">
      <c r="A31" s="80"/>
      <c r="B31" s="46" t="str">
        <f t="shared" si="2"/>
        <v>Beoordelaar 5</v>
      </c>
      <c r="C31" s="10"/>
      <c r="D31" s="25" t="str">
        <f>'Beoordelaar 5'!C9</f>
        <v>Score:</v>
      </c>
      <c r="E31" s="87"/>
      <c r="F31" s="10"/>
      <c r="G31" s="25" t="str">
        <f>'Beoordelaar 5'!F9</f>
        <v>Score:</v>
      </c>
      <c r="H31" s="87"/>
      <c r="I31" s="12"/>
      <c r="J31" s="25" t="str">
        <f>'Beoordelaar 5'!I9</f>
        <v>Score:</v>
      </c>
      <c r="K31" s="87"/>
    </row>
    <row r="32" spans="1:11" ht="18" customHeight="1" x14ac:dyDescent="0.2">
      <c r="A32" s="81"/>
      <c r="B32" s="46" t="str">
        <f t="shared" si="2"/>
        <v>Beoordelaar 6</v>
      </c>
      <c r="C32" s="10"/>
      <c r="D32" s="25" t="str">
        <f>'Beoordelaar 6'!C9</f>
        <v>Score:</v>
      </c>
      <c r="E32" s="87"/>
      <c r="F32" s="10"/>
      <c r="G32" s="25" t="str">
        <f>'Beoordelaar 6'!F9</f>
        <v>Score:</v>
      </c>
      <c r="H32" s="87"/>
      <c r="I32" s="12"/>
      <c r="J32" s="25" t="str">
        <f>'Beoordelaar 6'!I9</f>
        <v>Score:</v>
      </c>
      <c r="K32" s="87"/>
    </row>
    <row r="33" spans="1:11" ht="20" customHeight="1" x14ac:dyDescent="0.2">
      <c r="A33" s="82" t="s">
        <v>4</v>
      </c>
      <c r="B33" s="83"/>
      <c r="C33" s="10"/>
      <c r="D33" s="45" t="s">
        <v>14</v>
      </c>
      <c r="E33" s="87"/>
      <c r="F33" s="10"/>
      <c r="G33" s="45" t="s">
        <v>14</v>
      </c>
      <c r="H33" s="87"/>
      <c r="I33" s="12"/>
      <c r="J33" s="45" t="s">
        <v>14</v>
      </c>
      <c r="K33" s="87"/>
    </row>
    <row r="34" spans="1:11" s="63" customFormat="1" ht="25" customHeight="1" x14ac:dyDescent="0.2">
      <c r="A34" s="84"/>
      <c r="B34" s="85"/>
      <c r="C34" s="60"/>
      <c r="D34" s="61" t="str">
        <f>IF(D33="Uitmuntend","€ 12.500",IF(D33="Goed","€ 9.375",IF(D33="Voldoende","€ 0",IF(D33="Matig","-€ 25.000",IF(D33="Onvoldoende","KNOCK OUT"," ")))))</f>
        <v xml:space="preserve"> </v>
      </c>
      <c r="E34" s="88"/>
      <c r="F34" s="60"/>
      <c r="G34" s="61" t="str">
        <f>IF(G33="Uitmuntend","€ 12.500",IF(G33="Goed","€ 9.375",IF(G33="Voldoende","€ 0",IF(G33="Matig","-€ 25.000",IF(G33="Onvoldoende","KNOCK OUT"," ")))))</f>
        <v xml:space="preserve"> </v>
      </c>
      <c r="H34" s="88"/>
      <c r="I34" s="62"/>
      <c r="J34" s="61" t="str">
        <f>IF(J33="Uitmuntend","€ 12.500",IF(J33="Goed","€ 9.375",IF(J33="Voldoende","€ 0",IF(J33="Matig","-€ 25.000",IF(J33="Onvoldoende","KNOCK OUT"," ")))))</f>
        <v xml:space="preserve"> </v>
      </c>
      <c r="K34" s="88"/>
    </row>
    <row r="35" spans="1:11" ht="18" customHeight="1" x14ac:dyDescent="0.2">
      <c r="A35" s="79" t="str">
        <f>'Beoordelen open vragen'!A11</f>
        <v xml:space="preserve">OPEN VRAAG 5 Werkwijze in geval van ziekte </v>
      </c>
      <c r="B35" s="46" t="str">
        <f t="shared" ref="B35:B40" si="3">B27</f>
        <v>Beoordelaar 1</v>
      </c>
      <c r="C35" s="10"/>
      <c r="D35" s="24" t="str">
        <f>'Beoordelaar 1'!C11</f>
        <v>Score:</v>
      </c>
      <c r="E35" s="86" t="s">
        <v>24</v>
      </c>
      <c r="F35" s="10"/>
      <c r="G35" s="24" t="str">
        <f>'Beoordelaar 1'!F11</f>
        <v>Score:</v>
      </c>
      <c r="H35" s="86" t="s">
        <v>24</v>
      </c>
      <c r="I35" s="12"/>
      <c r="J35" s="24" t="str">
        <f>'Beoordelaar 1'!I11</f>
        <v>Score:</v>
      </c>
      <c r="K35" s="86" t="s">
        <v>24</v>
      </c>
    </row>
    <row r="36" spans="1:11" ht="18" customHeight="1" x14ac:dyDescent="0.2">
      <c r="A36" s="80"/>
      <c r="B36" s="46" t="str">
        <f t="shared" si="3"/>
        <v>Beoordelaar 2</v>
      </c>
      <c r="C36" s="10"/>
      <c r="D36" s="24" t="str">
        <f>'Beoordelaar 2'!C11</f>
        <v>Score:</v>
      </c>
      <c r="E36" s="87"/>
      <c r="F36" s="10"/>
      <c r="G36" s="24" t="str">
        <f>'Beoordelaar 2'!F11</f>
        <v>Score:</v>
      </c>
      <c r="H36" s="87"/>
      <c r="I36" s="12"/>
      <c r="J36" s="24" t="str">
        <f>'Beoordelaar 2'!I11</f>
        <v>Score:</v>
      </c>
      <c r="K36" s="87"/>
    </row>
    <row r="37" spans="1:11" ht="18" customHeight="1" x14ac:dyDescent="0.2">
      <c r="A37" s="80"/>
      <c r="B37" s="46" t="str">
        <f t="shared" si="3"/>
        <v>Beoordelaar 3</v>
      </c>
      <c r="C37" s="10"/>
      <c r="D37" s="24" t="str">
        <f>'Beoordelaar 3'!C11</f>
        <v>Score:</v>
      </c>
      <c r="E37" s="87"/>
      <c r="F37" s="10"/>
      <c r="G37" s="24" t="str">
        <f>'Beoordelaar 3'!F11</f>
        <v>Score:</v>
      </c>
      <c r="H37" s="87"/>
      <c r="I37" s="12"/>
      <c r="J37" s="24" t="str">
        <f>'Beoordelaar 3'!I11</f>
        <v>Score:</v>
      </c>
      <c r="K37" s="87"/>
    </row>
    <row r="38" spans="1:11" ht="18" customHeight="1" x14ac:dyDescent="0.2">
      <c r="A38" s="80"/>
      <c r="B38" s="46" t="str">
        <f t="shared" si="3"/>
        <v>Beoordelaar 4</v>
      </c>
      <c r="C38" s="10"/>
      <c r="D38" s="25" t="str">
        <f>'Beoordelaar 4'!C11</f>
        <v>Score:</v>
      </c>
      <c r="E38" s="87"/>
      <c r="F38" s="10"/>
      <c r="G38" s="25" t="str">
        <f>'Beoordelaar 4'!F11</f>
        <v>Score:</v>
      </c>
      <c r="H38" s="87"/>
      <c r="I38" s="12"/>
      <c r="J38" s="25" t="str">
        <f>'Beoordelaar 4'!I11</f>
        <v>Score:</v>
      </c>
      <c r="K38" s="87"/>
    </row>
    <row r="39" spans="1:11" ht="18" customHeight="1" x14ac:dyDescent="0.2">
      <c r="A39" s="80"/>
      <c r="B39" s="46" t="str">
        <f t="shared" si="3"/>
        <v>Beoordelaar 5</v>
      </c>
      <c r="C39" s="10"/>
      <c r="D39" s="25" t="str">
        <f>'Beoordelaar 5'!C11</f>
        <v>Score:</v>
      </c>
      <c r="E39" s="87"/>
      <c r="F39" s="10"/>
      <c r="G39" s="25" t="str">
        <f>'Beoordelaar 5'!F11</f>
        <v>Score:</v>
      </c>
      <c r="H39" s="87"/>
      <c r="I39" s="12"/>
      <c r="J39" s="25" t="str">
        <f>'Beoordelaar 5'!I11</f>
        <v>Score:</v>
      </c>
      <c r="K39" s="87"/>
    </row>
    <row r="40" spans="1:11" ht="18" customHeight="1" x14ac:dyDescent="0.2">
      <c r="A40" s="81"/>
      <c r="B40" s="46" t="str">
        <f t="shared" si="3"/>
        <v>Beoordelaar 6</v>
      </c>
      <c r="C40" s="10"/>
      <c r="D40" s="25" t="str">
        <f>'Beoordelaar 6'!C11</f>
        <v>Score:</v>
      </c>
      <c r="E40" s="87"/>
      <c r="F40" s="10"/>
      <c r="G40" s="25" t="str">
        <f>'Beoordelaar 6'!F11</f>
        <v>Score:</v>
      </c>
      <c r="H40" s="87"/>
      <c r="I40" s="12"/>
      <c r="J40" s="25" t="str">
        <f>'Beoordelaar 6'!I11</f>
        <v>Score:</v>
      </c>
      <c r="K40" s="87"/>
    </row>
    <row r="41" spans="1:11" ht="20" customHeight="1" x14ac:dyDescent="0.2">
      <c r="A41" s="82" t="s">
        <v>4</v>
      </c>
      <c r="B41" s="83"/>
      <c r="C41" s="10"/>
      <c r="D41" s="45" t="s">
        <v>14</v>
      </c>
      <c r="E41" s="87"/>
      <c r="F41" s="10"/>
      <c r="G41" s="45" t="s">
        <v>14</v>
      </c>
      <c r="H41" s="87"/>
      <c r="I41" s="12"/>
      <c r="J41" s="45" t="s">
        <v>14</v>
      </c>
      <c r="K41" s="87"/>
    </row>
    <row r="42" spans="1:11" s="63" customFormat="1" ht="25" customHeight="1" x14ac:dyDescent="0.2">
      <c r="A42" s="84"/>
      <c r="B42" s="85"/>
      <c r="C42" s="60"/>
      <c r="D42" s="61" t="str">
        <f>IF(D41="Uitmuntend","€ 25.000",IF(D41="Goed","€ 18.750",IF(D41="Voldoende","€ 0",IF(D41="Matig","-€ 50.000",IF(D41="Onvoldoende","KNOCK OUT"," ")))))</f>
        <v xml:space="preserve"> </v>
      </c>
      <c r="E42" s="88"/>
      <c r="F42" s="60"/>
      <c r="G42" s="61" t="str">
        <f>IF(G41="Uitmuntend","€ 25.000",IF(G41="Goed","€ 18.750",IF(G41="Voldoende","€ 0",IF(G41="Matig","-€ 50.000",IF(G41="Onvoldoende","KNOCK OUT"," ")))))</f>
        <v xml:space="preserve"> </v>
      </c>
      <c r="H42" s="88"/>
      <c r="I42" s="62"/>
      <c r="J42" s="61" t="str">
        <f>IF(J41="Uitmuntend","€ 25.000",IF(J41="Goed","€ 18.750",IF(J41="Voldoende","€ 0",IF(J41="Matig","-€ 50.000",IF(J41="Onvoldoende","KNOCK OUT"," ")))))</f>
        <v xml:space="preserve"> </v>
      </c>
      <c r="K42" s="88"/>
    </row>
    <row r="43" spans="1:11" ht="20" customHeight="1" x14ac:dyDescent="0.2">
      <c r="A43" s="14"/>
      <c r="B43" s="14"/>
      <c r="C43" s="15"/>
      <c r="D43" s="15"/>
      <c r="E43" s="15"/>
      <c r="F43" s="15"/>
      <c r="G43" s="15"/>
      <c r="H43" s="15"/>
      <c r="I43" s="15"/>
      <c r="J43" s="15"/>
      <c r="K43" s="15"/>
    </row>
    <row r="44" spans="1:11" s="68" customFormat="1" ht="35" customHeight="1" x14ac:dyDescent="0.25">
      <c r="A44" s="91" t="s">
        <v>13</v>
      </c>
      <c r="B44" s="92"/>
      <c r="C44" s="64"/>
      <c r="D44" s="65" t="e">
        <f>D42+D34+D26+D18+D10</f>
        <v>#VALUE!</v>
      </c>
      <c r="E44" s="66"/>
      <c r="F44" s="64"/>
      <c r="G44" s="65" t="e">
        <f>G42+G34+G26+G18+G10</f>
        <v>#VALUE!</v>
      </c>
      <c r="H44" s="66"/>
      <c r="I44" s="67"/>
      <c r="J44" s="65" t="e">
        <f>J42+J34+J26+J18+J10</f>
        <v>#VALUE!</v>
      </c>
      <c r="K44" s="66"/>
    </row>
    <row r="45" spans="1:11" s="69" customFormat="1" ht="30" customHeight="1" x14ac:dyDescent="0.2">
      <c r="D45" s="78" t="s">
        <v>42</v>
      </c>
      <c r="E45" s="78"/>
      <c r="F45" s="78"/>
      <c r="G45" s="78"/>
      <c r="H45" s="78"/>
      <c r="I45" s="78"/>
      <c r="J45" s="78"/>
      <c r="K45" s="78"/>
    </row>
  </sheetData>
  <sheetProtection algorithmName="SHA-512" hashValue="84HLnux0fxkrhUcC297mntHVsmjXw73tD5ESy20lWa6CVRqgLQuoK31dEiML0F/5quUdWpeQVSDJDmBnuxnX6w==" saltValue="QsUbU0JOD5hLIwAwdUAMWA==" spinCount="100000" sheet="1" objects="1" scenarios="1"/>
  <mergeCells count="37">
    <mergeCell ref="A3:A8"/>
    <mergeCell ref="A11:A16"/>
    <mergeCell ref="A19:A24"/>
    <mergeCell ref="E27:E34"/>
    <mergeCell ref="E35:E42"/>
    <mergeCell ref="J1:K1"/>
    <mergeCell ref="G1:H1"/>
    <mergeCell ref="H3:H10"/>
    <mergeCell ref="A44:B44"/>
    <mergeCell ref="A41:B41"/>
    <mergeCell ref="A33:B33"/>
    <mergeCell ref="A34:B34"/>
    <mergeCell ref="A42:B42"/>
    <mergeCell ref="A26:B26"/>
    <mergeCell ref="A2:B2"/>
    <mergeCell ref="H11:H18"/>
    <mergeCell ref="H19:H26"/>
    <mergeCell ref="A1:B1"/>
    <mergeCell ref="D1:E1"/>
    <mergeCell ref="E3:E10"/>
    <mergeCell ref="E11:E18"/>
    <mergeCell ref="D45:K45"/>
    <mergeCell ref="A27:A32"/>
    <mergeCell ref="A35:A40"/>
    <mergeCell ref="A9:B9"/>
    <mergeCell ref="A25:B25"/>
    <mergeCell ref="A17:B17"/>
    <mergeCell ref="A18:B18"/>
    <mergeCell ref="A10:B10"/>
    <mergeCell ref="E19:E26"/>
    <mergeCell ref="H27:H34"/>
    <mergeCell ref="H35:H42"/>
    <mergeCell ref="K3:K10"/>
    <mergeCell ref="K11:K18"/>
    <mergeCell ref="K19:K26"/>
    <mergeCell ref="K27:K34"/>
    <mergeCell ref="K35:K42"/>
  </mergeCells>
  <dataValidations count="1">
    <dataValidation type="list" errorStyle="warning" allowBlank="1" showErrorMessage="1" sqref="I9:J9 I41:J41 I25:J25 F41:G41 F25:G25 F17:G17 I17:J17 I33:J33 F9:G9 F33:G33 D9 D17 D25 D33 D41" xr:uid="{00000000-0002-0000-0400-000000000000}">
      <formula1>SCORE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17024-C0F0-B44E-941B-87D79D3F4AD4}">
  <dimension ref="A1:N18"/>
  <sheetViews>
    <sheetView showGridLines="0" zoomScale="90" zoomScaleNormal="90" workbookViewId="0">
      <selection activeCell="G8" sqref="G8"/>
    </sheetView>
  </sheetViews>
  <sheetFormatPr baseColWidth="10" defaultRowHeight="15" x14ac:dyDescent="0.2"/>
  <cols>
    <col min="1" max="1" width="96.5" customWidth="1"/>
    <col min="2" max="2" width="2.83203125" customWidth="1"/>
    <col min="3" max="3" width="28.83203125" customWidth="1"/>
    <col min="4" max="4" width="2.83203125" customWidth="1"/>
    <col min="5" max="5" width="28.83203125" customWidth="1"/>
    <col min="6" max="6" width="2.83203125" customWidth="1"/>
    <col min="7" max="7" width="28.83203125" customWidth="1"/>
  </cols>
  <sheetData>
    <row r="1" spans="1:14" ht="30" customHeight="1" x14ac:dyDescent="0.2">
      <c r="A1" s="47" t="s">
        <v>19</v>
      </c>
      <c r="B1" s="20"/>
      <c r="C1" s="48"/>
      <c r="D1" s="20"/>
      <c r="E1" s="48"/>
      <c r="F1" s="20"/>
      <c r="G1" s="48"/>
    </row>
    <row r="2" spans="1:14" ht="30" customHeight="1" x14ac:dyDescent="0.2">
      <c r="A2" s="49" t="s">
        <v>20</v>
      </c>
      <c r="B2" s="20"/>
      <c r="C2" s="52" t="str">
        <f>'Beoordelaar 1'!C1:D1</f>
        <v>Inschrijver 1</v>
      </c>
      <c r="D2" s="21"/>
      <c r="E2" s="52" t="str">
        <f>'Beoordelaar 1'!F1</f>
        <v>Inschrijver 2</v>
      </c>
      <c r="F2" s="21"/>
      <c r="G2" s="52" t="str">
        <f>'Beoordelaar 1'!I1</f>
        <v>Inschrijver 3</v>
      </c>
      <c r="I2" s="2"/>
      <c r="J2" s="3"/>
      <c r="K2" s="3"/>
      <c r="L2" s="3"/>
      <c r="M2" s="3"/>
      <c r="N2" s="3"/>
    </row>
    <row r="3" spans="1:14" s="1" customFormat="1" ht="35" customHeight="1" x14ac:dyDescent="0.2">
      <c r="A3" s="50" t="s">
        <v>43</v>
      </c>
      <c r="B3" s="20"/>
      <c r="C3" s="23" t="e">
        <f>Consensus!D44</f>
        <v>#VALUE!</v>
      </c>
      <c r="D3" s="21"/>
      <c r="E3" s="23" t="e">
        <f>Consensus!G44</f>
        <v>#VALUE!</v>
      </c>
      <c r="F3" s="21"/>
      <c r="G3" s="23" t="e">
        <f>Consensus!J44</f>
        <v>#VALUE!</v>
      </c>
      <c r="I3" s="3"/>
      <c r="J3" s="2"/>
      <c r="K3" s="3"/>
      <c r="L3" s="3"/>
      <c r="M3" s="3"/>
      <c r="N3" s="3"/>
    </row>
    <row r="4" spans="1:14" ht="30" customHeight="1" x14ac:dyDescent="0.2">
      <c r="A4" s="51" t="s">
        <v>21</v>
      </c>
      <c r="B4" s="20"/>
      <c r="C4" s="53" t="e">
        <f>C3</f>
        <v>#VALUE!</v>
      </c>
      <c r="D4" s="21"/>
      <c r="E4" s="53" t="e">
        <f>E3</f>
        <v>#VALUE!</v>
      </c>
      <c r="F4" s="21"/>
      <c r="G4" s="53" t="e">
        <f>G3</f>
        <v>#VALUE!</v>
      </c>
    </row>
    <row r="5" spans="1:14" ht="15" customHeight="1" x14ac:dyDescent="0.2"/>
    <row r="6" spans="1:14" ht="30" customHeight="1" x14ac:dyDescent="0.2">
      <c r="A6" s="57" t="s">
        <v>22</v>
      </c>
      <c r="B6" s="20"/>
      <c r="C6" s="56">
        <v>0</v>
      </c>
      <c r="D6" s="21"/>
      <c r="E6" s="56">
        <v>0</v>
      </c>
      <c r="F6" s="21"/>
      <c r="G6" s="56">
        <v>0</v>
      </c>
    </row>
    <row r="8" spans="1:14" ht="30" customHeight="1" x14ac:dyDescent="0.2">
      <c r="A8" s="55" t="s">
        <v>23</v>
      </c>
      <c r="B8" s="20"/>
      <c r="C8" s="54" t="e">
        <f>C6-C4</f>
        <v>#VALUE!</v>
      </c>
      <c r="D8" s="22"/>
      <c r="E8" s="54" t="e">
        <f>E6-E4</f>
        <v>#VALUE!</v>
      </c>
      <c r="F8" s="22"/>
      <c r="G8" s="54" t="e">
        <f>G6-G4</f>
        <v>#VALUE!</v>
      </c>
    </row>
    <row r="15" spans="1:14" ht="16" x14ac:dyDescent="0.2">
      <c r="C15" s="17"/>
    </row>
    <row r="16" spans="1:14" ht="16" x14ac:dyDescent="0.2">
      <c r="C16" s="17"/>
    </row>
    <row r="17" spans="3:3" ht="16" x14ac:dyDescent="0.2">
      <c r="C17" s="17"/>
    </row>
    <row r="18" spans="3:3" ht="16" x14ac:dyDescent="0.2">
      <c r="C18" s="17"/>
    </row>
  </sheetData>
  <sheetProtection algorithmName="SHA-512" hashValue="ln1HIjrGqxFJKx5IJVeJro4f5NB4E+DDrxbYK70pVkvD8+dcEIJ71ijPD4moFRdd1xF5yhhesYEF40jZd/dQKA==" saltValue="Gn0GhzBgMnFbEQGvNApXQQ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1080428f18915570fb6f60dbc2472aa0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9ab96669898c621f87e94ee4a43195c9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93AEA1-7FD1-4C0B-BD25-1E636057E0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1DFF0B-FDC7-41E7-9E05-AE11778C8385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04d4ff2e-cf62-40b0-a5cf-f8c6524922a9"/>
    <ds:schemaRef ds:uri="http://schemas.microsoft.com/office/infopath/2007/PartnerControls"/>
    <ds:schemaRef ds:uri="http://schemas.openxmlformats.org/package/2006/metadata/core-properties"/>
    <ds:schemaRef ds:uri="cdfd6af9-2027-427e-aee7-f2f3dc2ea940"/>
  </ds:schemaRefs>
</ds:datastoreItem>
</file>

<file path=customXml/itemProps3.xml><?xml version="1.0" encoding="utf-8"?>
<ds:datastoreItem xmlns:ds="http://schemas.openxmlformats.org/officeDocument/2006/customXml" ds:itemID="{7BDF1494-29B8-4268-A32F-74ECCEEEB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1</vt:i4>
      </vt:variant>
    </vt:vector>
  </HeadingPairs>
  <TitlesOfParts>
    <vt:vector size="10" baseType="lpstr">
      <vt:lpstr>Beoordelen open vragen</vt:lpstr>
      <vt:lpstr>Beoordelaar 1</vt:lpstr>
      <vt:lpstr>Beoordelaar 2</vt:lpstr>
      <vt:lpstr>Beoordelaar 3</vt:lpstr>
      <vt:lpstr>Beoordelaar 4</vt:lpstr>
      <vt:lpstr>Beoordelaar 5</vt:lpstr>
      <vt:lpstr>Beoordelaar 6</vt:lpstr>
      <vt:lpstr>Consensus</vt:lpstr>
      <vt:lpstr>Eindscores</vt:lpstr>
      <vt:lpstr>SCORE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BiC!
</dc:description>
  <cp:lastModifiedBy/>
  <dcterms:created xsi:type="dcterms:W3CDTF">2006-09-16T00:00:00Z</dcterms:created>
  <dcterms:modified xsi:type="dcterms:W3CDTF">2025-11-11T14:28:12Z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