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noordbrabant.sharepoint.com/sites/Projectleermanagementsysteem/Gedeelde documenten/Algemeen/4. Uitvoeren aanbesteding/Ronde 2/01 Bijlagen/"/>
    </mc:Choice>
  </mc:AlternateContent>
  <xr:revisionPtr revIDLastSave="40" documentId="8_{D1BBECE1-4359-4921-BEE1-F9D68E24034A}" xr6:coauthVersionLast="47" xr6:coauthVersionMax="47" xr10:uidLastSave="{946CF7C2-4819-447C-A67F-EEC7668C80B4}"/>
  <bookViews>
    <workbookView xWindow="10" yWindow="10" windowWidth="19180" windowHeight="10060" xr2:uid="{EAF02C34-5B69-42DA-AD18-F13B60ED5977}"/>
  </bookViews>
  <sheets>
    <sheet name="Inschrijfprijs" sheetId="1" r:id="rId1"/>
    <sheet name="Inschrijfprijs v2" sheetId="4" state="hidden" r:id="rId2"/>
    <sheet name="Voorbeeld UvA" sheetId="2" state="hidden" r:id="rId3"/>
    <sheet name="Voorbeeld gem. Rotterdam" sheetId="3"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 l="1"/>
  <c r="J7" i="1"/>
  <c r="J6" i="1"/>
  <c r="I17" i="1"/>
  <c r="H17" i="1"/>
  <c r="J4" i="1"/>
  <c r="J17" i="1" s="1"/>
  <c r="J20" i="1" s="1"/>
  <c r="J19" i="1" l="1"/>
  <c r="E20" i="4"/>
  <c r="E17" i="4"/>
  <c r="C14" i="3" l="1"/>
  <c r="G13" i="3"/>
  <c r="G12" i="3"/>
  <c r="G11" i="3"/>
  <c r="G10" i="3"/>
  <c r="G9" i="3"/>
  <c r="B15" i="2" l="1"/>
  <c r="D13" i="2"/>
  <c r="E13" i="2" s="1"/>
  <c r="E17" i="2" s="1"/>
  <c r="B19" i="2" s="1"/>
  <c r="B10" i="2"/>
  <c r="E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tc={9A109413-7B72-4463-B43A-B02E7F2FE604}</author>
  </authors>
  <commentList>
    <comment ref="B10" authorId="0" shapeId="0" xr:uid="{9A109413-7B72-4463-B43A-B02E7F2FE604}">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Checkvraag: staat dit ergens beschreven wat de inhoud precies is? </t>
      </text>
    </comment>
  </commentList>
</comments>
</file>

<file path=xl/sharedStrings.xml><?xml version="1.0" encoding="utf-8"?>
<sst xmlns="http://schemas.openxmlformats.org/spreadsheetml/2006/main" count="93" uniqueCount="77">
  <si>
    <t>Bijlage 4: Prijzenblad online leerplatform</t>
  </si>
  <si>
    <t>Diensten</t>
  </si>
  <si>
    <t>Aantal</t>
  </si>
  <si>
    <t>Uw tarief per stuk</t>
  </si>
  <si>
    <t>Drempelbedrag</t>
  </si>
  <si>
    <t>Plafondbedrag</t>
  </si>
  <si>
    <t>Subtotaal</t>
  </si>
  <si>
    <r>
      <rPr>
        <b/>
        <sz val="11"/>
        <color rgb="FF000000"/>
        <rFont val="Calibri"/>
      </rPr>
      <t xml:space="preserve">Eenmalige implementatiekosten (volledige looptijd)
</t>
    </r>
    <r>
      <rPr>
        <sz val="11"/>
        <color rgb="FF000000"/>
        <rFont val="Calibri"/>
      </rPr>
      <t xml:space="preserve">All-in éénmalige implementatiekosten van het leerplatform incl. realisatie van alle benodigde koppelingen, en het naar wensen PNB inrichten van het leerplatform, inclusief realisaties van alle punten benoemd in het programma van eisen en door inschrijver aangeboden wensen die bij livegang geïmplementeerd dienen te zijn. </t>
    </r>
  </si>
  <si>
    <r>
      <rPr>
        <b/>
        <sz val="11"/>
        <color rgb="FF000000"/>
        <rFont val="Calibri"/>
      </rPr>
      <t xml:space="preserve">Licentiekosten per jaar
</t>
    </r>
    <r>
      <rPr>
        <sz val="11"/>
        <color rgb="FF000000"/>
        <rFont val="Calibri"/>
      </rPr>
      <t>All-in kosten per jaar voor dienstverlening leerplatform (alle kosten voor het gebruik van het leerplatform, inclusief licentiekosten) per gebruiker, inclusief realisaties van alle punten benoemd in het programma van eisen en de door inschrijver aangeboden wensen.</t>
    </r>
  </si>
  <si>
    <t>Licentie staffel 0 - 1500 licenties</t>
  </si>
  <si>
    <t>Licentie staffel &gt;1500 licenties</t>
  </si>
  <si>
    <t>Totaal aantal licenties (indicatief)</t>
  </si>
  <si>
    <r>
      <t>Optione</t>
    </r>
    <r>
      <rPr>
        <sz val="11"/>
        <rFont val="Calibri"/>
        <family val="2"/>
      </rPr>
      <t xml:space="preserve">le stelposten (Prijs wordt niet meegenomen in beoordeling): </t>
    </r>
  </si>
  <si>
    <t>Eenheid</t>
  </si>
  <si>
    <t>Uw tarief</t>
  </si>
  <si>
    <t>Afname losse e-learning uit bestaande contentbibliotheek van inschrijver</t>
  </si>
  <si>
    <t>Per e-learning per jaar</t>
  </si>
  <si>
    <t>Gebruik van volledige contentbibliotheek leverancier</t>
  </si>
  <si>
    <t>Per jaar</t>
  </si>
  <si>
    <t>Ontwikkelen maatwerk e-learning</t>
  </si>
  <si>
    <t>Per uur</t>
  </si>
  <si>
    <t>(AI) Auteurstool</t>
  </si>
  <si>
    <t>Uurtarief voor doorontwikkeling of advisering (strippenkaart)</t>
  </si>
  <si>
    <t>Totaal</t>
  </si>
  <si>
    <r>
      <rPr>
        <b/>
        <sz val="11"/>
        <color rgb="FF000000"/>
        <rFont val="Calibri"/>
      </rPr>
      <t>Instructie</t>
    </r>
    <r>
      <rPr>
        <sz val="11"/>
        <color rgb="FF000000"/>
        <rFont val="Calibri"/>
      </rPr>
      <t xml:space="preserve">: De benoemde punten uit het programma van eisen dienen direct geïmplementeerd te worden bij start van de opdracht en dienen te worden meegenomen in de prijs. De wensen waarvan zijn aangegeven dat deze bij implementatie gerealiseerd dienen te zijn, dienen in uw prijs te zijn inbegrepen.  De optionele en open stelposten zijn bedoeld om inzicht te krijgen in de mogelijke kosten van aanvullende diensten. Het staat de provincie vrij de stelposten ook bij andere leveranciers buiten de overeenkomst af te nemen. </t>
    </r>
  </si>
  <si>
    <t>Uw totale inschrijfprijs</t>
  </si>
  <si>
    <t>Prijspunten (worden automatisch berekend na invullen van de gele cellen)</t>
  </si>
  <si>
    <t>Getekend voor akkoord</t>
  </si>
  <si>
    <t>Inschrijver</t>
  </si>
  <si>
    <t>Naam rechtsgeldig vertegenwoordiger</t>
  </si>
  <si>
    <t>Functie</t>
  </si>
  <si>
    <t>Datum</t>
  </si>
  <si>
    <t>Handtekening</t>
  </si>
  <si>
    <t>Inschrijvingen waarbij de prijsopgave niet volledig is ingevuld en/of rechtsgeldig getekend zijn, zijn ongeldig en komen niet voor verdere beoordeling in aanmerking</t>
  </si>
  <si>
    <t>BIJLAGE X: Prijzenblad Online Leerplatform</t>
  </si>
  <si>
    <t>EENMALIGE KOSTEN</t>
  </si>
  <si>
    <t>Prijs in Euro excl. btw</t>
  </si>
  <si>
    <t>PERIODIEKE KOSTEN</t>
  </si>
  <si>
    <t>Licentiekosten per jaar excl. BTW</t>
  </si>
  <si>
    <t>Aantal jaren</t>
  </si>
  <si>
    <t>Totale periodieke kosten</t>
  </si>
  <si>
    <t>Totale kosten (eenmalige kosten + periodieke kosten</t>
  </si>
  <si>
    <t>Inschrijvingen waarbij de prijsopgave niet volledig is ingevuld en rechtsgeldig getekend, zijn ongeldig en komen niet voor verdere beoordeling in aanmerking</t>
  </si>
  <si>
    <t>BIJLAGE 
Prijsformulier MLMS</t>
  </si>
  <si>
    <r>
      <t xml:space="preserve">Gelieve de </t>
    </r>
    <r>
      <rPr>
        <u/>
        <sz val="12"/>
        <rFont val="Aptos Narrow"/>
        <family val="2"/>
        <scheme val="minor"/>
      </rPr>
      <t>gele</t>
    </r>
    <r>
      <rPr>
        <sz val="12"/>
        <rFont val="Aptos Narrow"/>
        <family val="2"/>
        <scheme val="minor"/>
      </rPr>
      <t xml:space="preserve"> cellen in te vullen. Op dit Prijsformulier zijn alle uitgangspunten en voorwaarden van toepassing zoals beschreven in de offerteaanvraag en de bijbehorende bijlagen.</t>
    </r>
  </si>
  <si>
    <t xml:space="preserve">Kosten implementatie waaronder: projectmanagement, inrichting applicatie, advies over optimale (doelstellingsgerichte) inrichting van applicatie, data migratie (van huidige opslag naar nieuwe applicatie), inrichten en openstellen van Applicatie en Productieomgevingen, passende  -API- , koppeling/interface met applicaties zoals aangegeven in architectuurbijlage, training van de lokaal en centraal functioneel beheerders, ontwikkelen van training en naslagmateriaal en andere werkzaamheden rondom de inrichting en ingebruikname van de applicatie </t>
  </si>
  <si>
    <t>Totale eenmalige kosten voor functies zoals aangegeven onder scope</t>
  </si>
  <si>
    <t>Minimumprijs: 50.000</t>
  </si>
  <si>
    <t>Licentieprijs per jaar excl. BTW</t>
  </si>
  <si>
    <t>Licentiekosten per jaar</t>
  </si>
  <si>
    <t>Plafondprijs: 50.000</t>
  </si>
  <si>
    <r>
      <t xml:space="preserve">TOTAL COST OF OWNERSHIP = </t>
    </r>
    <r>
      <rPr>
        <sz val="12"/>
        <color rgb="FF000000"/>
        <rFont val="Calibri"/>
        <family val="2"/>
      </rPr>
      <t xml:space="preserve">eenmalige kosten + (periodieke kosten x 4 jaar). </t>
    </r>
  </si>
  <si>
    <t xml:space="preserve">TCO plafondprijs: € 300.000 </t>
  </si>
  <si>
    <t>AANGEBODEN MODULES (indien van toepassing)</t>
  </si>
  <si>
    <r>
      <t xml:space="preserve">De applicatie die wordt aangeboden </t>
    </r>
    <r>
      <rPr>
        <b/>
        <sz val="12"/>
        <color theme="1"/>
        <rFont val="Aptos Narrow"/>
        <family val="2"/>
        <scheme val="minor"/>
      </rPr>
      <t>binnen</t>
    </r>
    <r>
      <rPr>
        <sz val="12"/>
        <color theme="1"/>
        <rFont val="Aptos Narrow"/>
        <family val="2"/>
        <scheme val="minor"/>
      </rPr>
      <t xml:space="preserve"> de TCO bevat de volgende modules:  </t>
    </r>
  </si>
  <si>
    <t>OPTIONELE MODULES/DIENSTVERLENING (indien van toepassing)</t>
  </si>
  <si>
    <t>Totale kosten modules/dienstverlening</t>
  </si>
  <si>
    <r>
      <t xml:space="preserve">Inschrijver biedt de Opdrachtgever onderstaande modules/dienstverlening aan </t>
    </r>
    <r>
      <rPr>
        <b/>
        <sz val="12"/>
        <color theme="1"/>
        <rFont val="Aptos Narrow"/>
        <family val="2"/>
        <scheme val="minor"/>
      </rPr>
      <t>buiten</t>
    </r>
    <r>
      <rPr>
        <sz val="12"/>
        <color theme="1"/>
        <rFont val="Aptos Narrow"/>
        <family val="2"/>
        <scheme val="minor"/>
      </rPr>
      <t xml:space="preserve"> Inschrijving en bijbehorende TCO:</t>
    </r>
  </si>
  <si>
    <r>
      <rPr>
        <b/>
        <sz val="14"/>
        <color rgb="FF000000"/>
        <rFont val="Bolder Light"/>
      </rPr>
      <t>Bijlage 7 Prijzenformulier</t>
    </r>
    <r>
      <rPr>
        <b/>
        <sz val="10"/>
        <color rgb="FF000000"/>
        <rFont val="Bolder Light"/>
      </rPr>
      <t xml:space="preserve"> - Leerplatform en Scholings- en opleidingsmakelaar: partner bij het inkopen van leer- en ontwikkelactiviteiten.</t>
    </r>
  </si>
  <si>
    <t>1. Vergoeding implementatie &amp; migratie</t>
  </si>
  <si>
    <t>All-in éénmalige implementatie- en migratiekosten van het leerplatform incl. realisatie alle benodigde koppelingen, en het naar wensen gemeente Rotterdam inrichten en vullen van het leerplatform en portalen conform het Beschrijvend document en Programma van Eisen.(De vergoeding voor implementatie en migratie maakt geen deel uit van de inschrijfprijs en dient niet als basis voor de beoordeling, maar het is wel belangrijk dat deze informatie wordt ingevuld)</t>
  </si>
  <si>
    <t>Bandbreedte: tussen € 25.000 en € 50.000</t>
  </si>
  <si>
    <t xml:space="preserve">2. Kosten voor het gebruik van het leerplatform </t>
  </si>
  <si>
    <t>All-in kosten per jaar voor dienstverlening leerplatform inclusief correspondentie/administratie en financiële afhandeling + hosting, instandhouding, beheer en updaten van het leerplatform en de benodigde koppelingen bij externe opleiders en relevante systemen van Opdrachtgever (zie Bijlage 18 Architectuurplaat) conform het Beschrijvend document en Programma van Eisen.</t>
  </si>
  <si>
    <t>Bandbreedte: tussen € 200.000 en € 400.000</t>
  </si>
  <si>
    <t xml:space="preserve">3. Het leveren van een Scholings- en opleidingsmakelaar, businesspartner Inkoop </t>
  </si>
  <si>
    <r>
      <rPr>
        <sz val="10"/>
        <color rgb="FF000000"/>
        <rFont val="Bolder Light"/>
      </rPr>
      <t xml:space="preserve">De velden die geel zijn gearceerd per type dienstverlening dienen te worden ingevuld met </t>
    </r>
    <r>
      <rPr>
        <b/>
        <sz val="10"/>
        <color rgb="FF000000"/>
        <rFont val="Bolder Light"/>
      </rPr>
      <t>stuksprijzen</t>
    </r>
    <r>
      <rPr>
        <sz val="10"/>
        <color rgb="FF000000"/>
        <rFont val="Bolder Light"/>
      </rPr>
      <t xml:space="preserve">. Deze prijzen worden automatisch vermenigvuldigd met de aantallen uit de tabel van </t>
    </r>
    <r>
      <rPr>
        <b/>
        <sz val="10"/>
        <color rgb="FF000000"/>
        <rFont val="Bolder Light"/>
      </rPr>
      <t>(tabblad2023)</t>
    </r>
    <r>
      <rPr>
        <sz val="10"/>
        <color rgb="FF000000"/>
        <rFont val="Bolder Light"/>
      </rPr>
      <t>. De genoemde aantallen zijn indicatief voor 2023, per type aanvraag, en hieraan kunnen geen rechten worden ontleend.</t>
    </r>
  </si>
  <si>
    <t>1. Open aanbod Opleidingscatalogus</t>
  </si>
  <si>
    <t>Bandbreedte: tussen € 0 en € 50</t>
  </si>
  <si>
    <t>2. Vrije keuze buiten Opleidingscatalogus individueel</t>
  </si>
  <si>
    <t>Bandbreedte: tussen € 75 en € 150</t>
  </si>
  <si>
    <t>3. Maatwerk aanvraag (light) zoals bschreven in paragraaf 2.1.3 Scope van de opdracht.</t>
  </si>
  <si>
    <t>4. Maatwerk aanvraag groep type 4A en 4B zoals beschreven in paragraaf 2.1.3 Scope van de opdracht.</t>
  </si>
  <si>
    <t>Bandbreedte: tussen € 250 en € 850</t>
  </si>
  <si>
    <t xml:space="preserve">5. Aanvullende uitvoering naar aanleiding van Maatwerk aanvraag groep type 4A en 4B </t>
  </si>
  <si>
    <t>Bandbreedte: tussen € 150 en € 300</t>
  </si>
  <si>
    <t>Inschrijfprijs (grondslag voor beoordeling)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</si>
</sst>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4" formatCode="_ &quot;€&quot;\ * #,##0.00_ ;_ &quot;€&quot;\ * \-#,##0.00_ ;_ &quot;€&quot;\ * &quot;-&quot;??_ ;_ @_ "/>
    <numFmt numFmtId="164" formatCode="&quot;€&quot;\ #,##0.00"/>
    <numFmt numFmtId="165" formatCode="&quot;€&quot;\ #,##0"/>
    <numFmt numFmtId="166" formatCode="_ &quot;€&quot;\ * #,##0_ ;_ &quot;€&quot;\ * \-#,##0_ ;_ &quot;€&quot;\ * &quot;-&quot;??_ ;_ @_ "/>
    <numFmt numFmtId="167" formatCode="_ [$€-2]\ * #,##0.00_ ;_ [$€-2]\ * \-#,##0.00_ ;_ [$€-2]\ * &quot;-&quot;??_ ;_ @_ "/>
  </numFmts>
  <fonts count="37">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sz val="12"/>
      <color theme="1"/>
      <name val="Aptos Narrow"/>
      <family val="2"/>
      <scheme val="minor"/>
    </font>
    <font>
      <sz val="12"/>
      <color theme="1"/>
      <name val="Arial"/>
      <family val="2"/>
    </font>
    <font>
      <sz val="12"/>
      <color rgb="FFFF0000"/>
      <name val="Aptos Narrow"/>
      <family val="2"/>
      <scheme val="minor"/>
    </font>
    <font>
      <sz val="12"/>
      <name val="Aptos Narrow"/>
      <family val="2"/>
      <scheme val="minor"/>
    </font>
    <font>
      <b/>
      <sz val="16"/>
      <color theme="1"/>
      <name val="Aptos Narrow"/>
      <family val="2"/>
      <scheme val="minor"/>
    </font>
    <font>
      <i/>
      <sz val="12"/>
      <name val="Aptos Narrow"/>
      <family val="2"/>
      <scheme val="minor"/>
    </font>
    <font>
      <sz val="12"/>
      <name val="Arial"/>
      <family val="2"/>
    </font>
    <font>
      <b/>
      <sz val="14"/>
      <color theme="1"/>
      <name val="Aptos Narrow"/>
      <family val="2"/>
      <scheme val="minor"/>
    </font>
    <font>
      <b/>
      <sz val="12"/>
      <color rgb="FFFF0000"/>
      <name val="Aptos Narrow"/>
      <family val="2"/>
      <scheme val="minor"/>
    </font>
    <font>
      <sz val="12"/>
      <color rgb="FF000000"/>
      <name val="Calibri"/>
      <family val="2"/>
    </font>
    <font>
      <b/>
      <sz val="12"/>
      <color rgb="FF000000"/>
      <name val="Calibri"/>
      <family val="2"/>
    </font>
    <font>
      <b/>
      <sz val="11"/>
      <color rgb="FFFF0000"/>
      <name val="Aptos Narrow"/>
      <family val="2"/>
      <scheme val="minor"/>
    </font>
    <font>
      <u/>
      <sz val="12"/>
      <name val="Aptos Narrow"/>
      <family val="2"/>
      <scheme val="minor"/>
    </font>
    <font>
      <b/>
      <sz val="10"/>
      <color rgb="FF000000"/>
      <name val="Bolder Light"/>
    </font>
    <font>
      <b/>
      <sz val="14"/>
      <color rgb="FF000000"/>
      <name val="Bolder Light"/>
    </font>
    <font>
      <sz val="10"/>
      <color theme="1"/>
      <name val="Bolder Light"/>
    </font>
    <font>
      <sz val="10"/>
      <color rgb="FF000000"/>
      <name val="Bolder Light"/>
    </font>
    <font>
      <b/>
      <sz val="10"/>
      <name val="Bolder Light"/>
    </font>
    <font>
      <b/>
      <sz val="10"/>
      <color theme="1"/>
      <name val="Bolder Light"/>
    </font>
    <font>
      <b/>
      <i/>
      <sz val="10"/>
      <color rgb="FFFF0000"/>
      <name val="Bolder Light"/>
    </font>
    <font>
      <sz val="11"/>
      <color rgb="FFFF0000"/>
      <name val="Aptos Narrow"/>
      <family val="2"/>
      <scheme val="minor"/>
    </font>
    <font>
      <b/>
      <sz val="11"/>
      <color theme="1"/>
      <name val="Calibri"/>
      <family val="2"/>
    </font>
    <font>
      <sz val="11"/>
      <color theme="1"/>
      <name val="Calibri"/>
      <family val="2"/>
    </font>
    <font>
      <b/>
      <sz val="11"/>
      <color rgb="FF000000"/>
      <name val="Calibri"/>
      <family val="2"/>
    </font>
    <font>
      <sz val="11"/>
      <color rgb="FF000000"/>
      <name val="Calibri"/>
      <family val="2"/>
    </font>
    <font>
      <b/>
      <sz val="10"/>
      <color theme="1"/>
      <name val="Calibri"/>
      <family val="2"/>
    </font>
    <font>
      <sz val="10"/>
      <color theme="1"/>
      <name val="Calibri"/>
      <family val="2"/>
    </font>
    <font>
      <b/>
      <i/>
      <sz val="10"/>
      <color rgb="FFFF0000"/>
      <name val="Calibri"/>
      <family val="2"/>
    </font>
    <font>
      <b/>
      <sz val="16"/>
      <color theme="1"/>
      <name val="Calibri"/>
      <family val="2"/>
    </font>
    <font>
      <b/>
      <sz val="11"/>
      <color rgb="FF000000"/>
      <name val="Calibri"/>
    </font>
    <font>
      <sz val="11"/>
      <color rgb="FF000000"/>
      <name val="Calibri"/>
    </font>
    <font>
      <sz val="11"/>
      <name val="Aptos Narrow"/>
      <family val="2"/>
      <scheme val="minor"/>
    </font>
    <font>
      <sz val="11"/>
      <name val="Calibri"/>
      <family val="2"/>
    </font>
  </fonts>
  <fills count="1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BDD7EE"/>
        <bgColor indexed="64"/>
      </patternFill>
    </fill>
    <fill>
      <patternFill patternType="solid">
        <fgColor theme="7"/>
        <bgColor indexed="64"/>
      </patternFill>
    </fill>
    <fill>
      <patternFill patternType="solid">
        <fgColor theme="0" tint="-0.249977111117893"/>
        <bgColor indexed="64"/>
      </patternFill>
    </fill>
    <fill>
      <patternFill patternType="solid">
        <fgColor rgb="FFFFFF00"/>
        <bgColor indexed="64"/>
      </patternFill>
    </fill>
    <fill>
      <patternFill patternType="solid">
        <fgColor rgb="FF00B050"/>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FFFFBD"/>
        <bgColor indexed="64"/>
      </patternFill>
    </fill>
  </fills>
  <borders count="91">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bottom/>
      <diagonal/>
    </border>
    <border>
      <left/>
      <right/>
      <top style="thin">
        <color auto="1"/>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auto="1"/>
      </bottom>
      <diagonal/>
    </border>
    <border>
      <left/>
      <right/>
      <top/>
      <bottom style="thin">
        <color theme="0" tint="-0.499984740745262"/>
      </bottom>
      <diagonal/>
    </border>
    <border>
      <left style="thin">
        <color indexed="64"/>
      </left>
      <right style="thin">
        <color indexed="64"/>
      </right>
      <top style="medium">
        <color indexed="64"/>
      </top>
      <bottom/>
      <diagonal/>
    </border>
    <border>
      <left style="medium">
        <color indexed="64"/>
      </left>
      <right/>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theme="0" tint="-0.499984740745262"/>
      </bottom>
      <diagonal/>
    </border>
    <border>
      <left style="thin">
        <color indexed="64"/>
      </left>
      <right/>
      <top style="medium">
        <color indexed="64"/>
      </top>
      <bottom style="thin">
        <color indexed="64"/>
      </bottom>
      <diagonal/>
    </border>
    <border>
      <left style="medium">
        <color indexed="64"/>
      </left>
      <right style="thin">
        <color theme="0" tint="-0.499984740745262"/>
      </right>
      <top style="medium">
        <color indexed="64"/>
      </top>
      <bottom/>
      <diagonal/>
    </border>
    <border>
      <left style="medium">
        <color theme="0" tint="-0.499984740745262"/>
      </left>
      <right/>
      <top style="medium">
        <color indexed="64"/>
      </top>
      <bottom/>
      <diagonal/>
    </border>
    <border>
      <left style="medium">
        <color indexed="64"/>
      </left>
      <right style="thin">
        <color theme="0" tint="-0.499984740745262"/>
      </right>
      <top/>
      <bottom style="thin">
        <color theme="0" tint="-0.499984740745262"/>
      </bottom>
      <diagonal/>
    </border>
    <border>
      <left style="thin">
        <color indexed="64"/>
      </left>
      <right style="medium">
        <color indexed="64"/>
      </right>
      <top/>
      <bottom/>
      <diagonal/>
    </border>
    <border>
      <left style="medium">
        <color theme="0" tint="-0.499984740745262"/>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theme="0" tint="-0.499984740745262"/>
      </bottom>
      <diagonal/>
    </border>
    <border>
      <left style="thin">
        <color indexed="64"/>
      </left>
      <right style="medium">
        <color indexed="64"/>
      </right>
      <top style="thin">
        <color indexed="64"/>
      </top>
      <bottom/>
      <diagonal/>
    </border>
    <border>
      <left/>
      <right style="thin">
        <color theme="0" tint="-0.499984740745262"/>
      </right>
      <top style="thin">
        <color theme="0" tint="-0.499984740745262"/>
      </top>
      <bottom/>
      <diagonal/>
    </border>
    <border>
      <left style="thin">
        <color theme="0" tint="-0.499984740745262"/>
      </left>
      <right style="medium">
        <color indexed="64"/>
      </right>
      <top/>
      <bottom/>
      <diagonal/>
    </border>
    <border>
      <left style="medium">
        <color indexed="64"/>
      </left>
      <right/>
      <top style="thin">
        <color theme="0" tint="-0.499984740745262"/>
      </top>
      <bottom/>
      <diagonal/>
    </border>
    <border>
      <left/>
      <right/>
      <top style="thin">
        <color theme="0" tint="-0.499984740745262"/>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top style="thin">
        <color rgb="FF000000"/>
      </top>
      <bottom style="thin">
        <color auto="1"/>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medium">
        <color rgb="FF000000"/>
      </left>
      <right/>
      <top style="thin">
        <color rgb="FF000000"/>
      </top>
      <bottom style="thin">
        <color auto="1"/>
      </bottom>
      <diagonal/>
    </border>
    <border>
      <left style="medium">
        <color rgb="FF000000"/>
      </left>
      <right/>
      <top style="thin">
        <color auto="1"/>
      </top>
      <bottom style="medium">
        <color rgb="FF000000"/>
      </bottom>
      <diagonal/>
    </border>
    <border>
      <left/>
      <right/>
      <top style="thin">
        <color auto="1"/>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rgb="FF000000"/>
      </left>
      <right/>
      <top style="thin">
        <color rgb="FF000000"/>
      </top>
      <bottom style="medium">
        <color rgb="FF000000"/>
      </bottom>
      <diagonal/>
    </border>
    <border>
      <left/>
      <right style="medium">
        <color rgb="FF000000"/>
      </right>
      <top/>
      <bottom style="medium">
        <color rgb="FF000000"/>
      </bottom>
      <diagonal/>
    </border>
    <border>
      <left style="medium">
        <color rgb="FF000000"/>
      </left>
      <right/>
      <top/>
      <bottom style="thin">
        <color auto="1"/>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diagonal/>
    </border>
    <border>
      <left/>
      <right style="medium">
        <color rgb="FF000000"/>
      </right>
      <top style="thin">
        <color rgb="FF000000"/>
      </top>
      <bottom/>
      <diagonal/>
    </border>
    <border>
      <left style="thin">
        <color rgb="FF000000"/>
      </left>
      <right style="thin">
        <color indexed="64"/>
      </right>
      <top style="medium">
        <color rgb="FF000000"/>
      </top>
      <bottom/>
      <diagonal/>
    </border>
    <border>
      <left style="thin">
        <color indexed="64"/>
      </left>
      <right/>
      <top style="medium">
        <color rgb="FF000000"/>
      </top>
      <bottom/>
      <diagonal/>
    </border>
    <border>
      <left style="thin">
        <color rgb="FF000000"/>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top/>
      <bottom/>
      <diagonal/>
    </border>
    <border>
      <left/>
      <right style="medium">
        <color rgb="FF000000"/>
      </right>
      <top/>
      <bottom/>
      <diagonal/>
    </border>
    <border>
      <left/>
      <right style="medium">
        <color rgb="FF000000"/>
      </right>
      <top/>
      <bottom style="thin">
        <color auto="1"/>
      </bottom>
      <diagonal/>
    </border>
    <border>
      <left/>
      <right style="medium">
        <color rgb="FF000000"/>
      </right>
      <top style="thin">
        <color auto="1"/>
      </top>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top style="thin">
        <color auto="1"/>
      </top>
      <bottom/>
      <diagonal/>
    </border>
    <border>
      <left style="medium">
        <color rgb="FF000000"/>
      </left>
      <right/>
      <top/>
      <bottom style="medium">
        <color rgb="FF000000"/>
      </bottom>
      <diagonal/>
    </border>
    <border>
      <left/>
      <right/>
      <top/>
      <bottom style="medium">
        <color rgb="FF000000"/>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276">
    <xf numFmtId="0" fontId="0" fillId="0" borderId="0" xfId="0"/>
    <xf numFmtId="0" fontId="4" fillId="0" borderId="0" xfId="0" applyFont="1" applyAlignment="1" applyProtection="1">
      <alignment horizontal="left"/>
      <protection locked="0"/>
    </xf>
    <xf numFmtId="0" fontId="4" fillId="0" borderId="0" xfId="0" applyFont="1" applyAlignment="1" applyProtection="1">
      <alignment horizontal="left" wrapText="1"/>
      <protection locked="0"/>
    </xf>
    <xf numFmtId="0" fontId="3" fillId="2" borderId="0" xfId="0" applyFont="1" applyFill="1" applyAlignment="1">
      <alignment horizontal="left" wrapText="1"/>
    </xf>
    <xf numFmtId="0" fontId="4" fillId="2" borderId="0" xfId="0" applyFont="1" applyFill="1" applyAlignment="1">
      <alignment horizontal="left"/>
    </xf>
    <xf numFmtId="0" fontId="7" fillId="2" borderId="14" xfId="0" applyFont="1" applyFill="1" applyBorder="1" applyAlignment="1">
      <alignment horizontal="left"/>
    </xf>
    <xf numFmtId="0" fontId="4" fillId="2" borderId="15" xfId="0" applyFont="1" applyFill="1" applyBorder="1" applyAlignment="1">
      <alignment horizontal="left"/>
    </xf>
    <xf numFmtId="0" fontId="7" fillId="2" borderId="4" xfId="0" applyFont="1" applyFill="1" applyBorder="1" applyAlignment="1">
      <alignment horizontal="left" vertical="center"/>
    </xf>
    <xf numFmtId="0" fontId="7" fillId="2" borderId="4" xfId="0" applyFont="1" applyFill="1" applyBorder="1" applyAlignment="1">
      <alignment horizontal="left"/>
    </xf>
    <xf numFmtId="0" fontId="4" fillId="2" borderId="0" xfId="0" applyFont="1" applyFill="1" applyAlignment="1">
      <alignment horizontal="left" wrapText="1"/>
    </xf>
    <xf numFmtId="0" fontId="10" fillId="2" borderId="4" xfId="0" applyFont="1" applyFill="1" applyBorder="1" applyAlignment="1">
      <alignment horizontal="left" vertical="center"/>
    </xf>
    <xf numFmtId="0" fontId="4" fillId="2" borderId="0" xfId="0" applyFont="1" applyFill="1" applyAlignment="1">
      <alignment horizontal="left" vertical="center" wrapText="1"/>
    </xf>
    <xf numFmtId="0" fontId="4" fillId="2" borderId="0" xfId="0" applyFont="1" applyFill="1" applyAlignment="1">
      <alignment horizontal="left" vertical="top" wrapText="1"/>
    </xf>
    <xf numFmtId="0" fontId="7" fillId="2" borderId="4" xfId="0" applyFont="1" applyFill="1" applyBorder="1" applyAlignment="1">
      <alignment horizontal="left" wrapText="1"/>
    </xf>
    <xf numFmtId="0" fontId="6" fillId="2" borderId="0" xfId="0" applyFont="1" applyFill="1" applyAlignment="1">
      <alignment horizontal="left"/>
    </xf>
    <xf numFmtId="0" fontId="4" fillId="2" borderId="0" xfId="0" applyFont="1" applyFill="1" applyAlignment="1" applyProtection="1">
      <alignment horizontal="left"/>
      <protection locked="0"/>
    </xf>
    <xf numFmtId="0" fontId="9" fillId="2" borderId="4" xfId="0" applyFont="1" applyFill="1" applyBorder="1" applyAlignment="1">
      <alignment horizontal="left" vertical="top"/>
    </xf>
    <xf numFmtId="0" fontId="4" fillId="4" borderId="24" xfId="0" applyFont="1" applyFill="1" applyBorder="1" applyAlignment="1" applyProtection="1">
      <alignment vertical="center" wrapText="1"/>
      <protection locked="0"/>
    </xf>
    <xf numFmtId="0" fontId="4" fillId="4" borderId="26" xfId="0" applyFont="1" applyFill="1" applyBorder="1" applyAlignment="1" applyProtection="1">
      <alignment vertical="center" wrapText="1"/>
      <protection locked="0"/>
    </xf>
    <xf numFmtId="0" fontId="3" fillId="0" borderId="14" xfId="0" applyFont="1" applyBorder="1" applyAlignment="1">
      <alignment vertical="top" wrapText="1"/>
    </xf>
    <xf numFmtId="0" fontId="4" fillId="0" borderId="17" xfId="0" applyFont="1" applyBorder="1" applyAlignment="1">
      <alignment wrapText="1"/>
    </xf>
    <xf numFmtId="0" fontId="3" fillId="0" borderId="14" xfId="0" applyFont="1" applyBorder="1" applyAlignment="1" applyProtection="1">
      <alignment horizontal="left" vertical="top"/>
      <protection locked="0"/>
    </xf>
    <xf numFmtId="0" fontId="3" fillId="0" borderId="30" xfId="0" applyFont="1" applyBorder="1" applyAlignment="1">
      <alignment horizontal="right" vertical="top"/>
    </xf>
    <xf numFmtId="0" fontId="3" fillId="0" borderId="15" xfId="0" applyFont="1" applyBorder="1" applyAlignment="1">
      <alignment vertical="center"/>
    </xf>
    <xf numFmtId="0" fontId="3" fillId="0" borderId="18" xfId="0" applyFont="1" applyBorder="1" applyAlignment="1">
      <alignment vertical="center"/>
    </xf>
    <xf numFmtId="0" fontId="12" fillId="2" borderId="0" xfId="0" applyFont="1" applyFill="1" applyAlignment="1">
      <alignment horizontal="left"/>
    </xf>
    <xf numFmtId="0" fontId="3" fillId="6" borderId="28" xfId="0" applyFont="1" applyFill="1" applyBorder="1" applyAlignment="1">
      <alignment horizontal="center" vertical="top" wrapText="1"/>
    </xf>
    <xf numFmtId="0" fontId="3" fillId="6" borderId="22" xfId="0" applyFont="1" applyFill="1" applyBorder="1" applyAlignment="1">
      <alignment horizontal="center" vertical="top" wrapText="1"/>
    </xf>
    <xf numFmtId="165" fontId="3" fillId="4" borderId="7" xfId="0" applyNumberFormat="1" applyFont="1" applyFill="1" applyBorder="1" applyAlignment="1" applyProtection="1">
      <alignment horizontal="right" indent="1"/>
      <protection locked="0"/>
    </xf>
    <xf numFmtId="166" fontId="3" fillId="5" borderId="25" xfId="0" applyNumberFormat="1" applyFont="1" applyFill="1" applyBorder="1" applyAlignment="1" applyProtection="1">
      <alignment horizontal="left" vertical="center" wrapText="1"/>
      <protection locked="0"/>
    </xf>
    <xf numFmtId="166" fontId="3" fillId="5" borderId="27" xfId="0" applyNumberFormat="1" applyFont="1" applyFill="1" applyBorder="1" applyAlignment="1" applyProtection="1">
      <alignment horizontal="left" vertical="center" wrapText="1"/>
      <protection locked="0"/>
    </xf>
    <xf numFmtId="0" fontId="4" fillId="0" borderId="0" xfId="0" applyFont="1" applyAlignment="1">
      <alignment horizontal="left"/>
    </xf>
    <xf numFmtId="0" fontId="14" fillId="0" borderId="14" xfId="0" applyFont="1" applyBorder="1" applyAlignment="1">
      <alignment vertical="center"/>
    </xf>
    <xf numFmtId="0" fontId="4" fillId="0" borderId="4" xfId="0" applyFont="1" applyBorder="1" applyAlignment="1">
      <alignment vertical="center" wrapText="1"/>
    </xf>
    <xf numFmtId="166" fontId="3" fillId="8" borderId="39" xfId="0" applyNumberFormat="1" applyFont="1" applyFill="1" applyBorder="1" applyAlignment="1">
      <alignment horizontal="left" vertical="center" wrapText="1" indent="1"/>
    </xf>
    <xf numFmtId="0" fontId="5" fillId="3" borderId="18" xfId="0" applyFont="1" applyFill="1" applyBorder="1" applyAlignment="1">
      <alignment horizontal="left" vertical="center"/>
    </xf>
    <xf numFmtId="0" fontId="5" fillId="3" borderId="19" xfId="0" applyFont="1" applyFill="1" applyBorder="1" applyAlignment="1">
      <alignment horizontal="left" vertical="center"/>
    </xf>
    <xf numFmtId="165" fontId="3" fillId="7" borderId="41" xfId="0" applyNumberFormat="1" applyFont="1" applyFill="1" applyBorder="1" applyAlignment="1">
      <alignment horizontal="right" indent="1"/>
    </xf>
    <xf numFmtId="1" fontId="4" fillId="6" borderId="7" xfId="0" applyNumberFormat="1" applyFont="1" applyFill="1" applyBorder="1" applyAlignment="1">
      <alignment horizontal="center" vertical="center" wrapText="1"/>
    </xf>
    <xf numFmtId="0" fontId="15" fillId="0" borderId="17" xfId="0" applyFont="1" applyBorder="1" applyAlignment="1">
      <alignment vertical="center"/>
    </xf>
    <xf numFmtId="0" fontId="19" fillId="0" borderId="0" xfId="0" applyFont="1"/>
    <xf numFmtId="164" fontId="17" fillId="6" borderId="0" xfId="0" applyNumberFormat="1" applyFont="1" applyFill="1" applyAlignment="1">
      <alignment horizontal="left" wrapText="1"/>
    </xf>
    <xf numFmtId="164" fontId="17" fillId="11" borderId="0" xfId="0" applyNumberFormat="1" applyFont="1" applyFill="1" applyAlignment="1">
      <alignment horizontal="left" vertical="center" wrapText="1"/>
    </xf>
    <xf numFmtId="164" fontId="17" fillId="6" borderId="0" xfId="0" applyNumberFormat="1" applyFont="1" applyFill="1" applyAlignment="1">
      <alignment horizontal="left" vertical="top" wrapText="1"/>
    </xf>
    <xf numFmtId="0" fontId="21" fillId="12" borderId="0" xfId="0" applyFont="1" applyFill="1"/>
    <xf numFmtId="0" fontId="17" fillId="6" borderId="0" xfId="0" applyFont="1" applyFill="1" applyAlignment="1">
      <alignment horizontal="left" vertical="center" wrapText="1"/>
    </xf>
    <xf numFmtId="0" fontId="20" fillId="6" borderId="0" xfId="0" applyFont="1" applyFill="1" applyAlignment="1">
      <alignment horizontal="left" vertical="center" wrapText="1"/>
    </xf>
    <xf numFmtId="164" fontId="19" fillId="13" borderId="0" xfId="0" applyNumberFormat="1" applyFont="1" applyFill="1"/>
    <xf numFmtId="164" fontId="19" fillId="0" borderId="0" xfId="0" applyNumberFormat="1" applyFont="1"/>
    <xf numFmtId="0" fontId="0" fillId="2" borderId="0" xfId="0" applyFill="1"/>
    <xf numFmtId="0" fontId="3" fillId="0" borderId="7" xfId="0" applyFont="1" applyBorder="1" applyAlignment="1">
      <alignment horizontal="center" vertical="top" wrapText="1"/>
    </xf>
    <xf numFmtId="0" fontId="22" fillId="0" borderId="0" xfId="0" applyFont="1" applyAlignment="1">
      <alignment vertical="top"/>
    </xf>
    <xf numFmtId="0" fontId="0" fillId="2" borderId="14" xfId="0" applyFill="1" applyBorder="1"/>
    <xf numFmtId="0" fontId="0" fillId="2" borderId="16" xfId="0" applyFill="1" applyBorder="1"/>
    <xf numFmtId="0" fontId="0" fillId="2" borderId="4" xfId="0" applyFill="1" applyBorder="1"/>
    <xf numFmtId="0" fontId="0" fillId="2" borderId="49" xfId="0" applyFill="1" applyBorder="1"/>
    <xf numFmtId="0" fontId="22" fillId="2" borderId="49" xfId="0" applyFont="1" applyFill="1" applyBorder="1" applyAlignment="1">
      <alignment vertical="top"/>
    </xf>
    <xf numFmtId="0" fontId="0" fillId="2" borderId="17" xfId="0" applyFill="1" applyBorder="1"/>
    <xf numFmtId="0" fontId="0" fillId="2" borderId="18" xfId="0" applyFill="1" applyBorder="1"/>
    <xf numFmtId="0" fontId="0" fillId="2" borderId="19" xfId="0" applyFill="1" applyBorder="1"/>
    <xf numFmtId="164" fontId="3" fillId="2" borderId="0" xfId="0" applyNumberFormat="1" applyFont="1" applyFill="1" applyAlignment="1">
      <alignment horizontal="center" vertical="center"/>
    </xf>
    <xf numFmtId="0" fontId="2" fillId="0" borderId="0" xfId="0" applyFont="1"/>
    <xf numFmtId="6" fontId="0" fillId="0" borderId="0" xfId="0" applyNumberFormat="1"/>
    <xf numFmtId="0" fontId="24" fillId="0" borderId="0" xfId="0" applyFont="1"/>
    <xf numFmtId="0" fontId="1" fillId="2" borderId="49" xfId="0" applyFont="1" applyFill="1" applyBorder="1" applyProtection="1">
      <protection locked="0"/>
    </xf>
    <xf numFmtId="0" fontId="1" fillId="0" borderId="0" xfId="0" applyFont="1" applyProtection="1">
      <protection locked="0"/>
    </xf>
    <xf numFmtId="0" fontId="26" fillId="2" borderId="1" xfId="0" applyFont="1" applyFill="1" applyBorder="1"/>
    <xf numFmtId="0" fontId="26" fillId="0" borderId="2" xfId="0" applyFont="1" applyBorder="1" applyAlignment="1">
      <alignment horizontal="left"/>
    </xf>
    <xf numFmtId="0" fontId="26" fillId="0" borderId="3" xfId="0" applyFont="1" applyBorder="1" applyAlignment="1">
      <alignment horizontal="center"/>
    </xf>
    <xf numFmtId="164" fontId="26" fillId="2" borderId="1" xfId="0" applyNumberFormat="1" applyFont="1" applyFill="1" applyBorder="1"/>
    <xf numFmtId="164" fontId="25" fillId="0" borderId="7" xfId="0" applyNumberFormat="1" applyFont="1" applyBorder="1"/>
    <xf numFmtId="0" fontId="26" fillId="2" borderId="5" xfId="0" applyFont="1" applyFill="1" applyBorder="1" applyAlignment="1">
      <alignment vertical="top"/>
    </xf>
    <xf numFmtId="0" fontId="26" fillId="2" borderId="6" xfId="0" applyFont="1" applyFill="1" applyBorder="1" applyAlignment="1">
      <alignment vertical="top"/>
    </xf>
    <xf numFmtId="0" fontId="26" fillId="0" borderId="52" xfId="0" applyFont="1" applyBorder="1" applyAlignment="1">
      <alignment horizontal="left"/>
    </xf>
    <xf numFmtId="0" fontId="26" fillId="2" borderId="7" xfId="0" applyFont="1" applyFill="1" applyBorder="1" applyAlignment="1">
      <alignment vertical="top"/>
    </xf>
    <xf numFmtId="0" fontId="26" fillId="0" borderId="53" xfId="0" applyFont="1" applyBorder="1" applyAlignment="1">
      <alignment horizontal="left"/>
    </xf>
    <xf numFmtId="0" fontId="26" fillId="0" borderId="7" xfId="0" applyFont="1" applyBorder="1" applyAlignment="1">
      <alignment horizontal="left"/>
    </xf>
    <xf numFmtId="167" fontId="26" fillId="15" borderId="7" xfId="0" applyNumberFormat="1" applyFont="1" applyFill="1" applyBorder="1" applyAlignment="1" applyProtection="1">
      <alignment horizontal="center"/>
      <protection locked="0"/>
    </xf>
    <xf numFmtId="167" fontId="26" fillId="15" borderId="44" xfId="0" applyNumberFormat="1" applyFont="1" applyFill="1" applyBorder="1" applyAlignment="1" applyProtection="1">
      <alignment horizontal="center"/>
      <protection locked="0"/>
    </xf>
    <xf numFmtId="164" fontId="26" fillId="0" borderId="44" xfId="0" applyNumberFormat="1" applyFont="1" applyBorder="1"/>
    <xf numFmtId="167" fontId="26" fillId="15" borderId="52" xfId="0" applyNumberFormat="1" applyFont="1" applyFill="1" applyBorder="1" applyAlignment="1" applyProtection="1">
      <alignment horizontal="center"/>
      <protection locked="0"/>
    </xf>
    <xf numFmtId="167" fontId="28" fillId="14" borderId="65" xfId="0" applyNumberFormat="1" applyFont="1" applyFill="1" applyBorder="1" applyAlignment="1">
      <alignment horizontal="center"/>
    </xf>
    <xf numFmtId="167" fontId="26" fillId="2" borderId="64" xfId="0" applyNumberFormat="1" applyFont="1" applyFill="1" applyBorder="1" applyAlignment="1" applyProtection="1">
      <alignment horizontal="center"/>
      <protection locked="0"/>
    </xf>
    <xf numFmtId="0" fontId="35" fillId="0" borderId="0" xfId="0" applyFont="1"/>
    <xf numFmtId="167" fontId="26" fillId="15" borderId="63" xfId="0" applyNumberFormat="1" applyFont="1" applyFill="1" applyBorder="1" applyProtection="1">
      <protection locked="0"/>
    </xf>
    <xf numFmtId="164" fontId="26" fillId="0" borderId="63" xfId="0" applyNumberFormat="1" applyFont="1" applyBorder="1"/>
    <xf numFmtId="167" fontId="26" fillId="14" borderId="67" xfId="0" applyNumberFormat="1" applyFont="1" applyFill="1" applyBorder="1" applyAlignment="1">
      <alignment horizontal="center"/>
    </xf>
    <xf numFmtId="167" fontId="26" fillId="0" borderId="69" xfId="0" applyNumberFormat="1" applyFont="1" applyBorder="1" applyAlignment="1">
      <alignment horizontal="center"/>
    </xf>
    <xf numFmtId="167" fontId="26" fillId="0" borderId="70" xfId="0" applyNumberFormat="1" applyFont="1" applyBorder="1" applyAlignment="1">
      <alignment horizontal="center"/>
    </xf>
    <xf numFmtId="167" fontId="26" fillId="0" borderId="71" xfId="0" applyNumberFormat="1" applyFont="1" applyBorder="1"/>
    <xf numFmtId="0" fontId="26" fillId="0" borderId="74" xfId="0" applyFont="1" applyBorder="1" applyAlignment="1">
      <alignment horizontal="center"/>
    </xf>
    <xf numFmtId="0" fontId="26" fillId="0" borderId="52" xfId="0" applyFont="1" applyBorder="1" applyAlignment="1">
      <alignment horizontal="center"/>
    </xf>
    <xf numFmtId="0" fontId="25" fillId="0" borderId="76" xfId="0" applyFont="1" applyBorder="1" applyAlignment="1">
      <alignment horizontal="center"/>
    </xf>
    <xf numFmtId="0" fontId="26" fillId="0" borderId="52" xfId="0" applyFont="1" applyBorder="1" applyAlignment="1">
      <alignment horizontal="left" wrapText="1"/>
    </xf>
    <xf numFmtId="0" fontId="26" fillId="0" borderId="82" xfId="0" applyFont="1" applyBorder="1"/>
    <xf numFmtId="0" fontId="26" fillId="2" borderId="0" xfId="0" applyFont="1" applyFill="1"/>
    <xf numFmtId="0" fontId="26" fillId="2" borderId="0" xfId="0" applyFont="1" applyFill="1" applyAlignment="1">
      <alignment wrapText="1"/>
    </xf>
    <xf numFmtId="0" fontId="26" fillId="2" borderId="83" xfId="0" applyFont="1" applyFill="1" applyBorder="1"/>
    <xf numFmtId="0" fontId="26" fillId="0" borderId="85" xfId="0" applyFont="1" applyBorder="1" applyAlignment="1">
      <alignment vertical="top"/>
    </xf>
    <xf numFmtId="0" fontId="26" fillId="0" borderId="83" xfId="0" applyFont="1" applyBorder="1" applyAlignment="1">
      <alignment vertical="top"/>
    </xf>
    <xf numFmtId="0" fontId="26" fillId="0" borderId="70" xfId="0" applyFont="1" applyBorder="1" applyAlignment="1">
      <alignment vertical="top"/>
    </xf>
    <xf numFmtId="0" fontId="26" fillId="0" borderId="83" xfId="0" applyFont="1" applyBorder="1" applyAlignment="1">
      <alignment horizontal="center" vertical="top"/>
    </xf>
    <xf numFmtId="164" fontId="26" fillId="2" borderId="84" xfId="0" applyNumberFormat="1" applyFont="1" applyFill="1" applyBorder="1"/>
    <xf numFmtId="164" fontId="25" fillId="14" borderId="86" xfId="0" applyNumberFormat="1" applyFont="1" applyFill="1" applyBorder="1"/>
    <xf numFmtId="0" fontId="29" fillId="0" borderId="0" xfId="0" applyFont="1" applyAlignment="1">
      <alignment horizontal="center"/>
    </xf>
    <xf numFmtId="0" fontId="26" fillId="0" borderId="0" xfId="0" applyFont="1"/>
    <xf numFmtId="0" fontId="26" fillId="0" borderId="83" xfId="0" applyFont="1" applyBorder="1"/>
    <xf numFmtId="2" fontId="26" fillId="14" borderId="86" xfId="0" applyNumberFormat="1" applyFont="1" applyFill="1" applyBorder="1"/>
    <xf numFmtId="0" fontId="30" fillId="0" borderId="0" xfId="0" applyFont="1"/>
    <xf numFmtId="0" fontId="26" fillId="0" borderId="89" xfId="0" applyFont="1" applyBorder="1"/>
    <xf numFmtId="0" fontId="26" fillId="0" borderId="90" xfId="0" applyFont="1" applyBorder="1"/>
    <xf numFmtId="0" fontId="26" fillId="0" borderId="65" xfId="0" applyFont="1" applyBorder="1"/>
    <xf numFmtId="0" fontId="26" fillId="2" borderId="13" xfId="0" applyFont="1" applyFill="1" applyBorder="1" applyAlignment="1">
      <alignment horizontal="center"/>
    </xf>
    <xf numFmtId="0" fontId="26" fillId="2" borderId="0" xfId="0" applyFont="1" applyFill="1" applyAlignment="1">
      <alignment horizontal="center"/>
    </xf>
    <xf numFmtId="0" fontId="32" fillId="14" borderId="77" xfId="0" applyFont="1" applyFill="1" applyBorder="1" applyAlignment="1">
      <alignment horizontal="center" vertical="center"/>
    </xf>
    <xf numFmtId="0" fontId="32" fillId="14" borderId="78" xfId="0" applyFont="1" applyFill="1" applyBorder="1" applyAlignment="1">
      <alignment horizontal="center" vertical="center"/>
    </xf>
    <xf numFmtId="0" fontId="32" fillId="14" borderId="79" xfId="0" applyFont="1" applyFill="1" applyBorder="1" applyAlignment="1">
      <alignment horizontal="center" vertical="center"/>
    </xf>
    <xf numFmtId="0" fontId="32" fillId="14" borderId="80" xfId="0" applyFont="1" applyFill="1" applyBorder="1" applyAlignment="1">
      <alignment horizontal="center" vertical="center"/>
    </xf>
    <xf numFmtId="0" fontId="32" fillId="14" borderId="18" xfId="0" applyFont="1" applyFill="1" applyBorder="1" applyAlignment="1">
      <alignment horizontal="center" vertical="center"/>
    </xf>
    <xf numFmtId="0" fontId="32" fillId="14" borderId="81" xfId="0" applyFont="1" applyFill="1" applyBorder="1" applyAlignment="1">
      <alignment horizontal="center" vertical="center"/>
    </xf>
    <xf numFmtId="0" fontId="26" fillId="0" borderId="2" xfId="0" applyFont="1" applyBorder="1" applyAlignment="1">
      <alignment horizontal="left"/>
    </xf>
    <xf numFmtId="0" fontId="26" fillId="0" borderId="3" xfId="0" applyFont="1" applyBorder="1" applyAlignment="1">
      <alignment horizontal="left"/>
    </xf>
    <xf numFmtId="0" fontId="26" fillId="2" borderId="9" xfId="0" applyFont="1" applyFill="1" applyBorder="1" applyAlignment="1">
      <alignment horizontal="left"/>
    </xf>
    <xf numFmtId="0" fontId="26" fillId="2" borderId="1" xfId="0" applyFont="1" applyFill="1" applyBorder="1" applyAlignment="1">
      <alignment horizontal="left"/>
    </xf>
    <xf numFmtId="0" fontId="34" fillId="0" borderId="68" xfId="0" applyFont="1" applyBorder="1" applyAlignment="1">
      <alignment wrapText="1"/>
    </xf>
    <xf numFmtId="0" fontId="27" fillId="0" borderId="50" xfId="0" applyFont="1" applyBorder="1" applyAlignment="1">
      <alignment horizontal="left"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51" xfId="0" applyFont="1" applyBorder="1" applyAlignment="1">
      <alignment horizontal="left" vertical="top" wrapText="1"/>
    </xf>
    <xf numFmtId="0" fontId="26" fillId="0" borderId="2" xfId="0" applyFont="1" applyBorder="1" applyAlignment="1">
      <alignment horizontal="left" vertical="top"/>
    </xf>
    <xf numFmtId="0" fontId="26" fillId="0" borderId="3" xfId="0" applyFont="1" applyBorder="1" applyAlignment="1">
      <alignment horizontal="left" vertical="top"/>
    </xf>
    <xf numFmtId="0" fontId="26" fillId="0" borderId="51" xfId="0" applyFont="1" applyBorder="1" applyAlignment="1">
      <alignment horizontal="left" vertical="top"/>
    </xf>
    <xf numFmtId="0" fontId="28" fillId="0" borderId="66" xfId="0" applyFont="1" applyBorder="1" applyAlignment="1">
      <alignment horizontal="center"/>
    </xf>
    <xf numFmtId="0" fontId="28" fillId="0" borderId="1" xfId="0" applyFont="1" applyBorder="1" applyAlignment="1">
      <alignment horizontal="center"/>
    </xf>
    <xf numFmtId="0" fontId="28" fillId="0" borderId="84" xfId="0" applyFont="1" applyBorder="1" applyAlignment="1">
      <alignment horizontal="center"/>
    </xf>
    <xf numFmtId="0" fontId="33" fillId="0" borderId="60" xfId="0" applyFont="1" applyBorder="1" applyAlignment="1">
      <alignment horizontal="center" wrapText="1"/>
    </xf>
    <xf numFmtId="0" fontId="33" fillId="0" borderId="61" xfId="0" applyFont="1" applyBorder="1" applyAlignment="1">
      <alignment horizontal="center" wrapText="1"/>
    </xf>
    <xf numFmtId="0" fontId="26" fillId="0" borderId="54" xfId="0" applyFont="1" applyBorder="1" applyAlignment="1">
      <alignment horizontal="center"/>
    </xf>
    <xf numFmtId="0" fontId="26" fillId="0" borderId="72" xfId="0" applyFont="1" applyBorder="1" applyAlignment="1">
      <alignment horizontal="center"/>
    </xf>
    <xf numFmtId="0" fontId="26" fillId="0" borderId="73" xfId="0" applyFont="1" applyBorder="1" applyAlignment="1">
      <alignment horizontal="center"/>
    </xf>
    <xf numFmtId="0" fontId="33" fillId="0" borderId="62" xfId="0" applyFont="1" applyBorder="1" applyAlignment="1">
      <alignment horizontal="left" wrapText="1"/>
    </xf>
    <xf numFmtId="0" fontId="25" fillId="0" borderId="63" xfId="0" applyFont="1" applyBorder="1" applyAlignment="1">
      <alignment horizontal="left" wrapText="1"/>
    </xf>
    <xf numFmtId="0" fontId="25" fillId="0" borderId="75" xfId="0" applyFont="1" applyBorder="1" applyAlignment="1">
      <alignment horizontal="left" wrapText="1"/>
    </xf>
    <xf numFmtId="0" fontId="34" fillId="0" borderId="66" xfId="0" applyFont="1" applyBorder="1" applyAlignment="1">
      <alignment horizontal="center" wrapText="1"/>
    </xf>
    <xf numFmtId="0" fontId="34" fillId="0" borderId="1" xfId="0" applyFont="1" applyBorder="1" applyAlignment="1">
      <alignment horizontal="center" wrapText="1"/>
    </xf>
    <xf numFmtId="0" fontId="34" fillId="0" borderId="59" xfId="0" applyFont="1" applyBorder="1" applyAlignment="1">
      <alignment horizontal="center" wrapText="1"/>
    </xf>
    <xf numFmtId="0" fontId="34" fillId="0" borderId="55" xfId="0" applyFont="1" applyBorder="1" applyAlignment="1">
      <alignment horizontal="center" wrapText="1"/>
    </xf>
    <xf numFmtId="0" fontId="0" fillId="0" borderId="53" xfId="0" applyBorder="1" applyAlignment="1">
      <alignment horizontal="center"/>
    </xf>
    <xf numFmtId="0" fontId="0" fillId="0" borderId="58" xfId="0" applyBorder="1" applyAlignment="1">
      <alignment horizontal="center"/>
    </xf>
    <xf numFmtId="0" fontId="0" fillId="0" borderId="56" xfId="0" applyBorder="1" applyAlignment="1">
      <alignment horizontal="center"/>
    </xf>
    <xf numFmtId="0" fontId="0" fillId="0" borderId="57" xfId="0" applyBorder="1" applyAlignment="1">
      <alignment horizontal="center"/>
    </xf>
    <xf numFmtId="0" fontId="25" fillId="0" borderId="2" xfId="0" applyFont="1" applyBorder="1" applyAlignment="1">
      <alignment horizontal="left"/>
    </xf>
    <xf numFmtId="0" fontId="25" fillId="0" borderId="3" xfId="0" applyFont="1" applyBorder="1" applyAlignment="1">
      <alignment horizontal="left"/>
    </xf>
    <xf numFmtId="0" fontId="25" fillId="0" borderId="11" xfId="0" applyFont="1" applyBorder="1" applyAlignment="1">
      <alignment horizontal="left"/>
    </xf>
    <xf numFmtId="0" fontId="26" fillId="14" borderId="2" xfId="0" applyFont="1" applyFill="1" applyBorder="1" applyAlignment="1">
      <alignment horizontal="center"/>
    </xf>
    <xf numFmtId="0" fontId="26" fillId="14" borderId="3" xfId="0" applyFont="1" applyFill="1" applyBorder="1" applyAlignment="1">
      <alignment horizontal="center"/>
    </xf>
    <xf numFmtId="0" fontId="26" fillId="14" borderId="11" xfId="0" applyFont="1" applyFill="1" applyBorder="1" applyAlignment="1">
      <alignment horizontal="center"/>
    </xf>
    <xf numFmtId="0" fontId="27" fillId="14" borderId="2" xfId="0" applyFont="1" applyFill="1" applyBorder="1" applyAlignment="1">
      <alignment horizontal="center"/>
    </xf>
    <xf numFmtId="0" fontId="27" fillId="14" borderId="3" xfId="0" applyFont="1" applyFill="1" applyBorder="1" applyAlignment="1">
      <alignment horizontal="center"/>
    </xf>
    <xf numFmtId="0" fontId="27" fillId="14" borderId="11" xfId="0" applyFont="1" applyFill="1" applyBorder="1" applyAlignment="1">
      <alignment horizontal="center"/>
    </xf>
    <xf numFmtId="0" fontId="34" fillId="0" borderId="87" xfId="0" applyFont="1" applyBorder="1" applyAlignment="1">
      <alignment horizontal="left" vertical="top" wrapText="1"/>
    </xf>
    <xf numFmtId="0" fontId="36" fillId="0" borderId="7" xfId="0" applyFont="1" applyBorder="1" applyAlignment="1">
      <alignment horizontal="left" vertical="top" wrapText="1"/>
    </xf>
    <xf numFmtId="0" fontId="36" fillId="0" borderId="87" xfId="0" applyFont="1" applyBorder="1" applyAlignment="1">
      <alignment horizontal="left" vertical="top" wrapText="1"/>
    </xf>
    <xf numFmtId="0" fontId="29" fillId="3" borderId="87" xfId="0" applyFont="1" applyFill="1" applyBorder="1" applyAlignment="1">
      <alignment horizontal="center" vertical="top"/>
    </xf>
    <xf numFmtId="0" fontId="29" fillId="3" borderId="7" xfId="0" applyFont="1" applyFill="1" applyBorder="1" applyAlignment="1">
      <alignment horizontal="center" vertical="top"/>
    </xf>
    <xf numFmtId="0" fontId="25" fillId="14" borderId="87" xfId="0" applyFont="1" applyFill="1" applyBorder="1" applyAlignment="1">
      <alignment horizontal="left"/>
    </xf>
    <xf numFmtId="0" fontId="25" fillId="14" borderId="7" xfId="0" applyFont="1" applyFill="1" applyBorder="1" applyAlignment="1">
      <alignment horizontal="left"/>
    </xf>
    <xf numFmtId="0" fontId="25" fillId="14" borderId="2" xfId="0" applyFont="1" applyFill="1" applyBorder="1" applyAlignment="1">
      <alignment horizontal="left"/>
    </xf>
    <xf numFmtId="0" fontId="31" fillId="2" borderId="87" xfId="0" applyFont="1" applyFill="1" applyBorder="1" applyAlignment="1">
      <alignment horizontal="center" vertical="top" wrapText="1"/>
    </xf>
    <xf numFmtId="0" fontId="31" fillId="2" borderId="7" xfId="0" applyFont="1" applyFill="1" applyBorder="1" applyAlignment="1">
      <alignment horizontal="center" vertical="top" wrapText="1"/>
    </xf>
    <xf numFmtId="0" fontId="25" fillId="14" borderId="88" xfId="0" applyFont="1" applyFill="1" applyBorder="1" applyAlignment="1">
      <alignment horizontal="left" vertical="center"/>
    </xf>
    <xf numFmtId="0" fontId="25" fillId="14" borderId="5" xfId="0" applyFont="1" applyFill="1" applyBorder="1" applyAlignment="1">
      <alignment horizontal="left" vertical="center"/>
    </xf>
    <xf numFmtId="0" fontId="25" fillId="14" borderId="8" xfId="0" applyFont="1" applyFill="1" applyBorder="1" applyAlignment="1">
      <alignment horizontal="left" vertical="center"/>
    </xf>
    <xf numFmtId="0" fontId="25" fillId="14" borderId="82" xfId="0" applyFont="1" applyFill="1" applyBorder="1" applyAlignment="1">
      <alignment horizontal="left" vertical="center"/>
    </xf>
    <xf numFmtId="0" fontId="25" fillId="14" borderId="0" xfId="0" applyFont="1" applyFill="1" applyAlignment="1">
      <alignment horizontal="left" vertical="center"/>
    </xf>
    <xf numFmtId="0" fontId="25" fillId="14" borderId="12" xfId="0" applyFont="1" applyFill="1" applyBorder="1" applyAlignment="1">
      <alignment horizontal="left" vertical="center"/>
    </xf>
    <xf numFmtId="0" fontId="26" fillId="15" borderId="7" xfId="0" applyFont="1" applyFill="1" applyBorder="1" applyAlignment="1" applyProtection="1">
      <alignment horizontal="center"/>
      <protection locked="0"/>
    </xf>
    <xf numFmtId="0" fontId="23" fillId="2" borderId="6" xfId="0" applyFont="1" applyFill="1" applyBorder="1" applyAlignment="1">
      <alignment horizontal="center" vertical="top" wrapText="1"/>
    </xf>
    <xf numFmtId="0" fontId="23" fillId="2" borderId="5" xfId="0" applyFont="1" applyFill="1" applyBorder="1" applyAlignment="1">
      <alignment horizontal="center" vertical="top" wrapText="1"/>
    </xf>
    <xf numFmtId="0" fontId="23" fillId="2" borderId="8" xfId="0" applyFont="1" applyFill="1" applyBorder="1" applyAlignment="1">
      <alignment horizontal="center" vertical="top" wrapText="1"/>
    </xf>
    <xf numFmtId="0" fontId="23" fillId="2" borderId="9" xfId="0" applyFont="1" applyFill="1" applyBorder="1" applyAlignment="1">
      <alignment horizontal="center" vertical="top" wrapText="1"/>
    </xf>
    <xf numFmtId="0" fontId="23" fillId="2" borderId="1" xfId="0" applyFont="1" applyFill="1" applyBorder="1" applyAlignment="1">
      <alignment horizontal="center" vertical="top" wrapText="1"/>
    </xf>
    <xf numFmtId="0" fontId="23" fillId="2" borderId="10" xfId="0" applyFont="1" applyFill="1" applyBorder="1" applyAlignment="1">
      <alignment horizontal="center" vertical="top" wrapText="1"/>
    </xf>
    <xf numFmtId="0" fontId="3" fillId="0" borderId="47" xfId="0" applyFont="1" applyBorder="1" applyAlignment="1">
      <alignment horizontal="center" vertical="center"/>
    </xf>
    <xf numFmtId="0" fontId="3" fillId="0" borderId="15" xfId="0" applyFont="1" applyBorder="1" applyAlignment="1">
      <alignment horizontal="center" vertical="center"/>
    </xf>
    <xf numFmtId="0" fontId="3" fillId="0" borderId="4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0" fillId="0" borderId="6"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13"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0" fillId="0" borderId="10" xfId="0" applyBorder="1" applyAlignment="1">
      <alignment horizontal="center"/>
    </xf>
    <xf numFmtId="164" fontId="3" fillId="0" borderId="44" xfId="0" applyNumberFormat="1" applyFont="1" applyBorder="1" applyAlignment="1">
      <alignment horizontal="center" vertical="center"/>
    </xf>
    <xf numFmtId="0" fontId="3" fillId="0" borderId="46"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0" fillId="0" borderId="44" xfId="0" applyBorder="1" applyAlignment="1">
      <alignment horizontal="center" vertical="center"/>
    </xf>
    <xf numFmtId="0" fontId="0" fillId="0" borderId="46" xfId="0" applyBorder="1" applyAlignment="1">
      <alignment horizontal="center" vertical="center"/>
    </xf>
    <xf numFmtId="164" fontId="2" fillId="0" borderId="44" xfId="0" applyNumberFormat="1" applyFont="1" applyBorder="1" applyAlignment="1">
      <alignment horizontal="center" vertical="center"/>
    </xf>
    <xf numFmtId="164" fontId="2" fillId="0" borderId="46" xfId="0" applyNumberFormat="1" applyFont="1" applyBorder="1" applyAlignment="1">
      <alignment horizontal="center" vertical="center"/>
    </xf>
    <xf numFmtId="164" fontId="3" fillId="5" borderId="6" xfId="0" applyNumberFormat="1" applyFont="1" applyFill="1" applyBorder="1" applyAlignment="1">
      <alignment horizontal="center" vertical="center"/>
    </xf>
    <xf numFmtId="164" fontId="3" fillId="5" borderId="8" xfId="0" applyNumberFormat="1" applyFont="1" applyFill="1" applyBorder="1" applyAlignment="1">
      <alignment horizontal="center" vertical="center"/>
    </xf>
    <xf numFmtId="164" fontId="3" fillId="5" borderId="9" xfId="0" applyNumberFormat="1" applyFont="1" applyFill="1" applyBorder="1" applyAlignment="1">
      <alignment horizontal="center" vertical="center"/>
    </xf>
    <xf numFmtId="164" fontId="3" fillId="5" borderId="10" xfId="0" applyNumberFormat="1" applyFont="1" applyFill="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xf>
    <xf numFmtId="0" fontId="2" fillId="0" borderId="11" xfId="0" applyFont="1" applyBorder="1" applyAlignment="1">
      <alignment horizontal="center"/>
    </xf>
    <xf numFmtId="0" fontId="22" fillId="0" borderId="2" xfId="0" applyFont="1" applyBorder="1" applyAlignment="1">
      <alignment horizontal="center" vertical="top"/>
    </xf>
    <xf numFmtId="0" fontId="22" fillId="0" borderId="11" xfId="0" applyFont="1" applyBorder="1" applyAlignment="1">
      <alignment horizontal="center" vertical="top"/>
    </xf>
    <xf numFmtId="0" fontId="3" fillId="0" borderId="2" xfId="0" applyFont="1" applyBorder="1" applyAlignment="1">
      <alignment horizontal="center" vertical="top"/>
    </xf>
    <xf numFmtId="0" fontId="3" fillId="0" borderId="11" xfId="0" applyFont="1" applyBorder="1" applyAlignment="1">
      <alignment horizontal="center" vertical="top"/>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164" fontId="3" fillId="5" borderId="44" xfId="0" applyNumberFormat="1" applyFont="1" applyFill="1" applyBorder="1" applyAlignment="1">
      <alignment horizontal="center" vertical="center"/>
    </xf>
    <xf numFmtId="164" fontId="3" fillId="5" borderId="45" xfId="0" applyNumberFormat="1" applyFont="1" applyFill="1" applyBorder="1" applyAlignment="1">
      <alignment horizontal="center" vertical="center"/>
    </xf>
    <xf numFmtId="164" fontId="3" fillId="5" borderId="46" xfId="0" applyNumberFormat="1" applyFont="1" applyFill="1" applyBorder="1" applyAlignment="1">
      <alignment horizontal="center" vertical="center"/>
    </xf>
    <xf numFmtId="0" fontId="3" fillId="0" borderId="44" xfId="0" applyFont="1" applyBorder="1" applyAlignment="1">
      <alignment horizontal="center" vertical="center"/>
    </xf>
    <xf numFmtId="0" fontId="8" fillId="2" borderId="15" xfId="0" applyFont="1" applyFill="1" applyBorder="1" applyAlignment="1">
      <alignment horizontal="left" wrapText="1"/>
    </xf>
    <xf numFmtId="0" fontId="3" fillId="0" borderId="32" xfId="0" applyFont="1" applyBorder="1" applyAlignment="1">
      <alignment horizontal="center" vertical="top" wrapText="1"/>
    </xf>
    <xf numFmtId="0" fontId="3" fillId="0" borderId="15" xfId="0" applyFont="1" applyBorder="1" applyAlignment="1">
      <alignment horizontal="center" vertical="top" wrapText="1"/>
    </xf>
    <xf numFmtId="0" fontId="3" fillId="0" borderId="35" xfId="0" applyFont="1" applyBorder="1" applyAlignment="1">
      <alignment horizontal="center" vertical="top" wrapText="1"/>
    </xf>
    <xf numFmtId="0" fontId="3" fillId="0" borderId="1" xfId="0" applyFont="1" applyBorder="1" applyAlignment="1">
      <alignment horizontal="center" vertical="top" wrapText="1"/>
    </xf>
    <xf numFmtId="0" fontId="3" fillId="0" borderId="28" xfId="0" applyFont="1" applyBorder="1" applyAlignment="1">
      <alignment horizontal="center" vertical="top" wrapText="1"/>
    </xf>
    <xf numFmtId="0" fontId="3" fillId="0" borderId="34" xfId="0" applyFont="1" applyBorder="1" applyAlignment="1">
      <alignment horizontal="center" vertical="top" wrapText="1"/>
    </xf>
    <xf numFmtId="0" fontId="3" fillId="0" borderId="29" xfId="0" applyFont="1" applyBorder="1" applyAlignment="1">
      <alignment horizontal="center" vertical="top" wrapText="1"/>
    </xf>
    <xf numFmtId="0" fontId="3" fillId="2" borderId="15" xfId="0" applyFont="1" applyFill="1" applyBorder="1" applyAlignment="1">
      <alignment horizontal="right" vertical="center" wrapText="1"/>
    </xf>
    <xf numFmtId="0" fontId="4" fillId="4" borderId="15" xfId="0" applyFont="1" applyFill="1" applyBorder="1" applyAlignment="1" applyProtection="1">
      <alignment horizontal="center" wrapText="1"/>
      <protection locked="0"/>
    </xf>
    <xf numFmtId="0" fontId="4" fillId="4" borderId="16" xfId="0" applyFont="1" applyFill="1" applyBorder="1" applyAlignment="1" applyProtection="1">
      <alignment horizontal="center" wrapText="1"/>
      <protection locked="0"/>
    </xf>
    <xf numFmtId="0" fontId="4" fillId="4" borderId="18" xfId="0" applyFont="1" applyFill="1" applyBorder="1" applyAlignment="1" applyProtection="1">
      <alignment horizontal="center" wrapText="1"/>
      <protection locked="0"/>
    </xf>
    <xf numFmtId="0" fontId="4" fillId="4" borderId="19" xfId="0" applyFont="1" applyFill="1" applyBorder="1" applyAlignment="1" applyProtection="1">
      <alignment horizontal="center" wrapText="1"/>
      <protection locked="0"/>
    </xf>
    <xf numFmtId="0" fontId="4" fillId="0" borderId="4" xfId="0" applyFont="1" applyBorder="1" applyAlignment="1">
      <alignment horizontal="left" vertical="top" wrapText="1"/>
    </xf>
    <xf numFmtId="0" fontId="4" fillId="0" borderId="23" xfId="0" applyFont="1" applyBorder="1" applyAlignment="1">
      <alignment horizontal="left" vertical="top" wrapText="1"/>
    </xf>
    <xf numFmtId="0" fontId="12" fillId="2" borderId="0" xfId="0" applyFont="1" applyFill="1" applyAlignment="1">
      <alignment horizontal="left" vertical="top" wrapText="1"/>
    </xf>
    <xf numFmtId="0" fontId="3" fillId="6" borderId="16" xfId="0" applyFont="1" applyFill="1" applyBorder="1" applyAlignment="1">
      <alignment horizontal="center"/>
    </xf>
    <xf numFmtId="0" fontId="3" fillId="6" borderId="20" xfId="0" applyFont="1" applyFill="1" applyBorder="1" applyAlignment="1">
      <alignment horizontal="center"/>
    </xf>
    <xf numFmtId="0" fontId="3" fillId="0" borderId="31" xfId="0" applyFont="1" applyBorder="1" applyAlignment="1">
      <alignment horizontal="left" vertical="top" wrapText="1"/>
    </xf>
    <xf numFmtId="0" fontId="3" fillId="0" borderId="33" xfId="0" applyFont="1" applyBorder="1" applyAlignment="1">
      <alignment horizontal="left" vertical="top" wrapText="1"/>
    </xf>
    <xf numFmtId="0" fontId="7" fillId="2" borderId="0" xfId="0" applyFont="1" applyFill="1" applyAlignment="1">
      <alignment horizontal="left" vertical="center" wrapText="1"/>
    </xf>
    <xf numFmtId="0" fontId="4" fillId="0" borderId="23" xfId="0" applyFont="1" applyBorder="1" applyAlignment="1">
      <alignment horizontal="left" vertical="center" wrapText="1"/>
    </xf>
    <xf numFmtId="0" fontId="4" fillId="0" borderId="21" xfId="0" applyFont="1" applyBorder="1" applyAlignment="1">
      <alignment horizontal="left" vertical="center" wrapText="1"/>
    </xf>
    <xf numFmtId="0" fontId="4" fillId="0" borderId="38" xfId="0" applyFont="1" applyBorder="1" applyAlignment="1">
      <alignment horizontal="left" vertical="center" wrapText="1"/>
    </xf>
    <xf numFmtId="166" fontId="11" fillId="8" borderId="36" xfId="0" applyNumberFormat="1" applyFont="1" applyFill="1" applyBorder="1" applyAlignment="1">
      <alignment horizontal="center" vertical="center" wrapText="1"/>
    </xf>
    <xf numFmtId="166" fontId="11" fillId="8" borderId="37" xfId="0" applyNumberFormat="1" applyFont="1" applyFill="1" applyBorder="1" applyAlignment="1">
      <alignment horizontal="center" vertical="center" wrapText="1"/>
    </xf>
    <xf numFmtId="0" fontId="15" fillId="3" borderId="17" xfId="0" applyFont="1" applyFill="1" applyBorder="1" applyAlignment="1">
      <alignment horizontal="left" wrapText="1"/>
    </xf>
    <xf numFmtId="0" fontId="15" fillId="3" borderId="18" xfId="0" applyFont="1" applyFill="1" applyBorder="1" applyAlignment="1">
      <alignment horizontal="left" wrapText="1"/>
    </xf>
    <xf numFmtId="0" fontId="15" fillId="3" borderId="19" xfId="0" applyFont="1" applyFill="1" applyBorder="1" applyAlignment="1">
      <alignment horizontal="left" wrapText="1"/>
    </xf>
    <xf numFmtId="0" fontId="3" fillId="0" borderId="42" xfId="0" applyFont="1" applyBorder="1" applyAlignment="1">
      <alignment horizontal="left" wrapText="1"/>
    </xf>
    <xf numFmtId="0" fontId="3" fillId="0" borderId="43" xfId="0" applyFont="1" applyBorder="1" applyAlignment="1">
      <alignment horizontal="left" wrapText="1"/>
    </xf>
    <xf numFmtId="0" fontId="3" fillId="0" borderId="40" xfId="0" applyFont="1" applyBorder="1" applyAlignment="1">
      <alignment horizontal="left" wrapText="1"/>
    </xf>
    <xf numFmtId="0" fontId="20" fillId="6" borderId="13" xfId="0" applyFont="1" applyFill="1" applyBorder="1" applyAlignment="1">
      <alignment horizontal="left" vertical="top" wrapText="1"/>
    </xf>
    <xf numFmtId="0" fontId="20" fillId="6" borderId="0" xfId="0" applyFont="1" applyFill="1" applyAlignment="1">
      <alignment horizontal="left" vertical="top" wrapText="1"/>
    </xf>
    <xf numFmtId="0" fontId="17" fillId="9" borderId="2" xfId="0" applyFont="1" applyFill="1" applyBorder="1" applyAlignment="1">
      <alignment horizontal="left" vertical="center" wrapText="1"/>
    </xf>
    <xf numFmtId="0" fontId="17" fillId="9" borderId="3" xfId="0" applyFont="1" applyFill="1" applyBorder="1" applyAlignment="1">
      <alignment horizontal="left" vertical="center" wrapText="1"/>
    </xf>
    <xf numFmtId="0" fontId="17" fillId="9" borderId="11" xfId="0" applyFont="1" applyFill="1" applyBorder="1" applyAlignment="1">
      <alignment horizontal="left" vertical="center" wrapText="1"/>
    </xf>
    <xf numFmtId="0" fontId="17" fillId="9" borderId="13" xfId="0" applyFont="1" applyFill="1" applyBorder="1" applyAlignment="1">
      <alignment horizontal="left" vertical="center" wrapText="1"/>
    </xf>
    <xf numFmtId="0" fontId="17" fillId="9" borderId="0" xfId="0" applyFont="1" applyFill="1" applyAlignment="1">
      <alignment horizontal="left" vertical="center" wrapText="1"/>
    </xf>
    <xf numFmtId="0" fontId="17" fillId="10" borderId="13" xfId="0" applyFont="1" applyFill="1" applyBorder="1" applyAlignment="1">
      <alignment horizontal="left" vertical="center" wrapText="1"/>
    </xf>
    <xf numFmtId="0" fontId="17" fillId="10" borderId="0" xfId="0" applyFont="1" applyFill="1" applyAlignment="1">
      <alignment horizontal="left" vertical="center" wrapText="1"/>
    </xf>
    <xf numFmtId="0" fontId="17" fillId="6" borderId="13" xfId="0" applyFont="1" applyFill="1" applyBorder="1" applyAlignment="1">
      <alignment horizontal="left" vertical="center" wrapText="1"/>
    </xf>
    <xf numFmtId="0" fontId="17" fillId="6" borderId="0" xfId="0" applyFont="1" applyFill="1" applyAlignment="1">
      <alignment horizontal="left" vertical="center" wrapText="1"/>
    </xf>
    <xf numFmtId="0" fontId="17" fillId="10" borderId="2" xfId="0" applyFont="1" applyFill="1" applyBorder="1" applyAlignment="1">
      <alignment horizontal="left" vertical="center" wrapText="1"/>
    </xf>
    <xf numFmtId="0" fontId="17" fillId="10" borderId="3" xfId="0" applyFont="1" applyFill="1" applyBorder="1" applyAlignment="1">
      <alignment horizontal="left" vertical="center" wrapText="1"/>
    </xf>
    <xf numFmtId="164" fontId="17" fillId="10" borderId="2" xfId="0" applyNumberFormat="1" applyFont="1" applyFill="1" applyBorder="1" applyAlignment="1">
      <alignment horizontal="left" vertical="center" wrapText="1"/>
    </xf>
    <xf numFmtId="0" fontId="20" fillId="6" borderId="0" xfId="0" applyFont="1" applyFill="1" applyAlignment="1">
      <alignment horizontal="left" vertical="center" wrapText="1"/>
    </xf>
  </cellXfs>
  <cellStyles count="3">
    <cellStyle name="Standaard" xfId="0" builtinId="0"/>
    <cellStyle name="Valuta 2" xfId="1" xr:uid="{240DE7A1-9467-4F7E-A98C-9A39A86FC0EB}"/>
    <cellStyle name="Valuta 3" xfId="2" xr:uid="{E243BD4B-73AB-4933-9953-DDF690BA2BC8}"/>
  </cellStyles>
  <dxfs count="1">
    <dxf>
      <font>
        <color rgb="FF9C0006"/>
      </font>
      <fill>
        <patternFill>
          <bgColor rgb="FFFFC7CE"/>
        </patternFill>
      </fill>
    </dxf>
  </dxfs>
  <tableStyles count="0" defaultTableStyle="TableStyleMedium2" defaultPivotStyle="PivotStyleLight16"/>
  <colors>
    <mruColors>
      <color rgb="FFFFFFBD"/>
      <color rgb="FFE7F4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1207477</xdr:colOff>
      <xdr:row>0</xdr:row>
      <xdr:rowOff>123093</xdr:rowOff>
    </xdr:from>
    <xdr:to>
      <xdr:col>6</xdr:col>
      <xdr:colOff>25332</xdr:colOff>
      <xdr:row>2</xdr:row>
      <xdr:rowOff>213239</xdr:rowOff>
    </xdr:to>
    <xdr:pic>
      <xdr:nvPicPr>
        <xdr:cNvPr id="2" name="Afbeelding 1" descr="logo-uva - groeidocument.nl">
          <a:extLst>
            <a:ext uri="{FF2B5EF4-FFF2-40B4-BE49-F238E27FC236}">
              <a16:creationId xmlns:a16="http://schemas.microsoft.com/office/drawing/2014/main" id="{45BDBFDC-C5C9-49E0-B67C-962FF8410D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8277" y="123093"/>
          <a:ext cx="1674000" cy="754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Irene Kessens | SpecifiQ - Inkoop" id="{49CB33FC-B53D-48D8-9E03-D887C3926CED}" userId="S::irene@specifiq-inkoop.nl::a7438eed-5f51-4263-bc5d-73619bbda845"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0" dT="2025-11-05T11:26:21.25" personId="{49CB33FC-B53D-48D8-9E03-D887C3926CED}" id="{9A109413-7B72-4463-B43A-B02E7F2FE604}">
    <text xml:space="preserve">Checkvraag: staat dit ergens beschreven wat de inhoud precies is?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74F09-6E68-44AA-810E-7A61EA1A65FC}">
  <dimension ref="A1:L36"/>
  <sheetViews>
    <sheetView tabSelected="1" zoomScale="70" zoomScaleNormal="70" workbookViewId="0">
      <selection activeCell="I11" sqref="I11"/>
    </sheetView>
  </sheetViews>
  <sheetFormatPr defaultRowHeight="15" customHeight="1"/>
  <cols>
    <col min="1" max="1" width="3.54296875" customWidth="1"/>
    <col min="2" max="2" width="12.81640625" customWidth="1"/>
    <col min="4" max="4" width="3.1796875" customWidth="1"/>
    <col min="5" max="5" width="42" customWidth="1"/>
    <col min="6" max="6" width="13.81640625" customWidth="1"/>
    <col min="7" max="7" width="20.453125" bestFit="1" customWidth="1"/>
    <col min="8" max="8" width="14.7265625" bestFit="1" customWidth="1"/>
    <col min="9" max="9" width="14.1796875" bestFit="1" customWidth="1"/>
    <col min="10" max="10" width="18.26953125" customWidth="1"/>
    <col min="11" max="11" width="23.453125" bestFit="1" customWidth="1"/>
  </cols>
  <sheetData>
    <row r="1" spans="1:12" ht="14.5">
      <c r="A1" s="114" t="s">
        <v>0</v>
      </c>
      <c r="B1" s="115"/>
      <c r="C1" s="115"/>
      <c r="D1" s="115"/>
      <c r="E1" s="115"/>
      <c r="F1" s="115"/>
      <c r="G1" s="115"/>
      <c r="H1" s="115"/>
      <c r="I1" s="115"/>
      <c r="J1" s="116"/>
    </row>
    <row r="2" spans="1:12" thickBot="1">
      <c r="A2" s="117"/>
      <c r="B2" s="118"/>
      <c r="C2" s="118"/>
      <c r="D2" s="118"/>
      <c r="E2" s="118"/>
      <c r="F2" s="118"/>
      <c r="G2" s="118"/>
      <c r="H2" s="118"/>
      <c r="I2" s="118"/>
      <c r="J2" s="119"/>
    </row>
    <row r="3" spans="1:12" ht="14.5">
      <c r="A3" s="94"/>
      <c r="B3" s="112" t="s">
        <v>1</v>
      </c>
      <c r="C3" s="113"/>
      <c r="D3" s="113"/>
      <c r="E3" s="113"/>
      <c r="F3" s="95" t="s">
        <v>2</v>
      </c>
      <c r="G3" s="95" t="s">
        <v>3</v>
      </c>
      <c r="H3" s="96" t="s">
        <v>4</v>
      </c>
      <c r="I3" s="95" t="s">
        <v>5</v>
      </c>
      <c r="J3" s="97" t="s">
        <v>6</v>
      </c>
      <c r="K3" s="61"/>
      <c r="L3" s="62"/>
    </row>
    <row r="4" spans="1:12" ht="92.15" customHeight="1">
      <c r="A4" s="94"/>
      <c r="B4" s="140" t="s">
        <v>7</v>
      </c>
      <c r="C4" s="141"/>
      <c r="D4" s="141"/>
      <c r="E4" s="142"/>
      <c r="F4" s="90">
        <v>1</v>
      </c>
      <c r="G4" s="84"/>
      <c r="H4" s="85">
        <v>10000</v>
      </c>
      <c r="I4" s="85">
        <v>35000</v>
      </c>
      <c r="J4" s="86">
        <f>F4*G4</f>
        <v>0</v>
      </c>
      <c r="L4" s="62"/>
    </row>
    <row r="5" spans="1:12" ht="92.25" customHeight="1">
      <c r="A5" s="94"/>
      <c r="B5" s="124" t="s">
        <v>8</v>
      </c>
      <c r="C5" s="125"/>
      <c r="D5" s="125"/>
      <c r="E5" s="125"/>
      <c r="F5" s="137"/>
      <c r="G5" s="137"/>
      <c r="H5" s="138"/>
      <c r="I5" s="137"/>
      <c r="J5" s="139"/>
      <c r="K5" s="63"/>
    </row>
    <row r="6" spans="1:12" ht="16.5" customHeight="1">
      <c r="A6" s="94"/>
      <c r="B6" s="143" t="s">
        <v>9</v>
      </c>
      <c r="C6" s="144"/>
      <c r="D6" s="144"/>
      <c r="E6" s="144"/>
      <c r="F6" s="91">
        <v>1500</v>
      </c>
      <c r="G6" s="80"/>
      <c r="H6" s="147"/>
      <c r="I6" s="148"/>
      <c r="J6" s="87">
        <f>F6*G6</f>
        <v>0</v>
      </c>
      <c r="K6" s="63"/>
    </row>
    <row r="7" spans="1:12" ht="16.5" customHeight="1">
      <c r="A7" s="94"/>
      <c r="B7" s="145" t="s">
        <v>10</v>
      </c>
      <c r="C7" s="146"/>
      <c r="D7" s="146"/>
      <c r="E7" s="146"/>
      <c r="F7" s="91">
        <v>250</v>
      </c>
      <c r="G7" s="80"/>
      <c r="H7" s="149"/>
      <c r="I7" s="150"/>
      <c r="J7" s="88">
        <f>F7*G7</f>
        <v>0</v>
      </c>
      <c r="K7" s="63"/>
    </row>
    <row r="8" spans="1:12" ht="16.5" customHeight="1">
      <c r="A8" s="94"/>
      <c r="B8" s="135" t="s">
        <v>11</v>
      </c>
      <c r="C8" s="136"/>
      <c r="D8" s="136"/>
      <c r="E8" s="136"/>
      <c r="F8" s="92">
        <v>1750</v>
      </c>
      <c r="G8" s="82"/>
      <c r="H8" s="89">
        <v>35000</v>
      </c>
      <c r="I8" s="89">
        <v>75000</v>
      </c>
      <c r="J8" s="81">
        <f>SUM(J6:J7)</f>
        <v>0</v>
      </c>
      <c r="K8" s="63"/>
    </row>
    <row r="9" spans="1:12" ht="14.5">
      <c r="A9" s="132"/>
      <c r="B9" s="133"/>
      <c r="C9" s="133"/>
      <c r="D9" s="133"/>
      <c r="E9" s="133"/>
      <c r="F9" s="133"/>
      <c r="G9" s="133"/>
      <c r="H9" s="133"/>
      <c r="I9" s="133"/>
      <c r="J9" s="134"/>
    </row>
    <row r="10" spans="1:12" ht="14.5">
      <c r="A10" s="94"/>
      <c r="B10" s="72" t="s">
        <v>12</v>
      </c>
      <c r="C10" s="71"/>
      <c r="D10" s="71"/>
      <c r="E10" s="71"/>
      <c r="F10" s="71" t="s">
        <v>13</v>
      </c>
      <c r="G10" s="74" t="s">
        <v>14</v>
      </c>
      <c r="H10" s="74" t="s">
        <v>4</v>
      </c>
      <c r="I10" s="74" t="s">
        <v>5</v>
      </c>
      <c r="J10" s="98"/>
    </row>
    <row r="11" spans="1:12" ht="27.65" customHeight="1">
      <c r="A11" s="94"/>
      <c r="B11" s="126" t="s">
        <v>15</v>
      </c>
      <c r="C11" s="127"/>
      <c r="D11" s="127"/>
      <c r="E11" s="128"/>
      <c r="F11" s="93" t="s">
        <v>16</v>
      </c>
      <c r="G11" s="77">
        <v>0</v>
      </c>
      <c r="H11" s="79">
        <v>0</v>
      </c>
      <c r="I11" s="79">
        <v>3000</v>
      </c>
      <c r="J11" s="99"/>
      <c r="K11" s="83"/>
    </row>
    <row r="12" spans="1:12" ht="14.5">
      <c r="A12" s="94"/>
      <c r="B12" s="67" t="s">
        <v>17</v>
      </c>
      <c r="C12" s="68"/>
      <c r="D12" s="68"/>
      <c r="E12" s="68"/>
      <c r="F12" s="73" t="s">
        <v>18</v>
      </c>
      <c r="G12" s="77">
        <v>0</v>
      </c>
      <c r="H12" s="79">
        <v>0</v>
      </c>
      <c r="I12" s="79">
        <v>25000</v>
      </c>
      <c r="J12" s="99"/>
    </row>
    <row r="13" spans="1:12" ht="14.5">
      <c r="A13" s="94"/>
      <c r="B13" s="120" t="s">
        <v>19</v>
      </c>
      <c r="C13" s="121"/>
      <c r="D13" s="121"/>
      <c r="E13" s="121"/>
      <c r="F13" s="73" t="s">
        <v>20</v>
      </c>
      <c r="G13" s="77">
        <v>0</v>
      </c>
      <c r="H13" s="79">
        <v>0</v>
      </c>
      <c r="I13" s="79">
        <v>90</v>
      </c>
      <c r="J13" s="99"/>
    </row>
    <row r="14" spans="1:12" ht="14.5">
      <c r="A14" s="94"/>
      <c r="B14" s="129" t="s">
        <v>21</v>
      </c>
      <c r="C14" s="130"/>
      <c r="D14" s="130"/>
      <c r="E14" s="131"/>
      <c r="F14" s="75" t="s">
        <v>18</v>
      </c>
      <c r="G14" s="78">
        <v>0</v>
      </c>
      <c r="H14" s="79">
        <v>0</v>
      </c>
      <c r="I14" s="79">
        <v>15000</v>
      </c>
      <c r="J14" s="100"/>
    </row>
    <row r="15" spans="1:12" ht="14.5">
      <c r="A15" s="94"/>
      <c r="B15" s="129" t="s">
        <v>22</v>
      </c>
      <c r="C15" s="130"/>
      <c r="D15" s="130"/>
      <c r="E15" s="130"/>
      <c r="F15" s="76" t="s">
        <v>20</v>
      </c>
      <c r="G15" s="78">
        <v>0</v>
      </c>
      <c r="H15" s="79">
        <v>75</v>
      </c>
      <c r="I15" s="79">
        <v>125</v>
      </c>
      <c r="J15" s="101"/>
    </row>
    <row r="16" spans="1:12" ht="14.5">
      <c r="A16" s="94"/>
      <c r="B16" s="122"/>
      <c r="C16" s="123"/>
      <c r="D16" s="123"/>
      <c r="E16" s="123"/>
      <c r="F16" s="66"/>
      <c r="G16" s="69"/>
      <c r="H16" s="69"/>
      <c r="I16" s="69"/>
      <c r="J16" s="102"/>
    </row>
    <row r="17" spans="1:11" ht="14.5">
      <c r="A17" s="94"/>
      <c r="B17" s="151" t="s">
        <v>23</v>
      </c>
      <c r="C17" s="152"/>
      <c r="D17" s="152"/>
      <c r="E17" s="152"/>
      <c r="F17" s="152"/>
      <c r="G17" s="153"/>
      <c r="H17" s="70">
        <f>H4+H8</f>
        <v>45000</v>
      </c>
      <c r="I17" s="70">
        <f>I4+I8</f>
        <v>110000</v>
      </c>
      <c r="J17" s="103">
        <f>J4+J8</f>
        <v>0</v>
      </c>
    </row>
    <row r="18" spans="1:11" ht="14.5">
      <c r="A18" s="94"/>
      <c r="B18" s="104"/>
      <c r="C18" s="104"/>
      <c r="D18" s="104"/>
      <c r="E18" s="104"/>
      <c r="F18" s="105"/>
      <c r="G18" s="105"/>
      <c r="H18" s="105"/>
      <c r="I18" s="105"/>
      <c r="J18" s="106"/>
      <c r="K18" s="63"/>
    </row>
    <row r="19" spans="1:11" ht="14.5" customHeight="1">
      <c r="A19" s="160" t="s">
        <v>24</v>
      </c>
      <c r="B19" s="161"/>
      <c r="C19" s="161"/>
      <c r="D19" s="161"/>
      <c r="E19" s="161"/>
      <c r="F19" s="157" t="s">
        <v>25</v>
      </c>
      <c r="G19" s="158"/>
      <c r="H19" s="158"/>
      <c r="I19" s="159"/>
      <c r="J19" s="103">
        <f>J17</f>
        <v>0</v>
      </c>
    </row>
    <row r="20" spans="1:11" ht="105" customHeight="1">
      <c r="A20" s="162"/>
      <c r="B20" s="161"/>
      <c r="C20" s="161"/>
      <c r="D20" s="161"/>
      <c r="E20" s="161"/>
      <c r="F20" s="154" t="s">
        <v>26</v>
      </c>
      <c r="G20" s="155"/>
      <c r="H20" s="155"/>
      <c r="I20" s="156"/>
      <c r="J20" s="107">
        <f>((1-(J17-H17)/(I17-H17))*10)</f>
        <v>16.923076923076923</v>
      </c>
    </row>
    <row r="21" spans="1:11" ht="14.5">
      <c r="A21" s="94"/>
      <c r="B21" s="105"/>
      <c r="C21" s="105"/>
      <c r="D21" s="105"/>
      <c r="E21" s="108"/>
      <c r="F21" s="108"/>
      <c r="G21" s="108"/>
      <c r="H21" s="105"/>
      <c r="I21" s="105"/>
      <c r="J21" s="106"/>
    </row>
    <row r="22" spans="1:11" ht="14.5">
      <c r="A22" s="163" t="s">
        <v>27</v>
      </c>
      <c r="B22" s="164"/>
      <c r="C22" s="164"/>
      <c r="D22" s="164"/>
      <c r="E22" s="164"/>
      <c r="F22" s="164"/>
      <c r="G22" s="164"/>
      <c r="H22" s="164"/>
      <c r="I22" s="105"/>
      <c r="J22" s="106"/>
    </row>
    <row r="23" spans="1:11" ht="14.5">
      <c r="A23" s="165" t="s">
        <v>28</v>
      </c>
      <c r="B23" s="166"/>
      <c r="C23" s="166"/>
      <c r="D23" s="167"/>
      <c r="E23" s="176"/>
      <c r="F23" s="176"/>
      <c r="G23" s="176"/>
      <c r="H23" s="176"/>
      <c r="I23" s="105"/>
      <c r="J23" s="106"/>
    </row>
    <row r="24" spans="1:11" ht="14.5">
      <c r="A24" s="165" t="s">
        <v>29</v>
      </c>
      <c r="B24" s="166"/>
      <c r="C24" s="166"/>
      <c r="D24" s="167"/>
      <c r="E24" s="176"/>
      <c r="F24" s="176"/>
      <c r="G24" s="176"/>
      <c r="H24" s="176"/>
      <c r="I24" s="105"/>
      <c r="J24" s="106"/>
    </row>
    <row r="25" spans="1:11" ht="14.5">
      <c r="A25" s="165" t="s">
        <v>30</v>
      </c>
      <c r="B25" s="166"/>
      <c r="C25" s="166"/>
      <c r="D25" s="167"/>
      <c r="E25" s="176"/>
      <c r="F25" s="176"/>
      <c r="G25" s="176"/>
      <c r="H25" s="176"/>
      <c r="I25" s="105"/>
      <c r="J25" s="106"/>
    </row>
    <row r="26" spans="1:11" ht="14.5">
      <c r="A26" s="165" t="s">
        <v>31</v>
      </c>
      <c r="B26" s="166"/>
      <c r="C26" s="166"/>
      <c r="D26" s="167"/>
      <c r="E26" s="176"/>
      <c r="F26" s="176"/>
      <c r="G26" s="176"/>
      <c r="H26" s="176"/>
      <c r="I26" s="105"/>
      <c r="J26" s="106"/>
    </row>
    <row r="27" spans="1:11" ht="14.5">
      <c r="A27" s="170" t="s">
        <v>32</v>
      </c>
      <c r="B27" s="171"/>
      <c r="C27" s="171"/>
      <c r="D27" s="172"/>
      <c r="E27" s="176"/>
      <c r="F27" s="176"/>
      <c r="G27" s="176"/>
      <c r="H27" s="176"/>
      <c r="I27" s="105"/>
      <c r="J27" s="106"/>
    </row>
    <row r="28" spans="1:11" ht="14.5">
      <c r="A28" s="173"/>
      <c r="B28" s="174"/>
      <c r="C28" s="174"/>
      <c r="D28" s="175"/>
      <c r="E28" s="176"/>
      <c r="F28" s="176"/>
      <c r="G28" s="176"/>
      <c r="H28" s="176"/>
      <c r="I28" s="105"/>
      <c r="J28" s="106"/>
    </row>
    <row r="29" spans="1:11" ht="14.5">
      <c r="A29" s="173"/>
      <c r="B29" s="174"/>
      <c r="C29" s="174"/>
      <c r="D29" s="175"/>
      <c r="E29" s="176"/>
      <c r="F29" s="176"/>
      <c r="G29" s="176"/>
      <c r="H29" s="176"/>
      <c r="I29" s="105"/>
      <c r="J29" s="106"/>
    </row>
    <row r="30" spans="1:11" ht="14.5">
      <c r="A30" s="173"/>
      <c r="B30" s="174"/>
      <c r="C30" s="174"/>
      <c r="D30" s="175"/>
      <c r="E30" s="176"/>
      <c r="F30" s="176"/>
      <c r="G30" s="176"/>
      <c r="H30" s="176"/>
      <c r="I30" s="105"/>
      <c r="J30" s="106"/>
    </row>
    <row r="31" spans="1:11" ht="14.5">
      <c r="A31" s="173"/>
      <c r="B31" s="174"/>
      <c r="C31" s="174"/>
      <c r="D31" s="175"/>
      <c r="E31" s="176"/>
      <c r="F31" s="176"/>
      <c r="G31" s="176"/>
      <c r="H31" s="176"/>
      <c r="I31" s="105"/>
      <c r="J31" s="106"/>
    </row>
    <row r="32" spans="1:11" ht="14.5">
      <c r="A32" s="94"/>
      <c r="B32" s="105"/>
      <c r="C32" s="105"/>
      <c r="D32" s="105"/>
      <c r="E32" s="105"/>
      <c r="F32" s="105"/>
      <c r="G32" s="105"/>
      <c r="H32" s="105"/>
      <c r="I32" s="105"/>
      <c r="J32" s="106"/>
    </row>
    <row r="33" spans="1:10" ht="14.65" customHeight="1">
      <c r="A33" s="168" t="s">
        <v>33</v>
      </c>
      <c r="B33" s="169"/>
      <c r="C33" s="169"/>
      <c r="D33" s="169"/>
      <c r="E33" s="169"/>
      <c r="F33" s="169"/>
      <c r="G33" s="169"/>
      <c r="H33" s="169"/>
      <c r="I33" s="105"/>
      <c r="J33" s="106"/>
    </row>
    <row r="34" spans="1:10" ht="14.5">
      <c r="A34" s="168"/>
      <c r="B34" s="169"/>
      <c r="C34" s="169"/>
      <c r="D34" s="169"/>
      <c r="E34" s="169"/>
      <c r="F34" s="169"/>
      <c r="G34" s="169"/>
      <c r="H34" s="169"/>
      <c r="I34" s="105"/>
      <c r="J34" s="106"/>
    </row>
    <row r="35" spans="1:10" ht="14.5">
      <c r="A35" s="94"/>
      <c r="B35" s="105"/>
      <c r="C35" s="105"/>
      <c r="D35" s="105"/>
      <c r="E35" s="105"/>
      <c r="F35" s="105"/>
      <c r="G35" s="105"/>
      <c r="H35" s="105"/>
      <c r="I35" s="105"/>
      <c r="J35" s="106"/>
    </row>
    <row r="36" spans="1:10" thickBot="1">
      <c r="A36" s="109"/>
      <c r="B36" s="110"/>
      <c r="C36" s="110"/>
      <c r="D36" s="110"/>
      <c r="E36" s="110"/>
      <c r="F36" s="110"/>
      <c r="G36" s="110"/>
      <c r="H36" s="110"/>
      <c r="I36" s="110"/>
      <c r="J36" s="111"/>
    </row>
  </sheetData>
  <sheetProtection algorithmName="SHA-512" hashValue="lHcwKmdP+0h3IzCQ8HskKVwA8q4ND4WoZU4pgLwYKFHZ4ISR1NVaPeAQoRiG+v/UCoijYZdLJV4URj5aEYz/jg==" saltValue="G1nWNjgtmfr7jj3qkkxm0g==" spinCount="100000" sheet="1" objects="1" scenarios="1"/>
  <mergeCells count="31">
    <mergeCell ref="A22:H22"/>
    <mergeCell ref="A24:D24"/>
    <mergeCell ref="A23:D23"/>
    <mergeCell ref="A25:D25"/>
    <mergeCell ref="A33:H34"/>
    <mergeCell ref="A26:D26"/>
    <mergeCell ref="A27:D31"/>
    <mergeCell ref="E23:H23"/>
    <mergeCell ref="E24:H24"/>
    <mergeCell ref="E25:H25"/>
    <mergeCell ref="E26:H26"/>
    <mergeCell ref="E27:H31"/>
    <mergeCell ref="B17:G17"/>
    <mergeCell ref="F20:I20"/>
    <mergeCell ref="F19:I19"/>
    <mergeCell ref="A19:E20"/>
    <mergeCell ref="B15:E15"/>
    <mergeCell ref="B3:E3"/>
    <mergeCell ref="A1:J2"/>
    <mergeCell ref="B13:E13"/>
    <mergeCell ref="B16:E16"/>
    <mergeCell ref="B5:E5"/>
    <mergeCell ref="B11:E11"/>
    <mergeCell ref="B14:E14"/>
    <mergeCell ref="A9:J9"/>
    <mergeCell ref="B8:E8"/>
    <mergeCell ref="F5:J5"/>
    <mergeCell ref="B4:E4"/>
    <mergeCell ref="B6:E6"/>
    <mergeCell ref="B7:E7"/>
    <mergeCell ref="H6:I7"/>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B510D-F4F1-48A7-B0E7-6853EBF63EEF}">
  <dimension ref="A1:G40"/>
  <sheetViews>
    <sheetView workbookViewId="0">
      <selection activeCell="B7" sqref="B7:D11"/>
    </sheetView>
  </sheetViews>
  <sheetFormatPr defaultRowHeight="14.5"/>
  <cols>
    <col min="2" max="2" width="30" bestFit="1" customWidth="1"/>
    <col min="3" max="3" width="16.81640625" customWidth="1"/>
    <col min="4" max="4" width="19.453125" customWidth="1"/>
    <col min="5" max="5" width="25.81640625" customWidth="1"/>
  </cols>
  <sheetData>
    <row r="1" spans="1:6">
      <c r="A1" s="52"/>
      <c r="B1" s="183" t="s">
        <v>34</v>
      </c>
      <c r="C1" s="184"/>
      <c r="D1" s="184"/>
      <c r="E1" s="185"/>
      <c r="F1" s="53"/>
    </row>
    <row r="2" spans="1:6">
      <c r="A2" s="54"/>
      <c r="B2" s="186"/>
      <c r="C2" s="187"/>
      <c r="D2" s="187"/>
      <c r="E2" s="188"/>
      <c r="F2" s="55"/>
    </row>
    <row r="3" spans="1:6">
      <c r="A3" s="54"/>
      <c r="B3" s="49"/>
      <c r="C3" s="49"/>
      <c r="D3" s="49"/>
      <c r="E3" s="49"/>
      <c r="F3" s="55"/>
    </row>
    <row r="4" spans="1:6">
      <c r="A4" s="54"/>
      <c r="B4" s="49"/>
      <c r="C4" s="49"/>
      <c r="D4" s="49"/>
      <c r="E4" s="49"/>
      <c r="F4" s="55"/>
    </row>
    <row r="5" spans="1:6" ht="15" customHeight="1">
      <c r="A5" s="54"/>
      <c r="B5" s="222" t="s">
        <v>35</v>
      </c>
      <c r="C5" s="223"/>
      <c r="D5" s="224"/>
      <c r="E5" s="228" t="s">
        <v>36</v>
      </c>
      <c r="F5" s="55"/>
    </row>
    <row r="6" spans="1:6" ht="15" customHeight="1">
      <c r="A6" s="54"/>
      <c r="B6" s="186"/>
      <c r="C6" s="187"/>
      <c r="D6" s="188"/>
      <c r="E6" s="199"/>
      <c r="F6" s="55"/>
    </row>
    <row r="7" spans="1:6">
      <c r="A7" s="54"/>
      <c r="B7" s="189"/>
      <c r="C7" s="190"/>
      <c r="D7" s="191"/>
      <c r="E7" s="225">
        <v>40000</v>
      </c>
      <c r="F7" s="55"/>
    </row>
    <row r="8" spans="1:6">
      <c r="A8" s="54"/>
      <c r="B8" s="192"/>
      <c r="C8" s="193"/>
      <c r="D8" s="194"/>
      <c r="E8" s="226"/>
      <c r="F8" s="55"/>
    </row>
    <row r="9" spans="1:6">
      <c r="A9" s="54"/>
      <c r="B9" s="192"/>
      <c r="C9" s="193"/>
      <c r="D9" s="194"/>
      <c r="E9" s="226"/>
      <c r="F9" s="55"/>
    </row>
    <row r="10" spans="1:6">
      <c r="A10" s="54"/>
      <c r="B10" s="192"/>
      <c r="C10" s="193"/>
      <c r="D10" s="194"/>
      <c r="E10" s="226"/>
      <c r="F10" s="55"/>
    </row>
    <row r="11" spans="1:6">
      <c r="A11" s="54"/>
      <c r="B11" s="195"/>
      <c r="C11" s="196"/>
      <c r="D11" s="197"/>
      <c r="E11" s="227"/>
      <c r="F11" s="55"/>
    </row>
    <row r="12" spans="1:6" ht="16">
      <c r="A12" s="54"/>
      <c r="B12" s="49"/>
      <c r="C12" s="49"/>
      <c r="D12" s="49"/>
      <c r="E12" s="60"/>
      <c r="F12" s="55"/>
    </row>
    <row r="13" spans="1:6">
      <c r="A13" s="54"/>
      <c r="B13" s="49"/>
      <c r="C13" s="49"/>
      <c r="D13" s="49"/>
      <c r="E13" s="49"/>
      <c r="F13" s="55"/>
    </row>
    <row r="14" spans="1:6">
      <c r="A14" s="54"/>
      <c r="B14" s="200" t="s">
        <v>37</v>
      </c>
      <c r="C14" s="201"/>
      <c r="D14" s="201"/>
      <c r="E14" s="202"/>
      <c r="F14" s="55"/>
    </row>
    <row r="15" spans="1:6">
      <c r="A15" s="54"/>
      <c r="B15" s="203"/>
      <c r="C15" s="204"/>
      <c r="D15" s="204"/>
      <c r="E15" s="205"/>
      <c r="F15" s="55"/>
    </row>
    <row r="16" spans="1:6" ht="16">
      <c r="A16" s="54"/>
      <c r="B16" s="220" t="s">
        <v>38</v>
      </c>
      <c r="C16" s="221"/>
      <c r="D16" s="50" t="s">
        <v>39</v>
      </c>
      <c r="E16" s="50" t="s">
        <v>40</v>
      </c>
      <c r="F16" s="55"/>
    </row>
    <row r="17" spans="1:7" ht="15.75" customHeight="1">
      <c r="A17" s="54"/>
      <c r="B17" s="210">
        <v>40000</v>
      </c>
      <c r="C17" s="211"/>
      <c r="D17" s="206">
        <v>3</v>
      </c>
      <c r="E17" s="208">
        <f>D17*B17</f>
        <v>120000</v>
      </c>
      <c r="F17" s="55"/>
    </row>
    <row r="18" spans="1:7">
      <c r="A18" s="54"/>
      <c r="B18" s="212"/>
      <c r="C18" s="213"/>
      <c r="D18" s="207"/>
      <c r="E18" s="209"/>
      <c r="F18" s="55"/>
    </row>
    <row r="19" spans="1:7">
      <c r="A19" s="54"/>
      <c r="B19" s="49"/>
      <c r="C19" s="49"/>
      <c r="D19" s="49"/>
      <c r="E19" s="49"/>
      <c r="F19" s="55"/>
    </row>
    <row r="20" spans="1:7">
      <c r="A20" s="54"/>
      <c r="B20" s="200" t="s">
        <v>41</v>
      </c>
      <c r="C20" s="201"/>
      <c r="D20" s="202"/>
      <c r="E20" s="198">
        <f>E7+E17</f>
        <v>160000</v>
      </c>
      <c r="F20" s="55"/>
    </row>
    <row r="21" spans="1:7">
      <c r="A21" s="54"/>
      <c r="B21" s="203"/>
      <c r="C21" s="204"/>
      <c r="D21" s="205"/>
      <c r="E21" s="199"/>
      <c r="F21" s="55"/>
    </row>
    <row r="22" spans="1:7">
      <c r="A22" s="54"/>
      <c r="B22" s="49"/>
      <c r="C22" s="49"/>
      <c r="D22" s="49"/>
      <c r="E22" s="49"/>
      <c r="F22" s="55"/>
    </row>
    <row r="23" spans="1:7">
      <c r="A23" s="54"/>
      <c r="B23" s="49"/>
      <c r="C23" s="49"/>
      <c r="D23" s="49"/>
      <c r="E23" s="49"/>
      <c r="F23" s="55"/>
    </row>
    <row r="24" spans="1:7">
      <c r="A24" s="54"/>
      <c r="B24" s="218" t="s">
        <v>27</v>
      </c>
      <c r="C24" s="219"/>
      <c r="D24" s="218"/>
      <c r="E24" s="219"/>
      <c r="F24" s="56"/>
      <c r="G24" s="51"/>
    </row>
    <row r="25" spans="1:7">
      <c r="A25" s="54"/>
      <c r="B25" s="216" t="s">
        <v>28</v>
      </c>
      <c r="C25" s="217"/>
      <c r="D25" s="216"/>
      <c r="E25" s="217"/>
      <c r="F25" s="64"/>
      <c r="G25" s="65"/>
    </row>
    <row r="26" spans="1:7">
      <c r="A26" s="54"/>
      <c r="B26" s="216" t="s">
        <v>29</v>
      </c>
      <c r="C26" s="217"/>
      <c r="D26" s="216"/>
      <c r="E26" s="217"/>
      <c r="F26" s="64"/>
      <c r="G26" s="65"/>
    </row>
    <row r="27" spans="1:7">
      <c r="A27" s="54"/>
      <c r="B27" s="216" t="s">
        <v>30</v>
      </c>
      <c r="C27" s="217"/>
      <c r="D27" s="216"/>
      <c r="E27" s="217"/>
      <c r="F27" s="64"/>
      <c r="G27" s="65"/>
    </row>
    <row r="28" spans="1:7">
      <c r="A28" s="54"/>
      <c r="B28" s="216" t="s">
        <v>31</v>
      </c>
      <c r="C28" s="217"/>
      <c r="D28" s="216"/>
      <c r="E28" s="217"/>
      <c r="F28" s="64"/>
      <c r="G28" s="65"/>
    </row>
    <row r="29" spans="1:7">
      <c r="A29" s="54"/>
      <c r="B29" s="200" t="s">
        <v>32</v>
      </c>
      <c r="C29" s="202"/>
      <c r="D29" s="200"/>
      <c r="E29" s="202"/>
      <c r="F29" s="64"/>
      <c r="G29" s="65"/>
    </row>
    <row r="30" spans="1:7">
      <c r="A30" s="54"/>
      <c r="B30" s="214"/>
      <c r="C30" s="215"/>
      <c r="D30" s="214"/>
      <c r="E30" s="215"/>
      <c r="F30" s="64"/>
      <c r="G30" s="65"/>
    </row>
    <row r="31" spans="1:7">
      <c r="A31" s="54"/>
      <c r="B31" s="214"/>
      <c r="C31" s="215"/>
      <c r="D31" s="214"/>
      <c r="E31" s="215"/>
      <c r="F31" s="64"/>
      <c r="G31" s="65"/>
    </row>
    <row r="32" spans="1:7">
      <c r="A32" s="54"/>
      <c r="B32" s="214"/>
      <c r="C32" s="215"/>
      <c r="D32" s="214"/>
      <c r="E32" s="215"/>
      <c r="F32" s="64"/>
      <c r="G32" s="65"/>
    </row>
    <row r="33" spans="1:7">
      <c r="A33" s="54"/>
      <c r="B33" s="203"/>
      <c r="C33" s="205"/>
      <c r="D33" s="203"/>
      <c r="E33" s="205"/>
      <c r="F33" s="64"/>
      <c r="G33" s="65"/>
    </row>
    <row r="34" spans="1:7">
      <c r="A34" s="54"/>
      <c r="B34" s="49"/>
      <c r="C34" s="49"/>
      <c r="D34" s="49"/>
      <c r="E34" s="49"/>
      <c r="F34" s="55"/>
    </row>
    <row r="35" spans="1:7" ht="15" customHeight="1">
      <c r="A35" s="54"/>
      <c r="B35" s="177" t="s">
        <v>42</v>
      </c>
      <c r="C35" s="178"/>
      <c r="D35" s="178"/>
      <c r="E35" s="179"/>
      <c r="F35" s="55"/>
    </row>
    <row r="36" spans="1:7">
      <c r="A36" s="54"/>
      <c r="B36" s="180"/>
      <c r="C36" s="181"/>
      <c r="D36" s="181"/>
      <c r="E36" s="182"/>
      <c r="F36" s="55"/>
    </row>
    <row r="37" spans="1:7">
      <c r="A37" s="54"/>
      <c r="B37" s="49"/>
      <c r="C37" s="49"/>
      <c r="D37" s="49"/>
      <c r="E37" s="49"/>
      <c r="F37" s="55"/>
    </row>
    <row r="38" spans="1:7">
      <c r="A38" s="54"/>
      <c r="B38" s="49"/>
      <c r="C38" s="49"/>
      <c r="D38" s="49"/>
      <c r="E38" s="49"/>
      <c r="F38" s="55"/>
    </row>
    <row r="39" spans="1:7">
      <c r="A39" s="54"/>
      <c r="B39" s="49"/>
      <c r="C39" s="49"/>
      <c r="D39" s="49"/>
      <c r="E39" s="49"/>
      <c r="F39" s="55"/>
    </row>
    <row r="40" spans="1:7" ht="15" thickBot="1">
      <c r="A40" s="57"/>
      <c r="B40" s="58"/>
      <c r="C40" s="58"/>
      <c r="D40" s="58"/>
      <c r="E40" s="58"/>
      <c r="F40" s="59"/>
    </row>
  </sheetData>
  <mergeCells count="25">
    <mergeCell ref="B5:D6"/>
    <mergeCell ref="B14:E15"/>
    <mergeCell ref="E7:E11"/>
    <mergeCell ref="E5:E6"/>
    <mergeCell ref="B28:C28"/>
    <mergeCell ref="B27:C27"/>
    <mergeCell ref="B26:C26"/>
    <mergeCell ref="B25:C25"/>
    <mergeCell ref="B24:C24"/>
    <mergeCell ref="B35:E36"/>
    <mergeCell ref="B1:E2"/>
    <mergeCell ref="B7:D11"/>
    <mergeCell ref="E20:E21"/>
    <mergeCell ref="B20:D21"/>
    <mergeCell ref="D17:D18"/>
    <mergeCell ref="E17:E18"/>
    <mergeCell ref="B17:C18"/>
    <mergeCell ref="D29:E33"/>
    <mergeCell ref="D28:E28"/>
    <mergeCell ref="D27:E27"/>
    <mergeCell ref="D26:E26"/>
    <mergeCell ref="D25:E25"/>
    <mergeCell ref="D24:E24"/>
    <mergeCell ref="B16:C16"/>
    <mergeCell ref="B29:C3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54CA7-E4A3-43E0-A041-56EB90F893D0}">
  <dimension ref="A1:F32"/>
  <sheetViews>
    <sheetView topLeftCell="A74" workbookViewId="0">
      <selection activeCell="B33" sqref="B33"/>
    </sheetView>
  </sheetViews>
  <sheetFormatPr defaultRowHeight="16"/>
  <cols>
    <col min="1" max="1" width="5.453125" style="1" customWidth="1"/>
    <col min="2" max="2" width="53.7265625" style="2" customWidth="1"/>
    <col min="3" max="3" width="31.453125" style="2" customWidth="1"/>
    <col min="4" max="4" width="12.1796875" style="1" customWidth="1"/>
    <col min="5" max="5" width="34.81640625" style="1" customWidth="1"/>
    <col min="6" max="6" width="17.453125" style="31" customWidth="1"/>
  </cols>
  <sheetData>
    <row r="1" spans="1:6" ht="20.65" customHeight="1">
      <c r="A1" s="5"/>
      <c r="B1" s="229" t="s">
        <v>43</v>
      </c>
      <c r="C1" s="229"/>
      <c r="D1" s="6"/>
      <c r="E1" s="6"/>
      <c r="F1" s="4"/>
    </row>
    <row r="2" spans="1:6" ht="31.5" customHeight="1">
      <c r="A2" s="7"/>
      <c r="B2" s="249" t="s">
        <v>44</v>
      </c>
      <c r="C2" s="249"/>
      <c r="D2" s="249"/>
      <c r="E2" s="249"/>
      <c r="F2" s="4"/>
    </row>
    <row r="3" spans="1:6" ht="24.75" customHeight="1">
      <c r="A3" s="8"/>
      <c r="B3" s="25"/>
      <c r="C3" s="4"/>
      <c r="D3" s="4"/>
      <c r="E3" s="4"/>
      <c r="F3" s="4"/>
    </row>
    <row r="4" spans="1:6" ht="16.5" thickBot="1">
      <c r="A4" s="8"/>
      <c r="B4" s="14"/>
      <c r="C4" s="4"/>
      <c r="D4" s="4"/>
      <c r="E4" s="4"/>
      <c r="F4" s="4"/>
    </row>
    <row r="5" spans="1:6" ht="16" customHeight="1">
      <c r="A5" s="8"/>
      <c r="B5" s="247" t="s">
        <v>35</v>
      </c>
      <c r="C5" s="230"/>
      <c r="D5" s="231"/>
      <c r="E5" s="245" t="s">
        <v>36</v>
      </c>
      <c r="F5" s="4"/>
    </row>
    <row r="6" spans="1:6">
      <c r="A6" s="13"/>
      <c r="B6" s="248"/>
      <c r="C6" s="232"/>
      <c r="D6" s="233"/>
      <c r="E6" s="246"/>
      <c r="F6" s="4"/>
    </row>
    <row r="7" spans="1:6" ht="93.75" customHeight="1">
      <c r="A7" s="8"/>
      <c r="B7" s="250" t="s">
        <v>45</v>
      </c>
      <c r="C7" s="251"/>
      <c r="D7" s="252"/>
      <c r="E7" s="28">
        <v>50000</v>
      </c>
      <c r="F7" s="4"/>
    </row>
    <row r="8" spans="1:6" ht="16" customHeight="1">
      <c r="A8" s="8"/>
      <c r="B8" s="258" t="s">
        <v>46</v>
      </c>
      <c r="C8" s="259"/>
      <c r="D8" s="260"/>
      <c r="E8" s="37">
        <f>+E7</f>
        <v>50000</v>
      </c>
      <c r="F8" s="4"/>
    </row>
    <row r="9" spans="1:6" ht="16.399999999999999" customHeight="1" thickBot="1">
      <c r="A9" s="8"/>
      <c r="B9" s="255" t="s">
        <v>47</v>
      </c>
      <c r="C9" s="256"/>
      <c r="D9" s="256"/>
      <c r="E9" s="257"/>
      <c r="F9" s="4"/>
    </row>
    <row r="10" spans="1:6">
      <c r="A10" s="8"/>
      <c r="B10" s="244" t="str">
        <f>IF(E7&lt;50000, "Let op: de eenmalige kosten zijn lager dan het toegestane minimum van 50K", "")</f>
        <v/>
      </c>
      <c r="C10" s="244"/>
      <c r="D10" s="4"/>
      <c r="E10" s="4"/>
      <c r="F10" s="4"/>
    </row>
    <row r="11" spans="1:6" ht="16.5" thickBot="1">
      <c r="A11" s="8"/>
      <c r="B11" s="9"/>
      <c r="C11" s="9"/>
      <c r="D11" s="4"/>
      <c r="E11" s="4"/>
      <c r="F11" s="4"/>
    </row>
    <row r="12" spans="1:6">
      <c r="A12" s="16"/>
      <c r="B12" s="19" t="s">
        <v>37</v>
      </c>
      <c r="C12" s="22" t="s">
        <v>48</v>
      </c>
      <c r="D12" s="27" t="s">
        <v>39</v>
      </c>
      <c r="E12" s="26" t="s">
        <v>40</v>
      </c>
      <c r="F12" s="4"/>
    </row>
    <row r="13" spans="1:6">
      <c r="A13" s="16"/>
      <c r="B13" s="33" t="s">
        <v>49</v>
      </c>
      <c r="C13" s="28">
        <v>40000</v>
      </c>
      <c r="D13" s="38">
        <f>4</f>
        <v>4</v>
      </c>
      <c r="E13" s="34">
        <f>D13*C13</f>
        <v>160000</v>
      </c>
      <c r="F13" s="4"/>
    </row>
    <row r="14" spans="1:6" ht="16.5" thickBot="1">
      <c r="A14" s="10"/>
      <c r="B14" s="39" t="s">
        <v>50</v>
      </c>
      <c r="C14" s="35"/>
      <c r="D14" s="35"/>
      <c r="E14" s="36"/>
      <c r="F14" s="4"/>
    </row>
    <row r="15" spans="1:6">
      <c r="A15" s="8"/>
      <c r="B15" s="244" t="str">
        <f>IF(C13&gt;50000, "Let op: de periodieke kosten zijn hoger dan het plafondbedrag van 50K", "")</f>
        <v/>
      </c>
      <c r="C15" s="244"/>
      <c r="D15" s="4"/>
      <c r="E15" s="4"/>
      <c r="F15" s="4"/>
    </row>
    <row r="16" spans="1:6" ht="16.5" thickBot="1">
      <c r="A16" s="8"/>
      <c r="B16" s="3"/>
      <c r="C16" s="3"/>
      <c r="D16" s="4"/>
      <c r="E16" s="4"/>
      <c r="F16" s="4"/>
    </row>
    <row r="17" spans="1:6" ht="16" customHeight="1">
      <c r="A17" s="8"/>
      <c r="B17" s="32" t="s">
        <v>51</v>
      </c>
      <c r="C17" s="23"/>
      <c r="D17" s="23"/>
      <c r="E17" s="253">
        <f>+E13+E8</f>
        <v>210000</v>
      </c>
      <c r="F17" s="4"/>
    </row>
    <row r="18" spans="1:6" ht="16.399999999999999" customHeight="1" thickBot="1">
      <c r="A18" s="8"/>
      <c r="B18" s="39" t="s">
        <v>52</v>
      </c>
      <c r="C18" s="24"/>
      <c r="D18" s="24"/>
      <c r="E18" s="254"/>
      <c r="F18" s="4"/>
    </row>
    <row r="19" spans="1:6">
      <c r="A19" s="8"/>
      <c r="B19" s="237" t="str">
        <f>IF(E17&gt;300000, "Let op, de Total cost of ownership is groter dan het toegestane prijsplafond van 300K", "")</f>
        <v/>
      </c>
      <c r="C19" s="237"/>
      <c r="D19" s="237"/>
      <c r="E19" s="237"/>
      <c r="F19" s="4"/>
    </row>
    <row r="20" spans="1:6" ht="16.5" thickBot="1">
      <c r="A20" s="8"/>
      <c r="B20" s="11"/>
      <c r="C20" s="11"/>
      <c r="D20" s="11"/>
      <c r="E20" s="11"/>
      <c r="F20" s="4"/>
    </row>
    <row r="21" spans="1:6">
      <c r="A21" s="8"/>
      <c r="B21" s="21" t="s">
        <v>53</v>
      </c>
      <c r="C21" s="238"/>
      <c r="D21" s="238"/>
      <c r="E21" s="239"/>
      <c r="F21" s="4"/>
    </row>
    <row r="22" spans="1:6" ht="32.5" thickBot="1">
      <c r="A22" s="8"/>
      <c r="B22" s="20" t="s">
        <v>54</v>
      </c>
      <c r="C22" s="240"/>
      <c r="D22" s="240"/>
      <c r="E22" s="241"/>
      <c r="F22" s="4"/>
    </row>
    <row r="23" spans="1:6">
      <c r="A23" s="8"/>
      <c r="B23" s="11"/>
      <c r="C23" s="11"/>
      <c r="D23" s="12"/>
      <c r="E23" s="12"/>
      <c r="F23" s="4"/>
    </row>
    <row r="24" spans="1:6" ht="16.5" thickBot="1">
      <c r="A24" s="8"/>
      <c r="B24" s="11"/>
      <c r="C24" s="11"/>
      <c r="D24" s="12"/>
      <c r="E24" s="12"/>
      <c r="F24" s="4"/>
    </row>
    <row r="25" spans="1:6" ht="16" customHeight="1">
      <c r="A25" s="8"/>
      <c r="B25" s="21" t="s">
        <v>55</v>
      </c>
      <c r="C25" s="234" t="s">
        <v>56</v>
      </c>
      <c r="D25" s="15"/>
      <c r="E25" s="15"/>
      <c r="F25" s="4"/>
    </row>
    <row r="26" spans="1:6" ht="16" customHeight="1">
      <c r="A26" s="8"/>
      <c r="B26" s="242" t="s">
        <v>57</v>
      </c>
      <c r="C26" s="235"/>
      <c r="D26" s="15"/>
      <c r="E26" s="15"/>
      <c r="F26" s="4"/>
    </row>
    <row r="27" spans="1:6">
      <c r="A27" s="8"/>
      <c r="B27" s="243"/>
      <c r="C27" s="236"/>
      <c r="D27" s="15"/>
      <c r="E27" s="15"/>
      <c r="F27" s="4"/>
    </row>
    <row r="28" spans="1:6">
      <c r="A28" s="8"/>
      <c r="B28" s="17"/>
      <c r="C28" s="29"/>
      <c r="D28" s="15"/>
      <c r="E28" s="15"/>
      <c r="F28" s="4"/>
    </row>
    <row r="29" spans="1:6">
      <c r="A29" s="8"/>
      <c r="B29" s="17"/>
      <c r="C29" s="29"/>
      <c r="D29" s="15"/>
      <c r="E29" s="15"/>
      <c r="F29" s="4"/>
    </row>
    <row r="30" spans="1:6">
      <c r="A30" s="8"/>
      <c r="B30" s="17"/>
      <c r="C30" s="29"/>
      <c r="D30" s="15"/>
      <c r="E30" s="15"/>
      <c r="F30" s="4"/>
    </row>
    <row r="31" spans="1:6" ht="16.5" thickBot="1">
      <c r="A31" s="8"/>
      <c r="B31" s="18"/>
      <c r="C31" s="30"/>
      <c r="D31" s="15"/>
      <c r="E31" s="15"/>
      <c r="F31" s="4"/>
    </row>
    <row r="32" spans="1:6">
      <c r="A32" s="8"/>
      <c r="B32" s="11"/>
      <c r="C32" s="11"/>
      <c r="D32" s="11"/>
      <c r="E32" s="11"/>
      <c r="F32" s="4"/>
    </row>
  </sheetData>
  <mergeCells count="15">
    <mergeCell ref="B1:C1"/>
    <mergeCell ref="C5:D6"/>
    <mergeCell ref="C25:C27"/>
    <mergeCell ref="B19:E19"/>
    <mergeCell ref="C21:E22"/>
    <mergeCell ref="B26:B27"/>
    <mergeCell ref="B15:C15"/>
    <mergeCell ref="E5:E6"/>
    <mergeCell ref="B5:B6"/>
    <mergeCell ref="B2:E2"/>
    <mergeCell ref="B7:D7"/>
    <mergeCell ref="E17:E18"/>
    <mergeCell ref="B9:E9"/>
    <mergeCell ref="B10:C10"/>
    <mergeCell ref="B8:D8"/>
  </mergeCells>
  <conditionalFormatting sqref="E17:E18">
    <cfRule type="cellIs" dxfId="0" priority="1" operator="greaterThan">
      <formula>500000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6E733-5195-4E48-8866-F3B4FCCCEBC5}">
  <dimension ref="A1:G14"/>
  <sheetViews>
    <sheetView workbookViewId="0">
      <selection activeCell="B27" sqref="B27"/>
    </sheetView>
  </sheetViews>
  <sheetFormatPr defaultRowHeight="14.5"/>
  <cols>
    <col min="1" max="1" width="25.54296875" customWidth="1"/>
    <col min="2" max="2" width="54.54296875" customWidth="1"/>
    <col min="3" max="3" width="24.1796875" customWidth="1"/>
    <col min="4" max="4" width="25.54296875" customWidth="1"/>
    <col min="5" max="5" width="28.26953125" customWidth="1"/>
  </cols>
  <sheetData>
    <row r="1" spans="1:7">
      <c r="A1" s="263" t="s">
        <v>58</v>
      </c>
      <c r="B1" s="264"/>
      <c r="C1" s="264"/>
      <c r="D1" s="264"/>
      <c r="E1" s="265"/>
      <c r="F1" s="40"/>
      <c r="G1" s="40"/>
    </row>
    <row r="2" spans="1:7">
      <c r="A2" s="266"/>
      <c r="B2" s="267"/>
      <c r="C2" s="267"/>
      <c r="D2" s="267"/>
      <c r="E2" s="267"/>
      <c r="F2" s="40"/>
      <c r="G2" s="40"/>
    </row>
    <row r="3" spans="1:7">
      <c r="A3" s="268" t="s">
        <v>59</v>
      </c>
      <c r="B3" s="269"/>
      <c r="C3" s="269"/>
      <c r="D3" s="269"/>
      <c r="E3" s="269"/>
      <c r="F3" s="40"/>
      <c r="G3" s="40"/>
    </row>
    <row r="4" spans="1:7" ht="26.5">
      <c r="A4" s="261" t="s">
        <v>60</v>
      </c>
      <c r="B4" s="262"/>
      <c r="C4" s="262"/>
      <c r="D4" s="41" t="s">
        <v>61</v>
      </c>
      <c r="E4" s="42"/>
      <c r="F4" s="40"/>
      <c r="G4" s="40"/>
    </row>
    <row r="5" spans="1:7">
      <c r="A5" s="268" t="s">
        <v>62</v>
      </c>
      <c r="B5" s="269"/>
      <c r="C5" s="269"/>
      <c r="D5" s="269"/>
      <c r="E5" s="269"/>
      <c r="F5" s="40"/>
      <c r="G5" s="40"/>
    </row>
    <row r="6" spans="1:7" ht="26">
      <c r="A6" s="261" t="s">
        <v>63</v>
      </c>
      <c r="B6" s="262"/>
      <c r="C6" s="262"/>
      <c r="D6" s="43" t="s">
        <v>64</v>
      </c>
      <c r="E6" s="42"/>
      <c r="F6" s="40"/>
      <c r="G6" s="40"/>
    </row>
    <row r="7" spans="1:7">
      <c r="A7" s="268" t="s">
        <v>65</v>
      </c>
      <c r="B7" s="269"/>
      <c r="C7" s="269"/>
      <c r="D7" s="269"/>
      <c r="E7" s="269"/>
      <c r="F7" s="40"/>
      <c r="G7" s="40"/>
    </row>
    <row r="8" spans="1:7">
      <c r="A8" s="262" t="s">
        <v>66</v>
      </c>
      <c r="B8" s="262"/>
      <c r="C8" s="262"/>
      <c r="D8" s="275"/>
      <c r="E8" s="275"/>
      <c r="F8" s="44">
        <v>2023</v>
      </c>
      <c r="G8" s="40"/>
    </row>
    <row r="9" spans="1:7" ht="26">
      <c r="A9" s="270" t="s">
        <v>67</v>
      </c>
      <c r="B9" s="271"/>
      <c r="C9" s="271"/>
      <c r="D9" s="45" t="s">
        <v>68</v>
      </c>
      <c r="E9" s="42"/>
      <c r="F9" s="46">
        <v>2600</v>
      </c>
      <c r="G9" s="47">
        <f>E9*F9</f>
        <v>0</v>
      </c>
    </row>
    <row r="10" spans="1:7" ht="26">
      <c r="A10" s="270" t="s">
        <v>69</v>
      </c>
      <c r="B10" s="271"/>
      <c r="C10" s="271"/>
      <c r="D10" s="45" t="s">
        <v>70</v>
      </c>
      <c r="E10" s="42"/>
      <c r="F10" s="46">
        <v>2130</v>
      </c>
      <c r="G10" s="47">
        <f>E10*F10</f>
        <v>0</v>
      </c>
    </row>
    <row r="11" spans="1:7" ht="26">
      <c r="A11" s="270" t="s">
        <v>71</v>
      </c>
      <c r="B11" s="271"/>
      <c r="C11" s="271"/>
      <c r="D11" s="45" t="s">
        <v>70</v>
      </c>
      <c r="E11" s="42"/>
      <c r="F11" s="46">
        <v>605</v>
      </c>
      <c r="G11" s="47">
        <f>E11*F11</f>
        <v>0</v>
      </c>
    </row>
    <row r="12" spans="1:7" ht="26">
      <c r="A12" s="270" t="s">
        <v>72</v>
      </c>
      <c r="B12" s="271"/>
      <c r="C12" s="271"/>
      <c r="D12" s="45" t="s">
        <v>73</v>
      </c>
      <c r="E12" s="42"/>
      <c r="F12" s="46">
        <v>150</v>
      </c>
      <c r="G12" s="47">
        <f>E12*F12</f>
        <v>0</v>
      </c>
    </row>
    <row r="13" spans="1:7" ht="26">
      <c r="A13" s="270" t="s">
        <v>74</v>
      </c>
      <c r="B13" s="271"/>
      <c r="C13" s="271"/>
      <c r="D13" s="45" t="s">
        <v>75</v>
      </c>
      <c r="E13" s="42"/>
      <c r="F13" s="46">
        <v>250</v>
      </c>
      <c r="G13" s="47">
        <f>E13*F13</f>
        <v>0</v>
      </c>
    </row>
    <row r="14" spans="1:7">
      <c r="A14" s="272" t="s">
        <v>76</v>
      </c>
      <c r="B14" s="273"/>
      <c r="C14" s="274">
        <f>E6+G9+G10+G11+G12+E13</f>
        <v>0</v>
      </c>
      <c r="D14" s="273"/>
      <c r="E14" s="273"/>
      <c r="F14" s="40"/>
      <c r="G14" s="48"/>
    </row>
  </sheetData>
  <mergeCells count="16">
    <mergeCell ref="A12:C12"/>
    <mergeCell ref="A13:C13"/>
    <mergeCell ref="A14:B14"/>
    <mergeCell ref="C14:E14"/>
    <mergeCell ref="A7:E7"/>
    <mergeCell ref="A8:C8"/>
    <mergeCell ref="D8:E8"/>
    <mergeCell ref="A9:C9"/>
    <mergeCell ref="A10:C10"/>
    <mergeCell ref="A11:C11"/>
    <mergeCell ref="A6:C6"/>
    <mergeCell ref="A1:E1"/>
    <mergeCell ref="A2:E2"/>
    <mergeCell ref="A3:E3"/>
    <mergeCell ref="A4:C4"/>
    <mergeCell ref="A5:E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CB41F604FAD154387C7336968DD4E2B" ma:contentTypeVersion="11" ma:contentTypeDescription="Een nieuw document maken." ma:contentTypeScope="" ma:versionID="6b6fcf0d2e4e57ac9f5b0babca855040">
  <xsd:schema xmlns:xsd="http://www.w3.org/2001/XMLSchema" xmlns:xs="http://www.w3.org/2001/XMLSchema" xmlns:p="http://schemas.microsoft.com/office/2006/metadata/properties" xmlns:ns2="fe070e2f-0637-4d19-988e-d94c24965d8b" xmlns:ns3="13a91dd8-6b93-401d-a619-fa9758d68a83" targetNamespace="http://schemas.microsoft.com/office/2006/metadata/properties" ma:root="true" ma:fieldsID="18116b0163cc780d73bbcda1b44fb89b" ns2:_="" ns3:_="">
    <xsd:import namespace="fe070e2f-0637-4d19-988e-d94c24965d8b"/>
    <xsd:import namespace="13a91dd8-6b93-401d-a619-fa9758d68a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070e2f-0637-4d19-988e-d94c24965d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73e716c-908e-467b-bea2-8423709b998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a91dd8-6b93-401d-a619-fa9758d68a8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a06c81-9b1d-4cc6-b312-71f2007aa494}" ma:internalName="TaxCatchAll" ma:showField="CatchAllData" ma:web="13a91dd8-6b93-401d-a619-fa9758d68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3a91dd8-6b93-401d-a619-fa9758d68a83" xsi:nil="true"/>
    <lcf76f155ced4ddcb4097134ff3c332f xmlns="fe070e2f-0637-4d19-988e-d94c24965d8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35EE4F3-A008-431B-9D8C-6AF6BDCDF836}">
  <ds:schemaRefs>
    <ds:schemaRef ds:uri="http://schemas.microsoft.com/sharepoint/v3/contenttype/forms"/>
  </ds:schemaRefs>
</ds:datastoreItem>
</file>

<file path=customXml/itemProps2.xml><?xml version="1.0" encoding="utf-8"?>
<ds:datastoreItem xmlns:ds="http://schemas.openxmlformats.org/officeDocument/2006/customXml" ds:itemID="{14C3F08F-C2B1-4EDA-BFDE-FAA2B6E035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070e2f-0637-4d19-988e-d94c24965d8b"/>
    <ds:schemaRef ds:uri="13a91dd8-6b93-401d-a619-fa9758d68a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98E5E0-139E-4317-B322-C55D99D94766}">
  <ds:schemaRefs>
    <ds:schemaRef ds:uri="http://purl.org/dc/dcmitype/"/>
    <ds:schemaRef ds:uri="http://schemas.openxmlformats.org/package/2006/metadata/core-properties"/>
    <ds:schemaRef ds:uri="fe070e2f-0637-4d19-988e-d94c24965d8b"/>
    <ds:schemaRef ds:uri="http://purl.org/dc/elements/1.1/"/>
    <ds:schemaRef ds:uri="http://schemas.microsoft.com/office/2006/documentManagement/types"/>
    <ds:schemaRef ds:uri="13a91dd8-6b93-401d-a619-fa9758d68a83"/>
    <ds:schemaRef ds:uri="http://www.w3.org/XML/1998/namespace"/>
    <ds:schemaRef ds:uri="http://schemas.microsoft.com/office/2006/metadata/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Inschrijfprijs</vt:lpstr>
      <vt:lpstr>Inschrijfprijs v2</vt:lpstr>
      <vt:lpstr>Voorbeeld UvA</vt:lpstr>
      <vt:lpstr>Voorbeeld gem. Rotterdam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Bram Duineveld</dc:creator>
  <cp:keywords/>
  <dc:description/>
  <cp:lastModifiedBy>Lisa Kewalapat | SpecifiQ - Inkoop</cp:lastModifiedBy>
  <cp:revision/>
  <dcterms:created xsi:type="dcterms:W3CDTF">2025-05-12T06:52:37Z</dcterms:created>
  <dcterms:modified xsi:type="dcterms:W3CDTF">2025-11-12T10:46:55Z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665262-5df6-455e-bf48-5928a5d868f6_Enabled">
    <vt:lpwstr>true</vt:lpwstr>
  </property>
  <property fmtid="{D5CDD505-2E9C-101B-9397-08002B2CF9AE}" pid="3" name="MSIP_Label_b8665262-5df6-455e-bf48-5928a5d868f6_SetDate">
    <vt:lpwstr>2025-05-12T06:52:38Z</vt:lpwstr>
  </property>
  <property fmtid="{D5CDD505-2E9C-101B-9397-08002B2CF9AE}" pid="4" name="MSIP_Label_b8665262-5df6-455e-bf48-5928a5d868f6_Method">
    <vt:lpwstr>Standard</vt:lpwstr>
  </property>
  <property fmtid="{D5CDD505-2E9C-101B-9397-08002B2CF9AE}" pid="5" name="MSIP_Label_b8665262-5df6-455e-bf48-5928a5d868f6_Name">
    <vt:lpwstr>Vertrouwelijk</vt:lpwstr>
  </property>
  <property fmtid="{D5CDD505-2E9C-101B-9397-08002B2CF9AE}" pid="6" name="MSIP_Label_b8665262-5df6-455e-bf48-5928a5d868f6_SiteId">
    <vt:lpwstr>d2aff5f9-8c21-47f2-88f3-08ac4fda56f5</vt:lpwstr>
  </property>
  <property fmtid="{D5CDD505-2E9C-101B-9397-08002B2CF9AE}" pid="7" name="MSIP_Label_b8665262-5df6-455e-bf48-5928a5d868f6_ActionId">
    <vt:lpwstr>e4082713-7edc-4f74-9639-5621e36bd77c</vt:lpwstr>
  </property>
  <property fmtid="{D5CDD505-2E9C-101B-9397-08002B2CF9AE}" pid="8" name="MSIP_Label_b8665262-5df6-455e-bf48-5928a5d868f6_ContentBits">
    <vt:lpwstr>0</vt:lpwstr>
  </property>
  <property fmtid="{D5CDD505-2E9C-101B-9397-08002B2CF9AE}" pid="9" name="ContentTypeId">
    <vt:lpwstr>0x010100FCB41F604FAD154387C7336968DD4E2B</vt:lpwstr>
  </property>
  <property fmtid="{D5CDD505-2E9C-101B-9397-08002B2CF9AE}" pid="10" name="MediaServiceImageTags">
    <vt:lpwstr/>
  </property>
</Properties>
</file>