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mcgonline.sharepoint.com/sites/EuropeseAanbestedingMedischeVoeding/Shared Documents/03. Aanbestedingsdocumenten/"/>
    </mc:Choice>
  </mc:AlternateContent>
  <xr:revisionPtr revIDLastSave="487" documentId="8_{25ED473A-214D-4B6E-904E-0E53A78694A4}" xr6:coauthVersionLast="47" xr6:coauthVersionMax="47" xr10:uidLastSave="{60EF16AC-F20E-40A1-AF8D-1B13AA15C715}"/>
  <bookViews>
    <workbookView xWindow="-108" yWindow="-108" windowWidth="23256" windowHeight="12456" xr2:uid="{137B5A9B-BFCF-4992-A935-AFBF36C8D436}"/>
  </bookViews>
  <sheets>
    <sheet name="Perceel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K25" i="1" s="1"/>
  <c r="F44" i="1"/>
  <c r="J44" i="1"/>
  <c r="K44" i="1" s="1"/>
  <c r="J26" i="1"/>
  <c r="K26" i="1" s="1"/>
  <c r="J27" i="1"/>
  <c r="K27" i="1" s="1"/>
  <c r="J28" i="1"/>
  <c r="K28" i="1" s="1"/>
  <c r="J29" i="1"/>
  <c r="K29" i="1" s="1"/>
  <c r="J30" i="1"/>
  <c r="K30" i="1" s="1"/>
  <c r="J31" i="1"/>
  <c r="K31" i="1" s="1"/>
  <c r="J32" i="1"/>
  <c r="K32" i="1" s="1"/>
  <c r="J33" i="1"/>
  <c r="K33" i="1" s="1"/>
  <c r="J34" i="1"/>
  <c r="K34" i="1" s="1"/>
  <c r="J35" i="1"/>
  <c r="K35" i="1" s="1"/>
  <c r="J36" i="1"/>
  <c r="K36" i="1" s="1"/>
  <c r="J37" i="1"/>
  <c r="K37" i="1" s="1"/>
  <c r="J38" i="1"/>
  <c r="K38" i="1" s="1"/>
  <c r="J39" i="1"/>
  <c r="K39" i="1" s="1"/>
  <c r="J40" i="1"/>
  <c r="K40" i="1" s="1"/>
  <c r="J41" i="1"/>
  <c r="K41" i="1" s="1"/>
  <c r="J42" i="1"/>
  <c r="K42" i="1" s="1"/>
  <c r="J43" i="1"/>
  <c r="K43" i="1" s="1"/>
  <c r="J45" i="1"/>
  <c r="K45" i="1" s="1"/>
  <c r="F26" i="1"/>
  <c r="F37" i="1"/>
  <c r="F45" i="1"/>
  <c r="F25" i="1"/>
  <c r="F27" i="1"/>
  <c r="F28" i="1"/>
  <c r="F29" i="1"/>
  <c r="F30" i="1"/>
  <c r="F31" i="1"/>
  <c r="F32" i="1"/>
  <c r="F33" i="1"/>
  <c r="F34" i="1"/>
  <c r="F35" i="1"/>
  <c r="F36" i="1"/>
  <c r="F38" i="1"/>
  <c r="F39" i="1"/>
  <c r="F40" i="1"/>
  <c r="F41" i="1"/>
  <c r="F42" i="1"/>
  <c r="F43" i="1"/>
  <c r="K47" i="1" l="1"/>
  <c r="K48" i="1" s="1"/>
</calcChain>
</file>

<file path=xl/sharedStrings.xml><?xml version="1.0" encoding="utf-8"?>
<sst xmlns="http://schemas.openxmlformats.org/spreadsheetml/2006/main" count="78" uniqueCount="78">
  <si>
    <t xml:space="preserve">Inschrijver dient de prijsopgave in de Excel bijlage rechtsgeldig te ondertekenen (inscannen) en vervolgens toe te voegen aan het antwoord op deze vraag. Inschrijver dient enkel de groene velden in te vullen. Wanneer een veld niet is ingevuld komt er geen totaalprijs tot stand die de Aanbestedende dienst in staat stelt partijen gelijk te behandelen. Derhalve zullen dergelijke Inschrijvingen niet voor evaluatie en gunning in aanmerking kunnen komen. </t>
  </si>
  <si>
    <t>Getekend voor akkoord:</t>
  </si>
  <si>
    <t>Naam:</t>
  </si>
  <si>
    <t>Functie:</t>
  </si>
  <si>
    <t>Handtekening:</t>
  </si>
  <si>
    <t>Onderneming:</t>
  </si>
  <si>
    <t>Plaats en datum:</t>
  </si>
  <si>
    <t>Toelichting:</t>
  </si>
  <si>
    <t>* Inschrijver geeft de tarieven excl. BTW op in de groen gearceerde cellen.</t>
  </si>
  <si>
    <t>* Het is niet toegestaan om € 0 (nul) bedragen en/of negatieve prijzen te offreren.</t>
  </si>
  <si>
    <t xml:space="preserve">* De door de inschrijver op te geven tarieven in de groene cellen gelden voor iedere daadwerkelijke afname. De tarieven zijn bindend voor de looptijd van de af te sluiten Raamovereenkomst. </t>
  </si>
  <si>
    <t xml:space="preserve">* Aan de opgegeven inzetaantallen en volumes kunnen geen rechten worden ontleend en is daarnaast ook geen indicatie of garantie af te geven van de afname gedurende de Raamovereenkomst. </t>
  </si>
  <si>
    <t xml:space="preserve">* In de prijzen en tarieven zijn alle, maar niet uitsluitend, levering- en transportkosten, opleidingskosten, voorrijd-, reis-, en verblijfkosten, administratiekosten alsmede overige kosten die aan de uitvoering van deze overeenkomst zijn verbonden, inbegrepen. </t>
  </si>
  <si>
    <t>Kosten per relatie (verborgen voor lev.)</t>
  </si>
  <si>
    <t>Programma van Eisen nr:</t>
  </si>
  <si>
    <t>Omschrijving</t>
  </si>
  <si>
    <t>Huidige inhoud per stuk (ml/gr)</t>
  </si>
  <si>
    <t>Totaal afname per jaar (per ml/gr)</t>
  </si>
  <si>
    <t>Artikelomschrijving</t>
  </si>
  <si>
    <t>Inhoud per stuk (ml/gr)</t>
  </si>
  <si>
    <t>Productprijs per stuk</t>
  </si>
  <si>
    <t>Prijs per jaar (obv afname 2024)</t>
  </si>
  <si>
    <t>Artikelnummer fabrikant</t>
  </si>
  <si>
    <t>EAN-code</t>
  </si>
  <si>
    <t>Z-indexnummer</t>
  </si>
  <si>
    <t>Artikelnummer leverancier (indien via een groothandel)</t>
  </si>
  <si>
    <t>Totaal prijs per jaar</t>
  </si>
  <si>
    <t>Lease</t>
  </si>
  <si>
    <t>Eigendom</t>
  </si>
  <si>
    <t>1.1.1</t>
  </si>
  <si>
    <t>1.1.2</t>
  </si>
  <si>
    <t>1.1.3</t>
  </si>
  <si>
    <t>1.1.4</t>
  </si>
  <si>
    <t>1.1.9</t>
  </si>
  <si>
    <t>1.1.6</t>
  </si>
  <si>
    <t>1.1.8</t>
  </si>
  <si>
    <t>1.1.7</t>
  </si>
  <si>
    <t>1.1.5</t>
  </si>
  <si>
    <t>1.1.10</t>
  </si>
  <si>
    <t>1.1.11</t>
  </si>
  <si>
    <t>1.1.12</t>
  </si>
  <si>
    <t>1.1.13</t>
  </si>
  <si>
    <t>1.2.1</t>
  </si>
  <si>
    <t>1.2.2</t>
  </si>
  <si>
    <t>1.2.3</t>
  </si>
  <si>
    <t>1.2.4</t>
  </si>
  <si>
    <t>1.2.5</t>
  </si>
  <si>
    <t>1.2.6</t>
  </si>
  <si>
    <t>1.2.7</t>
  </si>
  <si>
    <t>1.2.8</t>
  </si>
  <si>
    <t>Afname in stuks (o.b.v. 2024)</t>
  </si>
  <si>
    <t>Invulformulier Prijzenblad Medische voeding: Perceel  2</t>
  </si>
  <si>
    <t>Inschrijfprijs gehele contractperiode (4 jarig contract)</t>
  </si>
  <si>
    <t>Netto prijs per 1 ml/gr</t>
  </si>
  <si>
    <t>Polymere sondevoeding zonder vezels</t>
  </si>
  <si>
    <t>Polymere sondevoeding met vezels</t>
  </si>
  <si>
    <t>Polymere sondevoeding energieverrijkt, zonder vezels</t>
  </si>
  <si>
    <t>Polymere sondevoeding energieverrijkt met vezels</t>
  </si>
  <si>
    <t>Polymere sondevoeding energiebeperkt met vezels</t>
  </si>
  <si>
    <t>Oligomere sondevoeding op basis van intensief gehydrolyseerd eiwit (korte ketenpeptiden) deels MCT en MCT verzuren zonder vezels</t>
  </si>
  <si>
    <t>Oligomere energierijke sondevoeding op basis van intensief gehydrolyseerd eiwit (korte ketenpeptiden) deels MCT en MCT verzuren</t>
  </si>
  <si>
    <t>Energierijke voeding met vezels, voor fles-, drink- of sondevoeding</t>
  </si>
  <si>
    <t>Energierijke drinkvoeding op basis van intensief gehydrolyseerd eiwit (korte ketenpeptiden) deels MCT en MCT verzuren zonder vezels. Voor fles,- drink,- of sondevoeding tot 18 maanden</t>
  </si>
  <si>
    <t>Sondevoeding zonder vezels voor kinderen van 7-12 jaar</t>
  </si>
  <si>
    <t>Sondevoeding met vezels voor kinderen van 7-12 jaar</t>
  </si>
  <si>
    <t>Energierijke sondevoeding zonder vezels voor kinderen van 7-12 jaar</t>
  </si>
  <si>
    <t>Energierijke sondevoeding met vezels voor kinderen van 7-12 jaar</t>
  </si>
  <si>
    <t>Polymere energieverrijkte kinderdrinkvoeding op melkbasis, zonder vezels. Voor kinderen vanaf 1 jaar</t>
  </si>
  <si>
    <t>Polymere energieverrijkte kinderdrinkvoeding op melkbasis, met vezels. Voor kinderen vanaf 1 jaar</t>
  </si>
  <si>
    <t>Polymere energieverrijkte geconcentreerde kinderdrinkvoeding op melkbasis met vezels</t>
  </si>
  <si>
    <t>Polymere energieverrijkte kinderdrinkvoeding op fruitbasis</t>
  </si>
  <si>
    <t>Polymere eiwitrijk, energieverrijkt dessert, gevitamineerd</t>
  </si>
  <si>
    <t>Aanvullende en volledige, elementaire koemelkeiwitvrije dieetvoeding met toegevoegde vitamines en mineralen. Op basis van 100% allergeenvrije aminozuren. Geschikt vanaf 12 maanden</t>
  </si>
  <si>
    <t>Poedervormige volledige dieetvoeding voor zuigelingen tot 12 maanden op basis van aminozuren. De voeding is volledig koemelkeiwitvrij</t>
  </si>
  <si>
    <t>Instant verdikkingsmiddel voor kinderen en zuigelingen. Geschikt als toevoeging aan borstvoeding, flesvoeding en dieetvoeding. Vanaf 0 jaar</t>
  </si>
  <si>
    <t>* Eenheidsprijzen worden afgerond op 2 decimalen met uitzondering van rij J.</t>
  </si>
  <si>
    <t>* De groen gearceerde cellen zullen worden vermenigvuldig met een jaarvolume om tot een totaal inschrijfprijs per jaar te komen. Beoordeling vindt plaats op basis van de totaal inschrijfprijs over de contractperiode (cel K48)</t>
  </si>
  <si>
    <t>* De prijs berekening per jaar (rij K) worden berekend op basis van exacte eenheidsprijzen, wat betekent dat gerekend wordt zonder afronding van decimalen van rij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</si>
</sst>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0;&quot;€&quot;\ \-#,##0.000"/>
  </numFmts>
  <fonts count="13"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Aptos Display"/>
      <family val="2"/>
      <scheme val="major"/>
    </font>
    <font>
      <sz val="11"/>
      <name val="Aptos Display"/>
      <family val="2"/>
      <scheme val="major"/>
    </font>
    <font>
      <b/>
      <sz val="11"/>
      <name val="Aptos Display"/>
      <family val="2"/>
      <scheme val="major"/>
    </font>
    <font>
      <sz val="11"/>
      <color rgb="FFFF0000"/>
      <name val="Aptos Display"/>
      <family val="2"/>
      <scheme val="major"/>
    </font>
    <font>
      <b/>
      <sz val="11"/>
      <color theme="1"/>
      <name val="Aptos Display"/>
      <family val="2"/>
      <scheme val="major"/>
    </font>
    <font>
      <i/>
      <sz val="11"/>
      <color theme="1"/>
      <name val="Aptos Display"/>
      <family val="2"/>
      <scheme val="major"/>
    </font>
    <font>
      <b/>
      <sz val="18"/>
      <color theme="1"/>
      <name val="Aptos Display"/>
      <family val="2"/>
      <scheme val="major"/>
    </font>
    <font>
      <sz val="11"/>
      <color theme="0"/>
      <name val="Aptos Display"/>
      <family val="2"/>
      <scheme val="major"/>
    </font>
    <font>
      <b/>
      <sz val="24"/>
      <color theme="1"/>
      <name val="Aptos Display"/>
      <family val="2"/>
      <scheme val="major"/>
    </font>
    <font>
      <sz val="9"/>
      <color theme="1"/>
      <name val="DTLCaspariST"/>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3" tint="0.49998474074526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0" borderId="0" xfId="0" applyFont="1"/>
    <xf numFmtId="0" fontId="3" fillId="2" borderId="2" xfId="0" applyFont="1" applyFill="1" applyBorder="1"/>
    <xf numFmtId="0" fontId="3" fillId="2" borderId="3" xfId="0" applyFont="1" applyFill="1" applyBorder="1"/>
    <xf numFmtId="0" fontId="3" fillId="2" borderId="0" xfId="0" applyFont="1" applyFill="1"/>
    <xf numFmtId="0" fontId="3" fillId="2" borderId="5" xfId="0" applyFont="1" applyFill="1" applyBorder="1"/>
    <xf numFmtId="0" fontId="3" fillId="0" borderId="5" xfId="0" applyFont="1" applyBorder="1"/>
    <xf numFmtId="0" fontId="5" fillId="0" borderId="4" xfId="0" applyFont="1" applyBorder="1" applyAlignment="1">
      <alignment vertical="top"/>
    </xf>
    <xf numFmtId="0" fontId="5" fillId="0" borderId="0" xfId="0" applyFont="1" applyAlignment="1">
      <alignment vertical="top"/>
    </xf>
    <xf numFmtId="0" fontId="4" fillId="0" borderId="0" xfId="0" applyFont="1" applyAlignment="1">
      <alignment horizontal="left" vertical="top"/>
    </xf>
    <xf numFmtId="0" fontId="6" fillId="0" borderId="0" xfId="0" applyFont="1" applyAlignment="1">
      <alignment wrapText="1"/>
    </xf>
    <xf numFmtId="0" fontId="7" fillId="0" borderId="4" xfId="0" applyFont="1" applyBorder="1" applyAlignment="1">
      <alignment wrapText="1"/>
    </xf>
    <xf numFmtId="0" fontId="7" fillId="0" borderId="4" xfId="0" applyFont="1" applyBorder="1"/>
    <xf numFmtId="0" fontId="3" fillId="0" borderId="4" xfId="0" applyFont="1" applyBorder="1"/>
    <xf numFmtId="0" fontId="8" fillId="0" borderId="0" xfId="0" applyFont="1"/>
    <xf numFmtId="0" fontId="3" fillId="0" borderId="4" xfId="0" applyFont="1" applyBorder="1" applyAlignment="1">
      <alignment horizontal="left"/>
    </xf>
    <xf numFmtId="0" fontId="3" fillId="3" borderId="0" xfId="0" applyFont="1" applyFill="1"/>
    <xf numFmtId="0" fontId="3" fillId="0" borderId="8" xfId="0" applyFont="1" applyBorder="1"/>
    <xf numFmtId="0" fontId="3" fillId="0" borderId="7" xfId="0" applyFont="1" applyBorder="1"/>
    <xf numFmtId="0" fontId="7" fillId="3" borderId="0" xfId="0" applyFont="1" applyFill="1" applyAlignment="1">
      <alignment horizontal="center" wrapText="1"/>
    </xf>
    <xf numFmtId="0" fontId="7" fillId="0" borderId="0" xfId="0" applyFont="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6" xfId="0" applyFont="1" applyBorder="1"/>
    <xf numFmtId="0" fontId="9" fillId="0" borderId="0" xfId="0" applyFont="1" applyAlignment="1">
      <alignment horizontal="center" vertical="center" textRotation="255"/>
    </xf>
    <xf numFmtId="3" fontId="3" fillId="0" borderId="0" xfId="0" applyNumberFormat="1" applyFont="1"/>
    <xf numFmtId="44" fontId="3" fillId="0" borderId="0" xfId="1" applyFont="1"/>
    <xf numFmtId="44" fontId="3" fillId="3" borderId="0" xfId="1" applyFont="1" applyFill="1" applyProtection="1">
      <protection hidden="1"/>
    </xf>
    <xf numFmtId="0" fontId="10" fillId="3" borderId="0" xfId="0" applyFont="1" applyFill="1" applyProtection="1">
      <protection hidden="1"/>
    </xf>
    <xf numFmtId="0" fontId="7" fillId="0" borderId="12" xfId="0" applyFont="1" applyBorder="1" applyAlignment="1">
      <alignment vertical="center" wrapText="1"/>
    </xf>
    <xf numFmtId="0" fontId="3" fillId="0" borderId="13" xfId="0" applyFont="1" applyBorder="1" applyAlignment="1">
      <alignment vertical="center" wrapText="1"/>
    </xf>
    <xf numFmtId="0" fontId="7" fillId="0" borderId="0" xfId="0" applyFont="1"/>
    <xf numFmtId="44" fontId="3" fillId="0" borderId="0" xfId="0" applyNumberFormat="1" applyFont="1"/>
    <xf numFmtId="0" fontId="7" fillId="0" borderId="0" xfId="0" applyFont="1" applyAlignment="1">
      <alignment wrapText="1"/>
    </xf>
    <xf numFmtId="3" fontId="3" fillId="0" borderId="15" xfId="0" applyNumberFormat="1" applyFont="1" applyBorder="1"/>
    <xf numFmtId="3" fontId="3" fillId="0" borderId="17" xfId="0" applyNumberFormat="1" applyFont="1" applyBorder="1"/>
    <xf numFmtId="7" fontId="3" fillId="0" borderId="0" xfId="0" applyNumberFormat="1" applyFont="1"/>
    <xf numFmtId="7" fontId="3" fillId="0" borderId="17" xfId="1" applyNumberFormat="1" applyFont="1" applyFill="1" applyBorder="1" applyAlignment="1" applyProtection="1">
      <alignment horizontal="right"/>
      <protection hidden="1"/>
    </xf>
    <xf numFmtId="7" fontId="3" fillId="0" borderId="21" xfId="1" applyNumberFormat="1" applyFont="1" applyFill="1" applyBorder="1" applyAlignment="1" applyProtection="1">
      <alignment horizontal="right"/>
      <protection hidden="1"/>
    </xf>
    <xf numFmtId="0" fontId="12" fillId="0" borderId="0" xfId="0" applyFont="1" applyAlignment="1">
      <alignment vertical="center"/>
    </xf>
    <xf numFmtId="0" fontId="12" fillId="0" borderId="0" xfId="0" applyFont="1" applyAlignment="1">
      <alignment vertical="center" wrapText="1"/>
    </xf>
    <xf numFmtId="0" fontId="3" fillId="0" borderId="12" xfId="0" applyFont="1" applyBorder="1"/>
    <xf numFmtId="3" fontId="3" fillId="0" borderId="12" xfId="0" applyNumberFormat="1" applyFont="1" applyBorder="1"/>
    <xf numFmtId="44" fontId="3" fillId="4" borderId="0" xfId="0" applyNumberFormat="1" applyFont="1" applyFill="1"/>
    <xf numFmtId="164" fontId="3" fillId="0" borderId="17" xfId="1" applyNumberFormat="1" applyFont="1" applyFill="1" applyBorder="1" applyAlignment="1" applyProtection="1">
      <alignment horizontal="right"/>
      <protection hidden="1"/>
    </xf>
    <xf numFmtId="49" fontId="3" fillId="2" borderId="15" xfId="1" applyNumberFormat="1" applyFont="1" applyFill="1" applyBorder="1" applyAlignment="1" applyProtection="1">
      <alignment wrapText="1"/>
      <protection locked="0" hidden="1"/>
    </xf>
    <xf numFmtId="0" fontId="3" fillId="2" borderId="17" xfId="1" applyNumberFormat="1" applyFont="1" applyFill="1" applyBorder="1" applyProtection="1">
      <protection locked="0" hidden="1"/>
    </xf>
    <xf numFmtId="7" fontId="3" fillId="2" borderId="17" xfId="1" applyNumberFormat="1" applyFont="1" applyFill="1" applyBorder="1" applyProtection="1">
      <protection locked="0" hidden="1"/>
    </xf>
    <xf numFmtId="49" fontId="3" fillId="2" borderId="17" xfId="1" applyNumberFormat="1" applyFont="1" applyFill="1" applyBorder="1" applyAlignment="1" applyProtection="1">
      <alignment wrapText="1"/>
      <protection locked="0" hidden="1"/>
    </xf>
    <xf numFmtId="49" fontId="3" fillId="2" borderId="12" xfId="1" applyNumberFormat="1" applyFont="1" applyFill="1" applyBorder="1" applyAlignment="1" applyProtection="1">
      <alignment wrapText="1"/>
      <protection locked="0" hidden="1"/>
    </xf>
    <xf numFmtId="0" fontId="3" fillId="2" borderId="12" xfId="1" applyNumberFormat="1" applyFont="1" applyFill="1" applyBorder="1" applyProtection="1">
      <protection locked="0" hidden="1"/>
    </xf>
    <xf numFmtId="7" fontId="3" fillId="2" borderId="12" xfId="1" applyNumberFormat="1" applyFont="1" applyFill="1" applyBorder="1" applyProtection="1">
      <protection locked="0" hidden="1"/>
    </xf>
    <xf numFmtId="0" fontId="3" fillId="2" borderId="19" xfId="1" applyNumberFormat="1" applyFont="1" applyFill="1" applyBorder="1" applyProtection="1">
      <protection locked="0" hidden="1"/>
    </xf>
    <xf numFmtId="44" fontId="3" fillId="2" borderId="17" xfId="1" applyFont="1" applyFill="1" applyBorder="1" applyProtection="1">
      <protection locked="0" hidden="1"/>
    </xf>
    <xf numFmtId="44" fontId="3" fillId="2" borderId="16" xfId="1" applyFont="1" applyFill="1" applyBorder="1" applyProtection="1">
      <protection locked="0" hidden="1"/>
    </xf>
    <xf numFmtId="44" fontId="3" fillId="2" borderId="12" xfId="1" applyFont="1" applyFill="1" applyBorder="1" applyProtection="1">
      <protection locked="0" hidden="1"/>
    </xf>
    <xf numFmtId="44" fontId="3" fillId="2" borderId="18" xfId="1" applyFont="1" applyFill="1" applyBorder="1" applyProtection="1">
      <protection locked="0" hidden="1"/>
    </xf>
    <xf numFmtId="44" fontId="3" fillId="2" borderId="19" xfId="1" applyFont="1" applyFill="1" applyBorder="1" applyProtection="1">
      <protection locked="0" hidden="1"/>
    </xf>
    <xf numFmtId="44" fontId="3" fillId="2" borderId="20" xfId="1" applyFont="1" applyFill="1" applyBorder="1" applyProtection="1">
      <protection locked="0" hidden="1"/>
    </xf>
    <xf numFmtId="0" fontId="7" fillId="0" borderId="4" xfId="0" applyFont="1" applyBorder="1" applyAlignment="1">
      <alignment vertical="top" wrapText="1"/>
    </xf>
    <xf numFmtId="0" fontId="9" fillId="0" borderId="0" xfId="0" applyFont="1" applyAlignment="1">
      <alignment horizontal="center" vertical="center" textRotation="255" wrapText="1"/>
    </xf>
    <xf numFmtId="0" fontId="11" fillId="4" borderId="1"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0" xfId="0" applyFont="1" applyFill="1" applyAlignment="1">
      <alignment horizontal="center"/>
    </xf>
    <xf numFmtId="0" fontId="11" fillId="4" borderId="5" xfId="0" applyFont="1" applyFill="1" applyBorder="1" applyAlignment="1">
      <alignment horizontal="center"/>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3" fillId="3" borderId="4" xfId="0" applyFont="1" applyFill="1" applyBorder="1" applyAlignment="1">
      <alignment horizontal="left" vertical="top"/>
    </xf>
    <xf numFmtId="0" fontId="3" fillId="3" borderId="0" xfId="0" applyFont="1" applyFill="1" applyAlignment="1">
      <alignment horizontal="left" vertical="top"/>
    </xf>
    <xf numFmtId="0" fontId="3" fillId="3" borderId="0" xfId="0" applyFont="1" applyFill="1"/>
    <xf numFmtId="0" fontId="3" fillId="0" borderId="4" xfId="0" applyFont="1" applyBorder="1" applyAlignment="1">
      <alignment horizontal="left" vertical="top"/>
    </xf>
    <xf numFmtId="0" fontId="3" fillId="0" borderId="0" xfId="0" applyFont="1" applyAlignment="1">
      <alignment horizontal="left" vertical="top"/>
    </xf>
    <xf numFmtId="0" fontId="3" fillId="0" borderId="0" xfId="0" applyFont="1"/>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wrapText="1"/>
    </xf>
    <xf numFmtId="0" fontId="3" fillId="2" borderId="0" xfId="0" applyFont="1" applyFill="1" applyAlignment="1" applyProtection="1">
      <alignment horizontal="left" vertical="top"/>
      <protection locked="0"/>
    </xf>
  </cellXfs>
  <cellStyles count="2">
    <cellStyle name="Standaard" xfId="0" builtinId="0"/>
    <cellStyle name="Valuta" xfId="1" builtinId="4"/>
  </cellStyles>
  <dxfs count="19">
    <dxf>
      <font>
        <strike val="0"/>
        <outline val="0"/>
        <shadow val="0"/>
        <u val="none"/>
        <vertAlign val="baseline"/>
        <name val="Aptos Display"/>
        <family val="2"/>
        <scheme val="major"/>
      </font>
      <fill>
        <patternFill patternType="solid">
          <fgColor indexed="64"/>
          <bgColor theme="9" tint="0.59999389629810485"/>
        </patternFill>
      </fill>
      <protection locked="0" hidden="1"/>
    </dxf>
    <dxf>
      <font>
        <strike val="0"/>
        <outline val="0"/>
        <shadow val="0"/>
        <u val="none"/>
        <vertAlign val="baseline"/>
        <name val="Aptos Display"/>
        <family val="2"/>
        <scheme val="major"/>
      </font>
      <fill>
        <patternFill patternType="solid">
          <fgColor indexed="64"/>
          <bgColor theme="9" tint="0.59999389629810485"/>
        </patternFill>
      </fill>
      <border>
        <right style="thin">
          <color indexed="64"/>
        </right>
      </border>
      <protection locked="0" hidden="1"/>
    </dxf>
    <dxf>
      <font>
        <strike val="0"/>
        <outline val="0"/>
        <shadow val="0"/>
        <u val="none"/>
        <vertAlign val="baseline"/>
        <name val="Aptos Display"/>
        <family val="2"/>
        <scheme val="major"/>
      </font>
      <fill>
        <patternFill patternType="solid">
          <fgColor indexed="64"/>
          <bgColor theme="9" tint="0.59999389629810485"/>
        </patternFill>
      </fill>
      <border>
        <right style="thin">
          <color indexed="64"/>
        </right>
      </border>
      <protection locked="0" hidden="1"/>
    </dxf>
    <dxf>
      <font>
        <strike val="0"/>
        <outline val="0"/>
        <shadow val="0"/>
        <u val="none"/>
        <vertAlign val="baseline"/>
        <name val="Aptos Display"/>
        <family val="2"/>
        <scheme val="major"/>
      </font>
      <fill>
        <patternFill patternType="solid">
          <fgColor indexed="64"/>
          <bgColor theme="9" tint="0.59999389629810485"/>
        </patternFill>
      </fill>
      <border>
        <left/>
        <right style="thin">
          <color indexed="64"/>
        </right>
      </border>
      <protection locked="0" hidden="1"/>
    </dxf>
    <dxf>
      <font>
        <b val="0"/>
        <i val="0"/>
        <strike val="0"/>
        <condense val="0"/>
        <extend val="0"/>
        <outline val="0"/>
        <shadow val="0"/>
        <u val="none"/>
        <vertAlign val="baseline"/>
        <sz val="11"/>
        <color theme="1"/>
        <name val="Aptos Display"/>
        <family val="2"/>
        <scheme val="major"/>
      </font>
      <numFmt numFmtId="11" formatCode="&quot;€&quot;\ #,##0.00;&quot;€&quot;\ \-#,##0.00"/>
      <fill>
        <patternFill patternType="none">
          <fgColor indexed="64"/>
          <bgColor indexed="65"/>
        </patternFill>
      </fill>
      <alignment horizontal="right" vertical="bottom" textRotation="0" wrapText="0" indent="0" justifyLastLine="0" shrinkToFit="0" readingOrder="0"/>
      <border diagonalUp="0" diagonalDown="0" outline="0">
        <left/>
        <right/>
        <top style="thin">
          <color indexed="64"/>
        </top>
        <bottom style="thin">
          <color indexed="64"/>
        </bottom>
      </border>
      <protection locked="1" hidden="1"/>
    </dxf>
    <dxf>
      <font>
        <b val="0"/>
        <i val="0"/>
        <strike val="0"/>
        <condense val="0"/>
        <extend val="0"/>
        <outline val="0"/>
        <shadow val="0"/>
        <u val="none"/>
        <vertAlign val="baseline"/>
        <sz val="11"/>
        <color theme="1"/>
        <name val="Aptos Display"/>
        <family val="2"/>
        <scheme val="major"/>
      </font>
      <numFmt numFmtId="11" formatCode="&quot;€&quot;\ #,##0.00;&quot;€&quot;\ \-#,##0.00"/>
      <fill>
        <patternFill patternType="none">
          <fgColor indexed="64"/>
          <bgColor auto="1"/>
        </patternFill>
      </fill>
      <alignment horizontal="right" vertical="bottom" textRotation="0" wrapText="0" indent="0" justifyLastLine="0" shrinkToFit="0" readingOrder="0"/>
      <border diagonalUp="0" diagonalDown="0" outline="0">
        <left/>
        <right/>
        <top style="thin">
          <color indexed="64"/>
        </top>
        <bottom style="thin">
          <color indexed="64"/>
        </bottom>
      </border>
      <protection locked="1" hidden="1"/>
    </dxf>
    <dxf>
      <font>
        <b val="0"/>
        <i val="0"/>
        <strike val="0"/>
        <condense val="0"/>
        <extend val="0"/>
        <outline val="0"/>
        <shadow val="0"/>
        <u val="none"/>
        <vertAlign val="baseline"/>
        <sz val="11"/>
        <color theme="1"/>
        <name val="Aptos Display"/>
        <family val="2"/>
        <scheme val="major"/>
      </font>
      <numFmt numFmtId="11" formatCode="&quot;€&quot;\ #,##0.00;&quot;€&quot;\ \-#,##0.00"/>
      <fill>
        <patternFill patternType="solid">
          <fgColor indexed="64"/>
          <bgColor theme="9" tint="0.59999389629810485"/>
        </patternFill>
      </fill>
      <border diagonalUp="0" diagonalDown="0">
        <left style="thin">
          <color indexed="64"/>
        </left>
        <right style="thin">
          <color indexed="64"/>
        </right>
        <top style="thin">
          <color indexed="64"/>
        </top>
        <bottom style="thin">
          <color indexed="64"/>
        </bottom>
      </border>
      <protection locked="0" hidden="1"/>
    </dxf>
    <dxf>
      <font>
        <strike val="0"/>
        <outline val="0"/>
        <shadow val="0"/>
        <u val="none"/>
        <vertAlign val="baseline"/>
        <name val="Aptos Display"/>
        <family val="2"/>
        <scheme val="major"/>
      </font>
      <numFmt numFmtId="0" formatCode="General"/>
      <fill>
        <patternFill patternType="solid">
          <fgColor indexed="64"/>
          <bgColor theme="9" tint="0.59999389629810485"/>
        </patternFill>
      </fill>
      <border>
        <right style="thin">
          <color indexed="64"/>
        </right>
      </border>
      <protection locked="0" hidden="1"/>
    </dxf>
    <dxf>
      <font>
        <strike val="0"/>
        <outline val="0"/>
        <shadow val="0"/>
        <u val="none"/>
        <vertAlign val="baseline"/>
        <name val="Aptos Display"/>
        <family val="2"/>
        <scheme val="major"/>
      </font>
      <numFmt numFmtId="30" formatCode="@"/>
      <fill>
        <patternFill patternType="solid">
          <fgColor indexed="64"/>
          <bgColor theme="9" tint="0.59999389629810485"/>
        </patternFill>
      </fill>
      <border diagonalUp="0" diagonalDown="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1"/>
        <color theme="1"/>
        <name val="Aptos Display"/>
        <family val="2"/>
        <scheme val="maj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fill>
        <patternFill patternType="none">
          <fgColor indexed="64"/>
          <bgColor auto="1"/>
        </patternFill>
      </fill>
    </dxf>
    <dxf>
      <border>
        <bottom style="thin">
          <color indexed="64"/>
        </bottom>
      </border>
    </dxf>
    <dxf>
      <font>
        <strike val="0"/>
        <outline val="0"/>
        <shadow val="0"/>
        <u val="none"/>
        <vertAlign val="baseline"/>
        <name val="Aptos Display"/>
        <family val="2"/>
        <scheme val="major"/>
      </font>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28CA6A-7240-45D8-AEAB-2FBFD1C691C5}" name="Tabel1" displayName="Tabel1" ref="B24:O45" totalsRowShown="0" headerRowDxfId="18" dataDxfId="16" headerRowBorderDxfId="17" tableBorderDxfId="15" totalsRowBorderDxfId="14">
  <autoFilter ref="B24:O45" xr:uid="{B228CA6A-7240-45D8-AEAB-2FBFD1C691C5}"/>
  <tableColumns count="14">
    <tableColumn id="1" xr3:uid="{C16136D6-8288-4000-94AF-114BD427CFC8}" name="Programma van Eisen nr:" dataDxfId="13"/>
    <tableColumn id="2" xr3:uid="{C05011CF-D07D-4E3E-AC68-B5C1AE0D4D16}" name="Omschrijving" dataDxfId="12"/>
    <tableColumn id="6" xr3:uid="{6EB1D0A3-9181-43B2-858C-AC75F01D3083}" name="Huidige inhoud per stuk (ml/gr)" dataDxfId="11"/>
    <tableColumn id="11" xr3:uid="{930B3D81-517E-4CE7-87EF-7B63DDA14EF0}" name="Afname in stuks (o.b.v. 2024)" dataDxfId="10"/>
    <tableColumn id="12" xr3:uid="{78A36C0C-8516-4263-B568-817EBC9A7CC9}" name="Totaal afname per jaar (per ml/gr)" dataDxfId="9">
      <calculatedColumnFormula>Tabel1[[#This Row],[Huidige inhoud per stuk (ml/gr)]]*Tabel1[[#This Row],[Afname in stuks (o.b.v. 2024)]]</calculatedColumnFormula>
    </tableColumn>
    <tableColumn id="16" xr3:uid="{88A57DAC-45A2-4C9E-9DAB-B888868BE364}" name="Artikelomschrijving" dataDxfId="8" dataCellStyle="Valuta"/>
    <tableColumn id="3" xr3:uid="{E21D6B57-E044-4561-AAAA-6650B1B5B7F2}" name="Inhoud per stuk (ml/gr)" dataDxfId="7"/>
    <tableColumn id="10" xr3:uid="{BF836A6E-740B-46AC-8C89-F04A838C105C}" name="Productprijs per stuk" dataDxfId="6" dataCellStyle="Valuta">
      <calculatedColumnFormula>Tabel1[[#This Row],[Inhoud per stuk (ml/gr)]]*#REF!</calculatedColumnFormula>
    </tableColumn>
    <tableColumn id="13" xr3:uid="{9072CEC7-EA6F-4855-911A-2B3AFAC997AD}" name="Netto prijs per 1 ml/gr" dataDxfId="5" dataCellStyle="Valuta">
      <calculatedColumnFormula>IF(Tabel1[[#This Row],[Productprijs per stuk]]=0,"-",Tabel1[[#This Row],[Productprijs per stuk]]/Tabel1[[#This Row],[Inhoud per stuk (ml/gr)]])</calculatedColumnFormula>
    </tableColumn>
    <tableColumn id="9" xr3:uid="{3BA30532-8E9A-40B5-AD65-825E56DE8567}" name="Prijs per jaar (obv afname 2024)" dataDxfId="4" dataCellStyle="Valuta">
      <calculatedColumnFormula>IF(Tabel1[[#This Row],[Netto prijs per 1 ml/gr]]="-","-",Tabel1[[#This Row],[Netto prijs per 1 ml/gr]]*Tabel1[[#This Row],[Totaal afname per jaar (per ml/gr)]])</calculatedColumnFormula>
    </tableColumn>
    <tableColumn id="4" xr3:uid="{AB5FF5B6-A7FD-4037-9319-ACA07B3D02F9}" name="Artikelnummer fabrikant" dataDxfId="3"/>
    <tableColumn id="5" xr3:uid="{27676054-3AD5-4A49-B5A7-CCAD9BEEE08D}" name="EAN-code" dataDxfId="2"/>
    <tableColumn id="7" xr3:uid="{058FE0F9-1C84-47F1-9A22-3A288892E934}" name="Z-indexnummer" dataDxfId="1"/>
    <tableColumn id="8" xr3:uid="{EDC6A2AB-4033-4698-9A2E-E63AE5625139}" name="Artikelnummer leverancier (indien via een groothandel)" dataDxfId="0"/>
  </tableColumns>
  <tableStyleInfo name="TableStyleLight1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84F5-D13E-4CFD-9FBB-FE073BE25A17}">
  <dimension ref="A1:S49"/>
  <sheetViews>
    <sheetView showGridLines="0" tabSelected="1" zoomScale="70" zoomScaleNormal="70" workbookViewId="0">
      <selection activeCell="C9" sqref="C9:M9"/>
    </sheetView>
  </sheetViews>
  <sheetFormatPr defaultColWidth="8.88671875" defaultRowHeight="14.4" x14ac:dyDescent="0.3"/>
  <cols>
    <col min="1" max="1" width="1.109375" style="1" customWidth="1"/>
    <col min="2" max="2" width="19.5546875" style="1" customWidth="1"/>
    <col min="3" max="3" width="109.109375" style="1" bestFit="1" customWidth="1"/>
    <col min="4" max="4" width="31.88671875" style="1" bestFit="1" customWidth="1"/>
    <col min="5" max="6" width="31.88671875" style="1" customWidth="1"/>
    <col min="7" max="7" width="39" style="1" customWidth="1"/>
    <col min="8" max="10" width="27.5546875" style="1" customWidth="1"/>
    <col min="11" max="11" width="29.6640625" style="1" customWidth="1"/>
    <col min="12" max="12" width="23.88671875" style="1" customWidth="1"/>
    <col min="13" max="13" width="18.33203125" style="1" customWidth="1"/>
    <col min="14" max="14" width="20.6640625" style="1" customWidth="1"/>
    <col min="15" max="15" width="51.33203125" style="1" customWidth="1"/>
    <col min="16" max="16" width="2.77734375" style="1" customWidth="1"/>
    <col min="17" max="18" width="11.44140625" style="1" hidden="1" customWidth="1"/>
    <col min="19" max="19" width="12.44140625" style="1" hidden="1" customWidth="1"/>
    <col min="20" max="20" width="9.109375" style="1" customWidth="1"/>
    <col min="21" max="16384" width="8.88671875" style="1"/>
  </cols>
  <sheetData>
    <row r="1" spans="2:18" ht="15" thickBot="1" x14ac:dyDescent="0.35"/>
    <row r="2" spans="2:18" ht="15" customHeight="1" x14ac:dyDescent="0.3">
      <c r="B2" s="61" t="s">
        <v>51</v>
      </c>
      <c r="C2" s="62"/>
      <c r="D2" s="62"/>
      <c r="E2" s="62"/>
      <c r="F2" s="62"/>
      <c r="G2" s="62"/>
      <c r="H2" s="62"/>
      <c r="I2" s="62"/>
      <c r="J2" s="62"/>
      <c r="K2" s="62"/>
      <c r="L2" s="62"/>
      <c r="M2" s="62"/>
      <c r="N2" s="62"/>
      <c r="O2" s="62"/>
      <c r="P2" s="63"/>
      <c r="Q2" s="2"/>
      <c r="R2" s="3"/>
    </row>
    <row r="3" spans="2:18" x14ac:dyDescent="0.3">
      <c r="B3" s="64"/>
      <c r="C3" s="65"/>
      <c r="D3" s="65"/>
      <c r="E3" s="65"/>
      <c r="F3" s="65"/>
      <c r="G3" s="65"/>
      <c r="H3" s="65"/>
      <c r="I3" s="65"/>
      <c r="J3" s="65"/>
      <c r="K3" s="65"/>
      <c r="L3" s="65"/>
      <c r="M3" s="65"/>
      <c r="N3" s="65"/>
      <c r="O3" s="65"/>
      <c r="P3" s="66"/>
      <c r="Q3" s="4"/>
      <c r="R3" s="5"/>
    </row>
    <row r="4" spans="2:18" ht="20.399999999999999" customHeight="1" x14ac:dyDescent="0.3">
      <c r="B4" s="70" t="s">
        <v>0</v>
      </c>
      <c r="C4" s="71"/>
      <c r="D4" s="71"/>
      <c r="E4" s="71"/>
      <c r="F4" s="71"/>
      <c r="G4" s="71"/>
      <c r="H4" s="71"/>
      <c r="I4" s="71"/>
      <c r="J4" s="71"/>
      <c r="K4" s="71"/>
      <c r="L4" s="71"/>
      <c r="M4" s="71"/>
      <c r="N4" s="71"/>
      <c r="O4" s="71"/>
      <c r="P4" s="6"/>
      <c r="R4" s="6"/>
    </row>
    <row r="5" spans="2:18" ht="17.25" customHeight="1" x14ac:dyDescent="0.3">
      <c r="B5" s="7" t="s">
        <v>1</v>
      </c>
      <c r="C5" s="8"/>
      <c r="D5" s="8"/>
      <c r="E5" s="8"/>
      <c r="F5" s="8"/>
      <c r="G5" s="8"/>
      <c r="H5" s="9"/>
      <c r="I5" s="9"/>
      <c r="J5" s="9"/>
      <c r="K5" s="9"/>
      <c r="L5" s="9"/>
      <c r="M5" s="9"/>
      <c r="N5" s="10"/>
      <c r="O5" s="10"/>
      <c r="P5" s="6"/>
      <c r="R5" s="6"/>
    </row>
    <row r="6" spans="2:18" x14ac:dyDescent="0.3">
      <c r="B6" s="11" t="s">
        <v>2</v>
      </c>
      <c r="C6" s="81"/>
      <c r="D6" s="81"/>
      <c r="E6" s="81"/>
      <c r="F6" s="81"/>
      <c r="G6" s="81"/>
      <c r="H6" s="81"/>
      <c r="I6" s="81"/>
      <c r="J6" s="81"/>
      <c r="K6" s="81"/>
      <c r="L6" s="81"/>
      <c r="M6" s="81"/>
      <c r="P6" s="6"/>
      <c r="R6" s="6"/>
    </row>
    <row r="7" spans="2:18" x14ac:dyDescent="0.3">
      <c r="B7" s="11" t="s">
        <v>3</v>
      </c>
      <c r="C7" s="81"/>
      <c r="D7" s="81"/>
      <c r="E7" s="81"/>
      <c r="F7" s="81"/>
      <c r="G7" s="81"/>
      <c r="H7" s="81"/>
      <c r="I7" s="81"/>
      <c r="J7" s="81"/>
      <c r="K7" s="81"/>
      <c r="L7" s="81"/>
      <c r="M7" s="81"/>
      <c r="P7" s="6"/>
      <c r="R7" s="6"/>
    </row>
    <row r="8" spans="2:18" ht="48" customHeight="1" x14ac:dyDescent="0.3">
      <c r="B8" s="59" t="s">
        <v>4</v>
      </c>
      <c r="C8" s="81"/>
      <c r="D8" s="81"/>
      <c r="E8" s="81"/>
      <c r="F8" s="81"/>
      <c r="G8" s="81"/>
      <c r="H8" s="81"/>
      <c r="I8" s="81"/>
      <c r="J8" s="81"/>
      <c r="K8" s="81"/>
      <c r="L8" s="81"/>
      <c r="M8" s="81"/>
      <c r="P8" s="6"/>
      <c r="R8" s="6"/>
    </row>
    <row r="9" spans="2:18" x14ac:dyDescent="0.3">
      <c r="B9" s="11" t="s">
        <v>5</v>
      </c>
      <c r="C9" s="81"/>
      <c r="D9" s="81"/>
      <c r="E9" s="81"/>
      <c r="F9" s="81"/>
      <c r="G9" s="81"/>
      <c r="H9" s="81"/>
      <c r="I9" s="81"/>
      <c r="J9" s="81"/>
      <c r="K9" s="81"/>
      <c r="L9" s="81"/>
      <c r="M9" s="81"/>
      <c r="P9" s="6"/>
      <c r="R9" s="6"/>
    </row>
    <row r="10" spans="2:18" x14ac:dyDescent="0.3">
      <c r="B10" s="12" t="s">
        <v>6</v>
      </c>
      <c r="C10" s="81"/>
      <c r="D10" s="81"/>
      <c r="E10" s="81"/>
      <c r="F10" s="81"/>
      <c r="G10" s="81"/>
      <c r="H10" s="81"/>
      <c r="I10" s="81"/>
      <c r="J10" s="81"/>
      <c r="K10" s="81"/>
      <c r="L10" s="81"/>
      <c r="M10" s="81"/>
      <c r="P10" s="6"/>
      <c r="R10" s="6"/>
    </row>
    <row r="11" spans="2:18" x14ac:dyDescent="0.3">
      <c r="B11" s="13"/>
      <c r="P11" s="6"/>
      <c r="R11" s="6"/>
    </row>
    <row r="12" spans="2:18" x14ac:dyDescent="0.3">
      <c r="B12" s="13"/>
      <c r="H12" s="14"/>
      <c r="I12" s="14"/>
      <c r="J12" s="14"/>
      <c r="K12" s="14"/>
      <c r="P12" s="6"/>
      <c r="R12" s="6"/>
    </row>
    <row r="13" spans="2:18" x14ac:dyDescent="0.3">
      <c r="B13" s="13" t="s">
        <v>7</v>
      </c>
      <c r="P13" s="6"/>
      <c r="R13" s="6"/>
    </row>
    <row r="14" spans="2:18" x14ac:dyDescent="0.3">
      <c r="B14" s="13" t="s">
        <v>8</v>
      </c>
      <c r="P14" s="6"/>
      <c r="R14" s="6"/>
    </row>
    <row r="15" spans="2:18" x14ac:dyDescent="0.3">
      <c r="B15" s="13" t="s">
        <v>75</v>
      </c>
      <c r="P15" s="6"/>
      <c r="R15" s="6"/>
    </row>
    <row r="16" spans="2:18" x14ac:dyDescent="0.3">
      <c r="B16" s="13" t="s">
        <v>77</v>
      </c>
      <c r="P16" s="6"/>
      <c r="R16" s="6"/>
    </row>
    <row r="17" spans="1:19" x14ac:dyDescent="0.3">
      <c r="B17" s="13" t="s">
        <v>76</v>
      </c>
      <c r="P17" s="6"/>
      <c r="R17" s="6"/>
    </row>
    <row r="18" spans="1:19" x14ac:dyDescent="0.3">
      <c r="B18" s="15" t="s">
        <v>9</v>
      </c>
      <c r="P18" s="6"/>
      <c r="R18" s="6"/>
    </row>
    <row r="19" spans="1:19" x14ac:dyDescent="0.3">
      <c r="B19" s="72" t="s">
        <v>10</v>
      </c>
      <c r="C19" s="73"/>
      <c r="D19" s="73"/>
      <c r="E19" s="73"/>
      <c r="F19" s="73"/>
      <c r="G19" s="73"/>
      <c r="H19" s="73"/>
      <c r="I19" s="73"/>
      <c r="J19" s="73"/>
      <c r="K19" s="73"/>
      <c r="L19" s="73"/>
      <c r="M19" s="73"/>
      <c r="N19" s="74"/>
      <c r="O19" s="74"/>
      <c r="P19" s="6"/>
      <c r="R19" s="6"/>
    </row>
    <row r="20" spans="1:19" x14ac:dyDescent="0.3">
      <c r="B20" s="75" t="s">
        <v>11</v>
      </c>
      <c r="C20" s="76"/>
      <c r="D20" s="76"/>
      <c r="E20" s="76"/>
      <c r="F20" s="76"/>
      <c r="G20" s="76"/>
      <c r="H20" s="76"/>
      <c r="I20" s="76"/>
      <c r="J20" s="76"/>
      <c r="K20" s="76"/>
      <c r="L20" s="76"/>
      <c r="M20" s="76"/>
      <c r="N20" s="77"/>
      <c r="O20" s="77"/>
      <c r="P20" s="6"/>
      <c r="R20" s="6"/>
    </row>
    <row r="21" spans="1:19" ht="15" thickBot="1" x14ac:dyDescent="0.35">
      <c r="B21" s="78" t="s">
        <v>12</v>
      </c>
      <c r="C21" s="79"/>
      <c r="D21" s="79"/>
      <c r="E21" s="79"/>
      <c r="F21" s="79"/>
      <c r="G21" s="79"/>
      <c r="H21" s="79"/>
      <c r="I21" s="79"/>
      <c r="J21" s="79"/>
      <c r="K21" s="79"/>
      <c r="L21" s="79"/>
      <c r="M21" s="79"/>
      <c r="N21" s="80"/>
      <c r="O21" s="80"/>
      <c r="P21" s="17"/>
      <c r="Q21" s="18"/>
      <c r="R21" s="17"/>
    </row>
    <row r="22" spans="1:19" ht="15" thickBot="1" x14ac:dyDescent="0.35"/>
    <row r="23" spans="1:19" ht="36.75" customHeight="1" thickBot="1" x14ac:dyDescent="0.35">
      <c r="D23" s="16"/>
      <c r="E23" s="16"/>
      <c r="F23" s="16"/>
      <c r="G23" s="16"/>
      <c r="M23" s="19"/>
      <c r="O23" s="20"/>
      <c r="Q23" s="67" t="s">
        <v>13</v>
      </c>
      <c r="R23" s="68"/>
      <c r="S23" s="69"/>
    </row>
    <row r="24" spans="1:19" ht="28.8" x14ac:dyDescent="0.3">
      <c r="B24" s="30" t="s">
        <v>14</v>
      </c>
      <c r="C24" s="21" t="s">
        <v>15</v>
      </c>
      <c r="D24" s="21" t="s">
        <v>16</v>
      </c>
      <c r="E24" s="22" t="s">
        <v>50</v>
      </c>
      <c r="F24" s="22" t="s">
        <v>17</v>
      </c>
      <c r="G24" s="21" t="s">
        <v>18</v>
      </c>
      <c r="H24" s="29" t="s">
        <v>19</v>
      </c>
      <c r="I24" s="22" t="s">
        <v>20</v>
      </c>
      <c r="J24" s="22" t="s">
        <v>53</v>
      </c>
      <c r="K24" s="22" t="s">
        <v>21</v>
      </c>
      <c r="L24" s="22" t="s">
        <v>22</v>
      </c>
      <c r="M24" s="22" t="s">
        <v>23</v>
      </c>
      <c r="N24" s="21" t="s">
        <v>24</v>
      </c>
      <c r="O24" s="21" t="s">
        <v>25</v>
      </c>
    </row>
    <row r="25" spans="1:19" x14ac:dyDescent="0.3">
      <c r="A25" s="60"/>
      <c r="B25" s="23" t="s">
        <v>29</v>
      </c>
      <c r="C25" s="39" t="s">
        <v>54</v>
      </c>
      <c r="D25" s="41">
        <v>500</v>
      </c>
      <c r="E25" s="42">
        <v>545</v>
      </c>
      <c r="F25" s="34">
        <f>Tabel1[[#This Row],[Huidige inhoud per stuk (ml/gr)]]*Tabel1[[#This Row],[Afname in stuks (o.b.v. 2024)]]</f>
        <v>272500</v>
      </c>
      <c r="G25" s="45"/>
      <c r="H25" s="46"/>
      <c r="I25" s="47"/>
      <c r="J25" s="44" t="str">
        <f>IF(Tabel1[[#This Row],[Productprijs per stuk]]=0,"-",Tabel1[[#This Row],[Productprijs per stuk]]/Tabel1[[#This Row],[Inhoud per stuk (ml/gr)]])</f>
        <v>-</v>
      </c>
      <c r="K25" s="37" t="str">
        <f>IF(Tabel1[[#This Row],[Netto prijs per 1 ml/gr]]="-","-",Tabel1[[#This Row],[Netto prijs per 1 ml/gr]]*Tabel1[[#This Row],[Totaal afname per jaar (per ml/gr)]])</f>
        <v>-</v>
      </c>
      <c r="L25" s="53"/>
      <c r="M25" s="53"/>
      <c r="N25" s="53"/>
      <c r="O25" s="53"/>
    </row>
    <row r="26" spans="1:19" x14ac:dyDescent="0.3">
      <c r="A26" s="60"/>
      <c r="B26" s="23" t="s">
        <v>30</v>
      </c>
      <c r="C26" s="39" t="s">
        <v>55</v>
      </c>
      <c r="D26" s="41">
        <v>500</v>
      </c>
      <c r="E26" s="42">
        <v>1993</v>
      </c>
      <c r="F26" s="35">
        <f>Tabel1[[#This Row],[Huidige inhoud per stuk (ml/gr)]]*Tabel1[[#This Row],[Afname in stuks (o.b.v. 2024)]]</f>
        <v>996500</v>
      </c>
      <c r="G26" s="48"/>
      <c r="H26" s="46"/>
      <c r="I26" s="47"/>
      <c r="J26" s="44" t="str">
        <f>IF(Tabel1[[#This Row],[Productprijs per stuk]]=0,"-",Tabel1[[#This Row],[Productprijs per stuk]]/Tabel1[[#This Row],[Inhoud per stuk (ml/gr)]])</f>
        <v>-</v>
      </c>
      <c r="K26" s="37" t="str">
        <f>IF(Tabel1[[#This Row],[Netto prijs per 1 ml/gr]]="-","-",Tabel1[[#This Row],[Netto prijs per 1 ml/gr]]*Tabel1[[#This Row],[Totaal afname per jaar (per ml/gr)]])</f>
        <v>-</v>
      </c>
      <c r="L26" s="53"/>
      <c r="M26" s="53"/>
      <c r="N26" s="53"/>
      <c r="O26" s="53"/>
    </row>
    <row r="27" spans="1:19" x14ac:dyDescent="0.3">
      <c r="A27" s="60"/>
      <c r="B27" s="23" t="s">
        <v>31</v>
      </c>
      <c r="C27" s="39" t="s">
        <v>56</v>
      </c>
      <c r="D27" s="41">
        <v>500</v>
      </c>
      <c r="E27" s="42">
        <v>238</v>
      </c>
      <c r="F27" s="35">
        <f>Tabel1[[#This Row],[Huidige inhoud per stuk (ml/gr)]]*Tabel1[[#This Row],[Afname in stuks (o.b.v. 2024)]]</f>
        <v>119000</v>
      </c>
      <c r="G27" s="48"/>
      <c r="H27" s="46"/>
      <c r="I27" s="47"/>
      <c r="J27" s="44" t="str">
        <f>IF(Tabel1[[#This Row],[Productprijs per stuk]]=0,"-",Tabel1[[#This Row],[Productprijs per stuk]]/Tabel1[[#This Row],[Inhoud per stuk (ml/gr)]])</f>
        <v>-</v>
      </c>
      <c r="K27" s="37" t="str">
        <f>IF(Tabel1[[#This Row],[Netto prijs per 1 ml/gr]]="-","-",Tabel1[[#This Row],[Netto prijs per 1 ml/gr]]*Tabel1[[#This Row],[Totaal afname per jaar (per ml/gr)]])</f>
        <v>-</v>
      </c>
      <c r="L27" s="53"/>
      <c r="M27" s="53"/>
      <c r="N27" s="53"/>
      <c r="O27" s="53"/>
    </row>
    <row r="28" spans="1:19" x14ac:dyDescent="0.3">
      <c r="A28" s="60"/>
      <c r="B28" s="23" t="s">
        <v>32</v>
      </c>
      <c r="C28" s="39" t="s">
        <v>57</v>
      </c>
      <c r="D28" s="41">
        <v>500</v>
      </c>
      <c r="E28" s="42">
        <v>924</v>
      </c>
      <c r="F28" s="35">
        <f>Tabel1[[#This Row],[Huidige inhoud per stuk (ml/gr)]]*Tabel1[[#This Row],[Afname in stuks (o.b.v. 2024)]]</f>
        <v>462000</v>
      </c>
      <c r="G28" s="48"/>
      <c r="H28" s="46"/>
      <c r="I28" s="47"/>
      <c r="J28" s="44" t="str">
        <f>IF(Tabel1[[#This Row],[Productprijs per stuk]]=0,"-",Tabel1[[#This Row],[Productprijs per stuk]]/Tabel1[[#This Row],[Inhoud per stuk (ml/gr)]])</f>
        <v>-</v>
      </c>
      <c r="K28" s="37" t="str">
        <f>IF(Tabel1[[#This Row],[Netto prijs per 1 ml/gr]]="-","-",Tabel1[[#This Row],[Netto prijs per 1 ml/gr]]*Tabel1[[#This Row],[Totaal afname per jaar (per ml/gr)]])</f>
        <v>-</v>
      </c>
      <c r="L28" s="53"/>
      <c r="M28" s="53"/>
      <c r="N28" s="53"/>
      <c r="O28" s="53"/>
    </row>
    <row r="29" spans="1:19" x14ac:dyDescent="0.3">
      <c r="A29" s="60"/>
      <c r="B29" s="23" t="s">
        <v>37</v>
      </c>
      <c r="C29" s="39" t="s">
        <v>58</v>
      </c>
      <c r="D29" s="41">
        <v>500</v>
      </c>
      <c r="E29" s="42">
        <v>132</v>
      </c>
      <c r="F29" s="35">
        <f>Tabel1[[#This Row],[Huidige inhoud per stuk (ml/gr)]]*Tabel1[[#This Row],[Afname in stuks (o.b.v. 2024)]]</f>
        <v>66000</v>
      </c>
      <c r="G29" s="48"/>
      <c r="H29" s="46"/>
      <c r="I29" s="47"/>
      <c r="J29" s="44" t="str">
        <f>IF(Tabel1[[#This Row],[Productprijs per stuk]]=0,"-",Tabel1[[#This Row],[Productprijs per stuk]]/Tabel1[[#This Row],[Inhoud per stuk (ml/gr)]])</f>
        <v>-</v>
      </c>
      <c r="K29" s="37" t="str">
        <f>IF(Tabel1[[#This Row],[Netto prijs per 1 ml/gr]]="-","-",Tabel1[[#This Row],[Netto prijs per 1 ml/gr]]*Tabel1[[#This Row],[Totaal afname per jaar (per ml/gr)]])</f>
        <v>-</v>
      </c>
      <c r="L29" s="53"/>
      <c r="M29" s="53"/>
      <c r="N29" s="53"/>
      <c r="O29" s="53"/>
    </row>
    <row r="30" spans="1:19" x14ac:dyDescent="0.3">
      <c r="A30" s="60"/>
      <c r="B30" s="23" t="s">
        <v>34</v>
      </c>
      <c r="C30" s="39" t="s">
        <v>59</v>
      </c>
      <c r="D30" s="41">
        <v>500</v>
      </c>
      <c r="E30" s="42">
        <v>785</v>
      </c>
      <c r="F30" s="35">
        <f>Tabel1[[#This Row],[Huidige inhoud per stuk (ml/gr)]]*Tabel1[[#This Row],[Afname in stuks (o.b.v. 2024)]]</f>
        <v>392500</v>
      </c>
      <c r="G30" s="48"/>
      <c r="H30" s="46"/>
      <c r="I30" s="47"/>
      <c r="J30" s="44" t="str">
        <f>IF(Tabel1[[#This Row],[Productprijs per stuk]]=0,"-",Tabel1[[#This Row],[Productprijs per stuk]]/Tabel1[[#This Row],[Inhoud per stuk (ml/gr)]])</f>
        <v>-</v>
      </c>
      <c r="K30" s="37" t="str">
        <f>IF(Tabel1[[#This Row],[Netto prijs per 1 ml/gr]]="-","-",Tabel1[[#This Row],[Netto prijs per 1 ml/gr]]*Tabel1[[#This Row],[Totaal afname per jaar (per ml/gr)]])</f>
        <v>-</v>
      </c>
      <c r="L30" s="53"/>
      <c r="M30" s="53"/>
      <c r="N30" s="53"/>
      <c r="O30" s="53"/>
    </row>
    <row r="31" spans="1:19" x14ac:dyDescent="0.3">
      <c r="A31" s="60"/>
      <c r="B31" s="23" t="s">
        <v>36</v>
      </c>
      <c r="C31" s="39" t="s">
        <v>60</v>
      </c>
      <c r="D31" s="41">
        <v>500</v>
      </c>
      <c r="E31" s="42">
        <v>576</v>
      </c>
      <c r="F31" s="35">
        <f>Tabel1[[#This Row],[Huidige inhoud per stuk (ml/gr)]]*Tabel1[[#This Row],[Afname in stuks (o.b.v. 2024)]]</f>
        <v>288000</v>
      </c>
      <c r="G31" s="48"/>
      <c r="H31" s="46"/>
      <c r="I31" s="47"/>
      <c r="J31" s="44" t="str">
        <f>IF(Tabel1[[#This Row],[Productprijs per stuk]]=0,"-",Tabel1[[#This Row],[Productprijs per stuk]]/Tabel1[[#This Row],[Inhoud per stuk (ml/gr)]])</f>
        <v>-</v>
      </c>
      <c r="K31" s="37" t="str">
        <f>IF(Tabel1[[#This Row],[Netto prijs per 1 ml/gr]]="-","-",Tabel1[[#This Row],[Netto prijs per 1 ml/gr]]*Tabel1[[#This Row],[Totaal afname per jaar (per ml/gr)]])</f>
        <v>-</v>
      </c>
      <c r="L31" s="53"/>
      <c r="M31" s="53"/>
      <c r="N31" s="53"/>
      <c r="O31" s="53"/>
    </row>
    <row r="32" spans="1:19" x14ac:dyDescent="0.3">
      <c r="A32" s="60"/>
      <c r="B32" s="23" t="s">
        <v>35</v>
      </c>
      <c r="C32" s="39" t="s">
        <v>61</v>
      </c>
      <c r="D32" s="41">
        <v>500</v>
      </c>
      <c r="E32" s="42">
        <v>1051</v>
      </c>
      <c r="F32" s="35">
        <f>Tabel1[[#This Row],[Huidige inhoud per stuk (ml/gr)]]*Tabel1[[#This Row],[Afname in stuks (o.b.v. 2024)]]</f>
        <v>525500</v>
      </c>
      <c r="G32" s="48"/>
      <c r="H32" s="46"/>
      <c r="I32" s="47"/>
      <c r="J32" s="44" t="str">
        <f>IF(Tabel1[[#This Row],[Productprijs per stuk]]=0,"-",Tabel1[[#This Row],[Productprijs per stuk]]/Tabel1[[#This Row],[Inhoud per stuk (ml/gr)]])</f>
        <v>-</v>
      </c>
      <c r="K32" s="37" t="str">
        <f>IF(Tabel1[[#This Row],[Netto prijs per 1 ml/gr]]="-","-",Tabel1[[#This Row],[Netto prijs per 1 ml/gr]]*Tabel1[[#This Row],[Totaal afname per jaar (per ml/gr)]])</f>
        <v>-</v>
      </c>
      <c r="L32" s="53"/>
      <c r="M32" s="53"/>
      <c r="N32" s="53"/>
      <c r="O32" s="53"/>
    </row>
    <row r="33" spans="1:19" ht="22.8" x14ac:dyDescent="0.3">
      <c r="A33" s="60"/>
      <c r="B33" s="23" t="s">
        <v>33</v>
      </c>
      <c r="C33" s="40" t="s">
        <v>62</v>
      </c>
      <c r="D33" s="41">
        <v>200</v>
      </c>
      <c r="E33" s="42">
        <v>640</v>
      </c>
      <c r="F33" s="35">
        <f>Tabel1[[#This Row],[Huidige inhoud per stuk (ml/gr)]]*Tabel1[[#This Row],[Afname in stuks (o.b.v. 2024)]]</f>
        <v>128000</v>
      </c>
      <c r="G33" s="48"/>
      <c r="H33" s="46"/>
      <c r="I33" s="47"/>
      <c r="J33" s="44" t="str">
        <f>IF(Tabel1[[#This Row],[Productprijs per stuk]]=0,"-",Tabel1[[#This Row],[Productprijs per stuk]]/Tabel1[[#This Row],[Inhoud per stuk (ml/gr)]])</f>
        <v>-</v>
      </c>
      <c r="K33" s="37" t="str">
        <f>IF(Tabel1[[#This Row],[Netto prijs per 1 ml/gr]]="-","-",Tabel1[[#This Row],[Netto prijs per 1 ml/gr]]*Tabel1[[#This Row],[Totaal afname per jaar (per ml/gr)]])</f>
        <v>-</v>
      </c>
      <c r="L33" s="53"/>
      <c r="M33" s="53"/>
      <c r="N33" s="53"/>
      <c r="O33" s="53"/>
    </row>
    <row r="34" spans="1:19" x14ac:dyDescent="0.3">
      <c r="A34" s="60"/>
      <c r="B34" s="23" t="s">
        <v>38</v>
      </c>
      <c r="C34" s="39" t="s">
        <v>63</v>
      </c>
      <c r="D34" s="41">
        <v>500</v>
      </c>
      <c r="E34" s="42">
        <v>330</v>
      </c>
      <c r="F34" s="35">
        <f>Tabel1[[#This Row],[Huidige inhoud per stuk (ml/gr)]]*Tabel1[[#This Row],[Afname in stuks (o.b.v. 2024)]]</f>
        <v>165000</v>
      </c>
      <c r="G34" s="48"/>
      <c r="H34" s="46"/>
      <c r="I34" s="47"/>
      <c r="J34" s="44" t="str">
        <f>IF(Tabel1[[#This Row],[Productprijs per stuk]]=0,"-",Tabel1[[#This Row],[Productprijs per stuk]]/Tabel1[[#This Row],[Inhoud per stuk (ml/gr)]])</f>
        <v>-</v>
      </c>
      <c r="K34" s="37" t="str">
        <f>IF(Tabel1[[#This Row],[Netto prijs per 1 ml/gr]]="-","-",Tabel1[[#This Row],[Netto prijs per 1 ml/gr]]*Tabel1[[#This Row],[Totaal afname per jaar (per ml/gr)]])</f>
        <v>-</v>
      </c>
      <c r="L34" s="53"/>
      <c r="M34" s="53"/>
      <c r="N34" s="53"/>
      <c r="O34" s="53"/>
    </row>
    <row r="35" spans="1:19" x14ac:dyDescent="0.3">
      <c r="A35" s="60"/>
      <c r="B35" s="23" t="s">
        <v>39</v>
      </c>
      <c r="C35" s="39" t="s">
        <v>64</v>
      </c>
      <c r="D35" s="41">
        <v>500</v>
      </c>
      <c r="E35" s="42">
        <v>398</v>
      </c>
      <c r="F35" s="35">
        <f>Tabel1[[#This Row],[Huidige inhoud per stuk (ml/gr)]]*Tabel1[[#This Row],[Afname in stuks (o.b.v. 2024)]]</f>
        <v>199000</v>
      </c>
      <c r="G35" s="48"/>
      <c r="H35" s="46"/>
      <c r="I35" s="47"/>
      <c r="J35" s="44" t="str">
        <f>IF(Tabel1[[#This Row],[Productprijs per stuk]]=0,"-",Tabel1[[#This Row],[Productprijs per stuk]]/Tabel1[[#This Row],[Inhoud per stuk (ml/gr)]])</f>
        <v>-</v>
      </c>
      <c r="K35" s="37" t="str">
        <f>IF(Tabel1[[#This Row],[Netto prijs per 1 ml/gr]]="-","-",Tabel1[[#This Row],[Netto prijs per 1 ml/gr]]*Tabel1[[#This Row],[Totaal afname per jaar (per ml/gr)]])</f>
        <v>-</v>
      </c>
      <c r="L35" s="53"/>
      <c r="M35" s="53"/>
      <c r="N35" s="53"/>
      <c r="O35" s="53"/>
    </row>
    <row r="36" spans="1:19" x14ac:dyDescent="0.3">
      <c r="A36" s="60"/>
      <c r="B36" s="23" t="s">
        <v>40</v>
      </c>
      <c r="C36" s="39" t="s">
        <v>65</v>
      </c>
      <c r="D36" s="41">
        <v>500</v>
      </c>
      <c r="E36" s="42">
        <v>238</v>
      </c>
      <c r="F36" s="35">
        <f>Tabel1[[#This Row],[Huidige inhoud per stuk (ml/gr)]]*Tabel1[[#This Row],[Afname in stuks (o.b.v. 2024)]]</f>
        <v>119000</v>
      </c>
      <c r="G36" s="48"/>
      <c r="H36" s="46"/>
      <c r="I36" s="47"/>
      <c r="J36" s="44" t="str">
        <f>IF(Tabel1[[#This Row],[Productprijs per stuk]]=0,"-",Tabel1[[#This Row],[Productprijs per stuk]]/Tabel1[[#This Row],[Inhoud per stuk (ml/gr)]])</f>
        <v>-</v>
      </c>
      <c r="K36" s="37" t="str">
        <f>IF(Tabel1[[#This Row],[Netto prijs per 1 ml/gr]]="-","-",Tabel1[[#This Row],[Netto prijs per 1 ml/gr]]*Tabel1[[#This Row],[Totaal afname per jaar (per ml/gr)]])</f>
        <v>-</v>
      </c>
      <c r="L36" s="53"/>
      <c r="M36" s="53"/>
      <c r="N36" s="53"/>
      <c r="O36" s="53"/>
    </row>
    <row r="37" spans="1:19" x14ac:dyDescent="0.3">
      <c r="A37" s="60"/>
      <c r="B37" s="23" t="s">
        <v>41</v>
      </c>
      <c r="C37" s="39" t="s">
        <v>66</v>
      </c>
      <c r="D37" s="41">
        <v>500</v>
      </c>
      <c r="E37" s="42">
        <v>924</v>
      </c>
      <c r="F37" s="35">
        <f>Tabel1[[#This Row],[Huidige inhoud per stuk (ml/gr)]]*Tabel1[[#This Row],[Afname in stuks (o.b.v. 2024)]]</f>
        <v>462000</v>
      </c>
      <c r="G37" s="49"/>
      <c r="H37" s="50"/>
      <c r="I37" s="51"/>
      <c r="J37" s="44" t="str">
        <f>IF(Tabel1[[#This Row],[Productprijs per stuk]]=0,"-",Tabel1[[#This Row],[Productprijs per stuk]]/Tabel1[[#This Row],[Inhoud per stuk (ml/gr)]])</f>
        <v>-</v>
      </c>
      <c r="K37" s="37" t="str">
        <f>IF(Tabel1[[#This Row],[Netto prijs per 1 ml/gr]]="-","-",Tabel1[[#This Row],[Netto prijs per 1 ml/gr]]*Tabel1[[#This Row],[Totaal afname per jaar (per ml/gr)]])</f>
        <v>-</v>
      </c>
      <c r="L37" s="54"/>
      <c r="M37" s="55"/>
      <c r="N37" s="55"/>
      <c r="O37" s="53"/>
    </row>
    <row r="38" spans="1:19" x14ac:dyDescent="0.3">
      <c r="A38" s="60"/>
      <c r="B38" s="23" t="s">
        <v>42</v>
      </c>
      <c r="C38" s="39" t="s">
        <v>67</v>
      </c>
      <c r="D38" s="41">
        <v>200</v>
      </c>
      <c r="E38" s="42">
        <v>696</v>
      </c>
      <c r="F38" s="35">
        <f>Tabel1[[#This Row],[Huidige inhoud per stuk (ml/gr)]]*Tabel1[[#This Row],[Afname in stuks (o.b.v. 2024)]]</f>
        <v>139200</v>
      </c>
      <c r="G38" s="48"/>
      <c r="H38" s="46"/>
      <c r="I38" s="47"/>
      <c r="J38" s="44" t="str">
        <f>IF(Tabel1[[#This Row],[Productprijs per stuk]]=0,"-",Tabel1[[#This Row],[Productprijs per stuk]]/Tabel1[[#This Row],[Inhoud per stuk (ml/gr)]])</f>
        <v>-</v>
      </c>
      <c r="K38" s="37" t="str">
        <f>IF(Tabel1[[#This Row],[Netto prijs per 1 ml/gr]]="-","-",Tabel1[[#This Row],[Netto prijs per 1 ml/gr]]*Tabel1[[#This Row],[Totaal afname per jaar (per ml/gr)]])</f>
        <v>-</v>
      </c>
      <c r="L38" s="53"/>
      <c r="M38" s="53"/>
      <c r="N38" s="53"/>
      <c r="O38" s="53"/>
    </row>
    <row r="39" spans="1:19" x14ac:dyDescent="0.3">
      <c r="A39" s="60"/>
      <c r="B39" s="23" t="s">
        <v>43</v>
      </c>
      <c r="C39" s="39" t="s">
        <v>68</v>
      </c>
      <c r="D39" s="41">
        <v>200</v>
      </c>
      <c r="E39" s="42">
        <v>437</v>
      </c>
      <c r="F39" s="35">
        <f>Tabel1[[#This Row],[Huidige inhoud per stuk (ml/gr)]]*Tabel1[[#This Row],[Afname in stuks (o.b.v. 2024)]]</f>
        <v>87400</v>
      </c>
      <c r="G39" s="48"/>
      <c r="H39" s="46"/>
      <c r="I39" s="47"/>
      <c r="J39" s="44" t="str">
        <f>IF(Tabel1[[#This Row],[Productprijs per stuk]]=0,"-",Tabel1[[#This Row],[Productprijs per stuk]]/Tabel1[[#This Row],[Inhoud per stuk (ml/gr)]])</f>
        <v>-</v>
      </c>
      <c r="K39" s="37" t="str">
        <f>IF(Tabel1[[#This Row],[Netto prijs per 1 ml/gr]]="-","-",Tabel1[[#This Row],[Netto prijs per 1 ml/gr]]*Tabel1[[#This Row],[Totaal afname per jaar (per ml/gr)]])</f>
        <v>-</v>
      </c>
      <c r="L39" s="53"/>
      <c r="M39" s="53"/>
      <c r="N39" s="53"/>
      <c r="O39" s="53"/>
    </row>
    <row r="40" spans="1:19" x14ac:dyDescent="0.3">
      <c r="A40" s="60"/>
      <c r="B40" s="23" t="s">
        <v>44</v>
      </c>
      <c r="C40" s="39" t="s">
        <v>69</v>
      </c>
      <c r="D40" s="41">
        <v>125</v>
      </c>
      <c r="E40" s="42">
        <v>492</v>
      </c>
      <c r="F40" s="35">
        <f>Tabel1[[#This Row],[Huidige inhoud per stuk (ml/gr)]]*Tabel1[[#This Row],[Afname in stuks (o.b.v. 2024)]]</f>
        <v>61500</v>
      </c>
      <c r="G40" s="48"/>
      <c r="H40" s="46"/>
      <c r="I40" s="47"/>
      <c r="J40" s="44" t="str">
        <f>IF(Tabel1[[#This Row],[Productprijs per stuk]]=0,"-",Tabel1[[#This Row],[Productprijs per stuk]]/Tabel1[[#This Row],[Inhoud per stuk (ml/gr)]])</f>
        <v>-</v>
      </c>
      <c r="K40" s="37" t="str">
        <f>IF(Tabel1[[#This Row],[Netto prijs per 1 ml/gr]]="-","-",Tabel1[[#This Row],[Netto prijs per 1 ml/gr]]*Tabel1[[#This Row],[Totaal afname per jaar (per ml/gr)]])</f>
        <v>-</v>
      </c>
      <c r="L40" s="53"/>
      <c r="M40" s="53"/>
      <c r="N40" s="53"/>
      <c r="O40" s="53"/>
    </row>
    <row r="41" spans="1:19" x14ac:dyDescent="0.3">
      <c r="A41" s="60"/>
      <c r="B41" s="23" t="s">
        <v>45</v>
      </c>
      <c r="C41" s="39" t="s">
        <v>70</v>
      </c>
      <c r="D41" s="41">
        <v>200</v>
      </c>
      <c r="E41" s="42">
        <v>307</v>
      </c>
      <c r="F41" s="35">
        <f>Tabel1[[#This Row],[Huidige inhoud per stuk (ml/gr)]]*Tabel1[[#This Row],[Afname in stuks (o.b.v. 2024)]]</f>
        <v>61400</v>
      </c>
      <c r="G41" s="48"/>
      <c r="H41" s="46"/>
      <c r="I41" s="47"/>
      <c r="J41" s="44" t="str">
        <f>IF(Tabel1[[#This Row],[Productprijs per stuk]]=0,"-",Tabel1[[#This Row],[Productprijs per stuk]]/Tabel1[[#This Row],[Inhoud per stuk (ml/gr)]])</f>
        <v>-</v>
      </c>
      <c r="K41" s="37" t="str">
        <f>IF(Tabel1[[#This Row],[Netto prijs per 1 ml/gr]]="-","-",Tabel1[[#This Row],[Netto prijs per 1 ml/gr]]*Tabel1[[#This Row],[Totaal afname per jaar (per ml/gr)]])</f>
        <v>-</v>
      </c>
      <c r="L41" s="53"/>
      <c r="M41" s="53"/>
      <c r="N41" s="53"/>
      <c r="O41" s="53"/>
    </row>
    <row r="42" spans="1:19" x14ac:dyDescent="0.3">
      <c r="A42" s="60"/>
      <c r="B42" s="23" t="s">
        <v>46</v>
      </c>
      <c r="C42" s="39" t="s">
        <v>71</v>
      </c>
      <c r="D42" s="41">
        <v>100</v>
      </c>
      <c r="E42" s="42">
        <v>620</v>
      </c>
      <c r="F42" s="35">
        <f>Tabel1[[#This Row],[Huidige inhoud per stuk (ml/gr)]]*Tabel1[[#This Row],[Afname in stuks (o.b.v. 2024)]]</f>
        <v>62000</v>
      </c>
      <c r="G42" s="48"/>
      <c r="H42" s="46"/>
      <c r="I42" s="47"/>
      <c r="J42" s="44" t="str">
        <f>IF(Tabel1[[#This Row],[Productprijs per stuk]]=0,"-",Tabel1[[#This Row],[Productprijs per stuk]]/Tabel1[[#This Row],[Inhoud per stuk (ml/gr)]])</f>
        <v>-</v>
      </c>
      <c r="K42" s="37" t="str">
        <f>IF(Tabel1[[#This Row],[Netto prijs per 1 ml/gr]]="-","-",Tabel1[[#This Row],[Netto prijs per 1 ml/gr]]*Tabel1[[#This Row],[Totaal afname per jaar (per ml/gr)]])</f>
        <v>-</v>
      </c>
      <c r="L42" s="53"/>
      <c r="M42" s="53"/>
      <c r="N42" s="53"/>
      <c r="O42" s="53"/>
    </row>
    <row r="43" spans="1:19" ht="22.8" x14ac:dyDescent="0.3">
      <c r="A43" s="60"/>
      <c r="B43" s="23" t="s">
        <v>47</v>
      </c>
      <c r="C43" s="40" t="s">
        <v>72</v>
      </c>
      <c r="D43" s="41">
        <v>400</v>
      </c>
      <c r="E43" s="42">
        <v>27</v>
      </c>
      <c r="F43" s="35">
        <f>Tabel1[[#This Row],[Huidige inhoud per stuk (ml/gr)]]*Tabel1[[#This Row],[Afname in stuks (o.b.v. 2024)]]</f>
        <v>10800</v>
      </c>
      <c r="G43" s="48"/>
      <c r="H43" s="46"/>
      <c r="I43" s="47"/>
      <c r="J43" s="44" t="str">
        <f>IF(Tabel1[[#This Row],[Productprijs per stuk]]=0,"-",Tabel1[[#This Row],[Productprijs per stuk]]/Tabel1[[#This Row],[Inhoud per stuk (ml/gr)]])</f>
        <v>-</v>
      </c>
      <c r="K43" s="37" t="str">
        <f>IF(Tabel1[[#This Row],[Netto prijs per 1 ml/gr]]="-","-",Tabel1[[#This Row],[Netto prijs per 1 ml/gr]]*Tabel1[[#This Row],[Totaal afname per jaar (per ml/gr)]])</f>
        <v>-</v>
      </c>
      <c r="L43" s="53"/>
      <c r="M43" s="53"/>
      <c r="N43" s="53"/>
      <c r="O43" s="53"/>
    </row>
    <row r="44" spans="1:19" x14ac:dyDescent="0.3">
      <c r="A44" s="60"/>
      <c r="B44" s="23" t="s">
        <v>48</v>
      </c>
      <c r="C44" s="39" t="s">
        <v>73</v>
      </c>
      <c r="D44" s="41">
        <v>400</v>
      </c>
      <c r="E44" s="42">
        <v>38</v>
      </c>
      <c r="F44" s="35">
        <f>Tabel1[[#This Row],[Huidige inhoud per stuk (ml/gr)]]*Tabel1[[#This Row],[Afname in stuks (o.b.v. 2024)]]</f>
        <v>15200</v>
      </c>
      <c r="G44" s="49"/>
      <c r="H44" s="52"/>
      <c r="I44" s="47"/>
      <c r="J44" s="44" t="str">
        <f>IF(Tabel1[[#This Row],[Productprijs per stuk]]=0,"-",Tabel1[[#This Row],[Productprijs per stuk]]/Tabel1[[#This Row],[Inhoud per stuk (ml/gr)]])</f>
        <v>-</v>
      </c>
      <c r="K44" s="38" t="str">
        <f>IF(Tabel1[[#This Row],[Netto prijs per 1 ml/gr]]="-","-",Tabel1[[#This Row],[Netto prijs per 1 ml/gr]]*Tabel1[[#This Row],[Totaal afname per jaar (per ml/gr)]])</f>
        <v>-</v>
      </c>
      <c r="L44" s="56"/>
      <c r="M44" s="57"/>
      <c r="N44" s="57"/>
      <c r="O44" s="58"/>
    </row>
    <row r="45" spans="1:19" x14ac:dyDescent="0.3">
      <c r="A45" s="60"/>
      <c r="B45" s="23" t="s">
        <v>49</v>
      </c>
      <c r="C45" s="39" t="s">
        <v>74</v>
      </c>
      <c r="D45" s="41">
        <v>135</v>
      </c>
      <c r="E45" s="42">
        <v>19</v>
      </c>
      <c r="F45" s="35">
        <f>Tabel1[[#This Row],[Huidige inhoud per stuk (ml/gr)]]*Tabel1[[#This Row],[Afname in stuks (o.b.v. 2024)]]</f>
        <v>2565</v>
      </c>
      <c r="G45" s="49"/>
      <c r="H45" s="52"/>
      <c r="I45" s="47"/>
      <c r="J45" s="44" t="str">
        <f>IF(Tabel1[[#This Row],[Productprijs per stuk]]=0,"-",Tabel1[[#This Row],[Productprijs per stuk]]/Tabel1[[#This Row],[Inhoud per stuk (ml/gr)]])</f>
        <v>-</v>
      </c>
      <c r="K45" s="37" t="str">
        <f>IF(Tabel1[[#This Row],[Netto prijs per 1 ml/gr]]="-","-",Tabel1[[#This Row],[Netto prijs per 1 ml/gr]]*Tabel1[[#This Row],[Totaal afname per jaar (per ml/gr)]])</f>
        <v>-</v>
      </c>
      <c r="L45" s="56"/>
      <c r="M45" s="57"/>
      <c r="N45" s="57"/>
      <c r="O45" s="58"/>
    </row>
    <row r="46" spans="1:19" x14ac:dyDescent="0.3">
      <c r="A46" s="24"/>
      <c r="D46" s="25"/>
      <c r="E46" s="25"/>
      <c r="F46" s="25"/>
      <c r="G46" s="25"/>
      <c r="H46" s="25"/>
      <c r="I46" s="25"/>
      <c r="J46" s="25"/>
      <c r="K46" s="25"/>
      <c r="M46" s="25"/>
      <c r="N46" s="25"/>
      <c r="O46" s="26"/>
      <c r="P46" s="27"/>
      <c r="Q46" s="26"/>
      <c r="R46" s="26"/>
      <c r="S46" s="26"/>
    </row>
    <row r="47" spans="1:19" x14ac:dyDescent="0.3">
      <c r="I47" s="31" t="s">
        <v>26</v>
      </c>
      <c r="J47" s="32"/>
      <c r="K47" s="36">
        <f>SUM(Tabel1[Prijs per jaar (obv afname 2024)])</f>
        <v>0</v>
      </c>
    </row>
    <row r="48" spans="1:19" ht="43.2" x14ac:dyDescent="0.3">
      <c r="I48" s="33" t="s">
        <v>52</v>
      </c>
      <c r="K48" s="43">
        <f>K47*4</f>
        <v>0</v>
      </c>
      <c r="L48" s="28" t="s">
        <v>27</v>
      </c>
    </row>
    <row r="49" spans="12:12" x14ac:dyDescent="0.3">
      <c r="L49" s="28" t="s">
        <v>28</v>
      </c>
    </row>
  </sheetData>
  <sheetProtection algorithmName="SHA-512" hashValue="AHNespJ8gJZgwniBfI0B7IpskDA9LvKilVMhvpdanMN2P1rQQ9+AjD6KH/1jPpTP4Z0qB/z4TPnfOWcZET2jGw==" saltValue="MnA+zLjKeoYqyTfg8vBXOA==" spinCount="100000" sheet="1" objects="1" scenarios="1"/>
  <protectedRanges>
    <protectedRange password="A963" sqref="C6:M10" name="Invulveld"/>
  </protectedRanges>
  <mergeCells count="12">
    <mergeCell ref="A25:A45"/>
    <mergeCell ref="B2:P3"/>
    <mergeCell ref="Q23:S23"/>
    <mergeCell ref="B4:O4"/>
    <mergeCell ref="C6:M6"/>
    <mergeCell ref="C7:M7"/>
    <mergeCell ref="C8:M8"/>
    <mergeCell ref="C9:M9"/>
    <mergeCell ref="C10:M10"/>
    <mergeCell ref="B19:O19"/>
    <mergeCell ref="B20:O20"/>
    <mergeCell ref="B21:O21"/>
  </mergeCells>
  <phoneticPr fontId="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CB2008D04E244EAA3909A4B9BAC28A" ma:contentTypeVersion="3" ma:contentTypeDescription="Create a new document." ma:contentTypeScope="" ma:versionID="5ffc6c1d1c8d94889a1290e801ea1f2f">
  <xsd:schema xmlns:xsd="http://www.w3.org/2001/XMLSchema" xmlns:xs="http://www.w3.org/2001/XMLSchema" xmlns:p="http://schemas.microsoft.com/office/2006/metadata/properties" xmlns:ns2="ab6d1921-ce30-4298-baef-885254c628a1" targetNamespace="http://schemas.microsoft.com/office/2006/metadata/properties" ma:root="true" ma:fieldsID="3c01d4526beaa25dc548561776b2d474" ns2:_="">
    <xsd:import namespace="ab6d1921-ce30-4298-baef-885254c628a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d1921-ce30-4298-baef-885254c628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567E1B-76B0-4974-8166-64AC8C4ABCA4}">
  <ds:schemaRefs>
    <ds:schemaRef ds:uri="http://schemas.microsoft.com/sharepoint/v3/contenttype/forms"/>
  </ds:schemaRefs>
</ds:datastoreItem>
</file>

<file path=customXml/itemProps2.xml><?xml version="1.0" encoding="utf-8"?>
<ds:datastoreItem xmlns:ds="http://schemas.openxmlformats.org/officeDocument/2006/customXml" ds:itemID="{16CFD19D-2776-4217-B4E5-C5EB8DECB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6d1921-ce30-4298-baef-885254c62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CFCE9-04DB-4E7D-85D6-ACAD9E63C0D2}">
  <ds:schemaRefs>
    <ds:schemaRef ds:uri="http://purl.org/dc/terms/"/>
    <ds:schemaRef ds:uri="http://purl.org/dc/elements/1.1/"/>
    <ds:schemaRef ds:uri="http://www.w3.org/XML/1998/namespace"/>
    <ds:schemaRef ds:uri="http://purl.org/dc/dcmitype/"/>
    <ds:schemaRef ds:uri="http://schemas.microsoft.com/office/2006/metadata/properties"/>
    <ds:schemaRef ds:uri="ab6d1921-ce30-4298-baef-885254c628a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Kaman, J (scm)</dc:creator>
  <cp:keywords/>
  <dc:description/>
  <cp:lastModifiedBy>Bosma, R (ink)</cp:lastModifiedBy>
  <cp:revision/>
  <dcterms:created xsi:type="dcterms:W3CDTF">2025-01-07T15:16:05Z</dcterms:created>
  <dcterms:modified xsi:type="dcterms:W3CDTF">2025-11-12T10:25:50Z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0x01010069CB2008D04E244EAA3909A4B9BAC28A</vt:lpwstr>
  </property>
  <property fmtid="{D5CDD505-2E9C-101B-9397-08002B2CF9AE}" pid="3" name="Order">
    <vt:r8>148800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