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porateroot.sharepoint.com/sites/Project-BK4713/Team/WIP/GDCC bouw- en woonrijp maken/Referentie/"/>
    </mc:Choice>
  </mc:AlternateContent>
  <xr:revisionPtr revIDLastSave="414" documentId="8_{F2ABA889-A946-4613-9A02-FE9BA6D793EE}" xr6:coauthVersionLast="47" xr6:coauthVersionMax="47" xr10:uidLastSave="{4878A9A7-96A9-4FE2-B53A-338F291172B8}"/>
  <bookViews>
    <workbookView xWindow="-28920" yWindow="-120" windowWidth="29040" windowHeight="15720" xr2:uid="{74A42C38-52FA-4C00-838A-EFEDD9B449BD}"/>
  </bookViews>
  <sheets>
    <sheet name="MKI invulformulier " sheetId="1" r:id="rId1"/>
  </sheets>
  <definedNames>
    <definedName name="_xlnm._FilterDatabase" localSheetId="0" hidden="1">'MKI invulformulier '!$A$2:$D$181</definedName>
  </definedNames>
  <calcPr calcId="191028" iterateCount="1" calcCompleted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4" i="1" l="1"/>
  <c r="N192" i="1"/>
  <c r="N193" i="1"/>
  <c r="N194" i="1"/>
  <c r="N195" i="1"/>
  <c r="N196" i="1"/>
  <c r="N197" i="1"/>
  <c r="N191" i="1"/>
  <c r="N190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3" i="1"/>
  <c r="N44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20" i="1"/>
  <c r="N121" i="1"/>
  <c r="N128" i="1"/>
  <c r="N129" i="1"/>
  <c r="N134" i="1"/>
  <c r="N137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3" i="1"/>
  <c r="N4" i="1"/>
  <c r="N5" i="1"/>
  <c r="N6" i="1"/>
  <c r="N7" i="1"/>
  <c r="N8" i="1"/>
  <c r="N10" i="1"/>
  <c r="N11" i="1"/>
  <c r="N12" i="1"/>
  <c r="O91" i="1"/>
  <c r="O174" i="1"/>
  <c r="O145" i="1"/>
  <c r="O113" i="1"/>
  <c r="O152" i="1"/>
  <c r="O112" i="1"/>
  <c r="O171" i="1"/>
  <c r="O147" i="1"/>
  <c r="O139" i="1"/>
  <c r="O173" i="1"/>
  <c r="O90" i="1"/>
  <c r="O43" i="1"/>
  <c r="O168" i="1"/>
  <c r="O163" i="1"/>
  <c r="O140" i="1"/>
  <c r="O102" i="1"/>
  <c r="O80" i="1"/>
  <c r="O58" i="1"/>
  <c r="O35" i="1"/>
  <c r="O13" i="1"/>
  <c r="O6" i="1"/>
  <c r="O162" i="1"/>
  <c r="O101" i="1"/>
  <c r="O79" i="1"/>
  <c r="O57" i="1"/>
  <c r="O34" i="1"/>
  <c r="O5" i="1"/>
  <c r="O161" i="1"/>
  <c r="O137" i="1"/>
  <c r="O100" i="1"/>
  <c r="O78" i="1"/>
  <c r="O56" i="1"/>
  <c r="O33" i="1"/>
  <c r="O172" i="1"/>
  <c r="O68" i="1"/>
  <c r="O160" i="1"/>
  <c r="O32" i="1"/>
  <c r="O159" i="1"/>
  <c r="O98" i="1"/>
  <c r="O31" i="1"/>
  <c r="O97" i="1"/>
  <c r="O30" i="1"/>
  <c r="O121" i="1"/>
  <c r="O54" i="1"/>
  <c r="O178" i="1"/>
  <c r="O120" i="1"/>
  <c r="O73" i="1"/>
  <c r="O155" i="1"/>
  <c r="O52" i="1"/>
  <c r="O115" i="1"/>
  <c r="O51" i="1"/>
  <c r="O26" i="1"/>
  <c r="O150" i="1"/>
  <c r="O48" i="1"/>
  <c r="O149" i="1"/>
  <c r="O148" i="1"/>
  <c r="O170" i="1"/>
  <c r="O169" i="1"/>
  <c r="O4" i="1"/>
  <c r="O134" i="1"/>
  <c r="O99" i="1"/>
  <c r="O77" i="1"/>
  <c r="O9" i="1"/>
  <c r="O129" i="1"/>
  <c r="O76" i="1"/>
  <c r="O180" i="1"/>
  <c r="O158" i="1"/>
  <c r="O128" i="1"/>
  <c r="O75" i="1"/>
  <c r="O55" i="1"/>
  <c r="O179" i="1"/>
  <c r="O157" i="1"/>
  <c r="O96" i="1"/>
  <c r="O74" i="1"/>
  <c r="O29" i="1"/>
  <c r="O156" i="1"/>
  <c r="O95" i="1"/>
  <c r="O53" i="1"/>
  <c r="O28" i="1"/>
  <c r="O177" i="1"/>
  <c r="O116" i="1"/>
  <c r="O94" i="1"/>
  <c r="O72" i="1"/>
  <c r="O27" i="1"/>
  <c r="O176" i="1"/>
  <c r="O154" i="1"/>
  <c r="O93" i="1"/>
  <c r="O71" i="1"/>
  <c r="O175" i="1"/>
  <c r="O153" i="1"/>
  <c r="O114" i="1"/>
  <c r="O92" i="1"/>
  <c r="O70" i="1"/>
  <c r="O50" i="1"/>
  <c r="O69" i="1"/>
  <c r="O49" i="1"/>
  <c r="O89" i="1"/>
  <c r="O24" i="1"/>
  <c r="O166" i="1"/>
  <c r="O144" i="1"/>
  <c r="O109" i="1"/>
  <c r="O87" i="1"/>
  <c r="O65" i="1"/>
  <c r="O45" i="1"/>
  <c r="O23" i="1"/>
  <c r="O165" i="1"/>
  <c r="O143" i="1"/>
  <c r="O108" i="1"/>
  <c r="O86" i="1"/>
  <c r="O64" i="1"/>
  <c r="O44" i="1"/>
  <c r="O22" i="1"/>
  <c r="O164" i="1"/>
  <c r="O142" i="1"/>
  <c r="O107" i="1"/>
  <c r="O85" i="1"/>
  <c r="O63" i="1"/>
  <c r="O21" i="1"/>
  <c r="O67" i="1"/>
  <c r="O110" i="1"/>
  <c r="O141" i="1"/>
  <c r="O106" i="1"/>
  <c r="O84" i="1"/>
  <c r="O62" i="1"/>
  <c r="O42" i="1"/>
  <c r="O20" i="1"/>
  <c r="O146" i="1"/>
  <c r="O46" i="1"/>
  <c r="O105" i="1"/>
  <c r="O61" i="1"/>
  <c r="O60" i="1"/>
  <c r="O59" i="1"/>
  <c r="O16" i="1"/>
  <c r="O15" i="1"/>
  <c r="O36" i="1"/>
  <c r="O14" i="1"/>
  <c r="O111" i="1"/>
  <c r="O25" i="1"/>
  <c r="O167" i="1"/>
  <c r="O41" i="1"/>
  <c r="O18" i="1"/>
  <c r="O39" i="1"/>
  <c r="O38" i="1"/>
  <c r="O37" i="1"/>
  <c r="O12" i="1"/>
  <c r="O118" i="1"/>
  <c r="O10" i="1"/>
  <c r="O47" i="1"/>
  <c r="O66" i="1"/>
  <c r="O19" i="1"/>
  <c r="O104" i="1"/>
  <c r="O40" i="1"/>
  <c r="O103" i="1"/>
  <c r="O17" i="1"/>
  <c r="O119" i="1"/>
  <c r="O11" i="1"/>
  <c r="O117" i="1"/>
  <c r="O151" i="1"/>
  <c r="O8" i="1"/>
  <c r="O7" i="1"/>
  <c r="O88" i="1"/>
  <c r="O83" i="1"/>
  <c r="O82" i="1"/>
  <c r="O81" i="1"/>
  <c r="O3" i="1"/>
  <c r="O184" i="1"/>
  <c r="N204" i="1"/>
  <c r="N184" i="1"/>
  <c r="O196" i="1"/>
  <c r="O193" i="1"/>
  <c r="O192" i="1"/>
  <c r="O194" i="1"/>
  <c r="O197" i="1"/>
  <c r="O195" i="1"/>
  <c r="O191" i="1"/>
  <c r="O190" i="1"/>
  <c r="O204" i="1"/>
  <c r="F183" i="1"/>
</calcChain>
</file>

<file path=xl/sharedStrings.xml><?xml version="1.0" encoding="utf-8"?>
<sst xmlns="http://schemas.openxmlformats.org/spreadsheetml/2006/main" count="604" uniqueCount="323">
  <si>
    <t>Besteknummer</t>
  </si>
  <si>
    <t>Omschrijving</t>
  </si>
  <si>
    <t>MKI-Eenheid</t>
  </si>
  <si>
    <t>MKI-Hoeveelheid</t>
  </si>
  <si>
    <t>MKI-waarde referentieberekening</t>
  </si>
  <si>
    <t>Item inschrijver</t>
  </si>
  <si>
    <t>Bron voor item inschrijver (LCA, DuboCalc, etc.)</t>
  </si>
  <si>
    <t>Transportafstand [km]</t>
  </si>
  <si>
    <t>Hoeveelheid voor MKI</t>
  </si>
  <si>
    <t>Eenheid voor MKI</t>
  </si>
  <si>
    <t>MKI-toeslag (voor cat 3-data)</t>
  </si>
  <si>
    <t>MKI-waarde</t>
  </si>
  <si>
    <t>% van totale MKI</t>
  </si>
  <si>
    <t>111310 &amp; 111370</t>
  </si>
  <si>
    <t>Aanbrengen en verwijderen rijplatenbaan.</t>
  </si>
  <si>
    <t>m</t>
  </si>
  <si>
    <t>153110</t>
  </si>
  <si>
    <t>Zagen van bitumineuze verharding, 230-280 mm.</t>
  </si>
  <si>
    <t>153120</t>
  </si>
  <si>
    <t>Zagen van bitumineuze verharding, 120-150 mm.</t>
  </si>
  <si>
    <t>154110</t>
  </si>
  <si>
    <t>Opnemen verharding van prefab. betonplaten</t>
  </si>
  <si>
    <t>m2</t>
  </si>
  <si>
    <t>154120</t>
  </si>
  <si>
    <t>157010</t>
  </si>
  <si>
    <t>Opbreken RWS-banden 110/220 x 250 mm.</t>
  </si>
  <si>
    <t>Maaien en frezen van kruidachtige vegetatie</t>
  </si>
  <si>
    <t>are</t>
  </si>
  <si>
    <t>Grond ontgraven uit cunet</t>
  </si>
  <si>
    <t>m3</t>
  </si>
  <si>
    <t>221020</t>
  </si>
  <si>
    <t>221030</t>
  </si>
  <si>
    <t>221040</t>
  </si>
  <si>
    <t>221050</t>
  </si>
  <si>
    <t>221060</t>
  </si>
  <si>
    <t>221070</t>
  </si>
  <si>
    <t>221080</t>
  </si>
  <si>
    <t>221090</t>
  </si>
  <si>
    <t>222010</t>
  </si>
  <si>
    <t>222020</t>
  </si>
  <si>
    <t>241010</t>
  </si>
  <si>
    <t>Grond vervoeren naar plaats van verwerken</t>
  </si>
  <si>
    <t>241020</t>
  </si>
  <si>
    <t>251110</t>
  </si>
  <si>
    <t>Grond verwerken in cunet</t>
  </si>
  <si>
    <t>251210</t>
  </si>
  <si>
    <t>251220</t>
  </si>
  <si>
    <t>251230</t>
  </si>
  <si>
    <t>251240</t>
  </si>
  <si>
    <t>254010</t>
  </si>
  <si>
    <t>Grond verwerken in terrein</t>
  </si>
  <si>
    <t>266050</t>
  </si>
  <si>
    <t>Diepspitten</t>
  </si>
  <si>
    <t>280010</t>
  </si>
  <si>
    <t>Leveren zand in zandbed</t>
  </si>
  <si>
    <t>280020</t>
  </si>
  <si>
    <t>Leveren brekerzand</t>
  </si>
  <si>
    <t>323010</t>
  </si>
  <si>
    <t>Betonduiker</t>
  </si>
  <si>
    <t>332110</t>
  </si>
  <si>
    <t>Graven sleuven</t>
  </si>
  <si>
    <t>332130</t>
  </si>
  <si>
    <t>Aanvullen sleuven</t>
  </si>
  <si>
    <t>332210</t>
  </si>
  <si>
    <t>Aanbrengen PVC-buis dia250 mm, VWA-riool</t>
  </si>
  <si>
    <t>335120</t>
  </si>
  <si>
    <t>Grond ontgraven t.b.v. sleuf VWA uitleggers ø160 mm</t>
  </si>
  <si>
    <t>335150</t>
  </si>
  <si>
    <t>Aanvullen sleuf VWA uitleggers ø160 mm.</t>
  </si>
  <si>
    <t>335210</t>
  </si>
  <si>
    <t>Aanbrengen kolkleidingen PVC ø125 mm.</t>
  </si>
  <si>
    <t>335220</t>
  </si>
  <si>
    <t>Aanbrengen PVC-buis ø160 mm, VWA uitlegger.</t>
  </si>
  <si>
    <t>335310</t>
  </si>
  <si>
    <t>Aanbrengen bochtstuk 45° kolkleidingen PVC ø125 mm</t>
  </si>
  <si>
    <t>st</t>
  </si>
  <si>
    <t>335340</t>
  </si>
  <si>
    <t>Aanbrengen PVC-hulpstuk, overschuifmof ø160 mm.</t>
  </si>
  <si>
    <t>335350</t>
  </si>
  <si>
    <t>Aanbrengen PVC-hulpstuk, eindkap ø160 mm.</t>
  </si>
  <si>
    <t>335360</t>
  </si>
  <si>
    <t>Aanbrengen bochtstuk 45° kolkleidingen PVC ø160 mm</t>
  </si>
  <si>
    <t>335440</t>
  </si>
  <si>
    <t>Maken inlaat IT-riool ø160 mm.</t>
  </si>
  <si>
    <t>335450</t>
  </si>
  <si>
    <t>Aanbrengen knevelinlaat kolkleidingen PVC ø160 mm.</t>
  </si>
  <si>
    <t>335460</t>
  </si>
  <si>
    <t>Aanbrengen standpijp PVC ø160 mm.</t>
  </si>
  <si>
    <t>352010</t>
  </si>
  <si>
    <t>Aanbrengen Tegra 600 inspectieputten</t>
  </si>
  <si>
    <t>353030</t>
  </si>
  <si>
    <t>Aanbrengen putrand met deksel</t>
  </si>
  <si>
    <t>355010</t>
  </si>
  <si>
    <t>Aanbrengen trottoirkolk 450x300 mm.</t>
  </si>
  <si>
    <t>355020</t>
  </si>
  <si>
    <t>Aanbrengen straatkolk 450x300 mm.</t>
  </si>
  <si>
    <t>361110</t>
  </si>
  <si>
    <t>Graven en aanvullen sleuf (1 m en dieper).</t>
  </si>
  <si>
    <t>361120</t>
  </si>
  <si>
    <t>Aanbrengen PE100-buis ø125 mm, persleiding.</t>
  </si>
  <si>
    <t>361220</t>
  </si>
  <si>
    <t>Aanbrengen bochtstuk 45° kolkleidingen PE hulpstuk ø125 mm</t>
  </si>
  <si>
    <t>361240</t>
  </si>
  <si>
    <t>Aanbrengen schuifafsluiter persleiding.</t>
  </si>
  <si>
    <t>381110</t>
  </si>
  <si>
    <t>Aanbrengen kabelbuis</t>
  </si>
  <si>
    <t>381111</t>
  </si>
  <si>
    <t>Graven en aanvullen sleuf</t>
  </si>
  <si>
    <t>381120</t>
  </si>
  <si>
    <t>381121</t>
  </si>
  <si>
    <t>381210</t>
  </si>
  <si>
    <t>381221</t>
  </si>
  <si>
    <t>381310</t>
  </si>
  <si>
    <t>381311</t>
  </si>
  <si>
    <t>381320</t>
  </si>
  <si>
    <t>381321</t>
  </si>
  <si>
    <t>381330</t>
  </si>
  <si>
    <t>381331</t>
  </si>
  <si>
    <t>381340</t>
  </si>
  <si>
    <t>381341</t>
  </si>
  <si>
    <t>381410</t>
  </si>
  <si>
    <t>381411</t>
  </si>
  <si>
    <t>381510</t>
  </si>
  <si>
    <t>381511</t>
  </si>
  <si>
    <t>383010</t>
  </si>
  <si>
    <t>Aanbrengen uitstroomvoorziening prefab beton.</t>
  </si>
  <si>
    <t>511010</t>
  </si>
  <si>
    <t xml:space="preserve">Zandbed </t>
  </si>
  <si>
    <t>512010</t>
  </si>
  <si>
    <t>Straatlaag</t>
  </si>
  <si>
    <t>520010</t>
  </si>
  <si>
    <t>Aanbrengen van een wegfundering 100 mm</t>
  </si>
  <si>
    <t>520020</t>
  </si>
  <si>
    <t>Aanbrengen van een wegfundering 250 mm</t>
  </si>
  <si>
    <t>520030</t>
  </si>
  <si>
    <t>Aanbrengen van een wegfundering 300 mm</t>
  </si>
  <si>
    <t>520040</t>
  </si>
  <si>
    <t>Aanbrengen van een wegfundering 350 mm</t>
  </si>
  <si>
    <t>520050</t>
  </si>
  <si>
    <t>531110</t>
  </si>
  <si>
    <t>Aanbrengen opsluitbanden</t>
  </si>
  <si>
    <t>532110</t>
  </si>
  <si>
    <t>532120</t>
  </si>
  <si>
    <t>534110</t>
  </si>
  <si>
    <t>Geleidebanden / RWS-banden</t>
  </si>
  <si>
    <t>541010</t>
  </si>
  <si>
    <t>Onderlagen AC 22 Base 70 mm</t>
  </si>
  <si>
    <t>ton</t>
  </si>
  <si>
    <t>Tussenlagen AC 16 Bin 50 mm</t>
  </si>
  <si>
    <t>543010</t>
  </si>
  <si>
    <t>Deklagen AC 16 surf 50 mm</t>
  </si>
  <si>
    <t>544010</t>
  </si>
  <si>
    <t>Kleeflagen 0,4 kg/m2</t>
  </si>
  <si>
    <t>544020</t>
  </si>
  <si>
    <t>Kleeflagen 0,3 kg/m2</t>
  </si>
  <si>
    <t>562020</t>
  </si>
  <si>
    <t>562030</t>
  </si>
  <si>
    <t>562040</t>
  </si>
  <si>
    <t>563120</t>
  </si>
  <si>
    <t>563130</t>
  </si>
  <si>
    <t>563160</t>
  </si>
  <si>
    <t>563170</t>
  </si>
  <si>
    <t>563210</t>
  </si>
  <si>
    <t>563220</t>
  </si>
  <si>
    <t>563240</t>
  </si>
  <si>
    <t>564010</t>
  </si>
  <si>
    <t>570010</t>
  </si>
  <si>
    <t>Menggranulaat 200 mm</t>
  </si>
  <si>
    <t>570020</t>
  </si>
  <si>
    <t xml:space="preserve">30 mm lava tussenlaag </t>
  </si>
  <si>
    <t>570030</t>
  </si>
  <si>
    <t>Stabilizer verharding</t>
  </si>
  <si>
    <t>710010</t>
  </si>
  <si>
    <t>Aanbrengen hek</t>
  </si>
  <si>
    <t>721010</t>
  </si>
  <si>
    <t>Verkeersborden</t>
  </si>
  <si>
    <t>721020</t>
  </si>
  <si>
    <t>732010</t>
  </si>
  <si>
    <t>Aanbrengen lengtemarkering</t>
  </si>
  <si>
    <t>km</t>
  </si>
  <si>
    <t>732020</t>
  </si>
  <si>
    <t>732030</t>
  </si>
  <si>
    <t>732040</t>
  </si>
  <si>
    <t>761110</t>
  </si>
  <si>
    <t>Aanbrengen verlichtingsobject: lichtmast</t>
  </si>
  <si>
    <t>Aanbrengen verlichtingsobject: LED</t>
  </si>
  <si>
    <t>761120</t>
  </si>
  <si>
    <t>762110</t>
  </si>
  <si>
    <t xml:space="preserve">Graven en aanvullen sleuf  </t>
  </si>
  <si>
    <t>762210</t>
  </si>
  <si>
    <t>Aanbrengen energiegrondkabel</t>
  </si>
  <si>
    <t>Let op! Voor deze objecten geldt een plafondwaarde</t>
  </si>
  <si>
    <t>Verwijderen drainagebuis ø80 mm</t>
  </si>
  <si>
    <t>Verwijderen kunststofbuis ø250 mm</t>
  </si>
  <si>
    <t>Frezen getrapte aansluiting</t>
  </si>
  <si>
    <t>Opbreken asfalt 230 mm</t>
  </si>
  <si>
    <t>Opbreken asfalt 120 mm</t>
  </si>
  <si>
    <t>Demarkeren gele markering</t>
  </si>
  <si>
    <t>Demarkeren van witte markering</t>
  </si>
  <si>
    <t>Afschuinen bestaande betonnen duikers</t>
  </si>
  <si>
    <t>Aanbrengen stalen duiker ø800 mm</t>
  </si>
  <si>
    <t>Aanbrengen trekput</t>
  </si>
  <si>
    <t>Aanbrengen PP 315 Inspectieput</t>
  </si>
  <si>
    <t>Gesloten front boring</t>
  </si>
  <si>
    <t>Pneumatische boring</t>
  </si>
  <si>
    <t>Kokosmat uitleggers</t>
  </si>
  <si>
    <t>Markeringspalen</t>
  </si>
  <si>
    <t>Gemaal</t>
  </si>
  <si>
    <t>Schoonmaken verhardingsoppervlak</t>
  </si>
  <si>
    <t>Aanbrengen opsluitbanden 60 x 150 mm</t>
  </si>
  <si>
    <t>Truckbanden 400/600x300</t>
  </si>
  <si>
    <t>Bakfrezen asfalt</t>
  </si>
  <si>
    <t>Aanbrengen asfaltwapening</t>
  </si>
  <si>
    <t>Kleeflaag 0,7 kg/m2</t>
  </si>
  <si>
    <t>Tussenlagen AC 16 Bin 50 mm, reparatie</t>
  </si>
  <si>
    <t>Haaientandtegels 300 x 300 x 60 mm</t>
  </si>
  <si>
    <t>Grasbetontegels 300 x 300 x 100 mm</t>
  </si>
  <si>
    <t>Aanbrengen figuratie markering, driehoeksmarkering</t>
  </si>
  <si>
    <t>Aanbrengen uitneembare paal</t>
  </si>
  <si>
    <t>Aanbrengen zwerfkei</t>
  </si>
  <si>
    <t>133010</t>
  </si>
  <si>
    <t>135010</t>
  </si>
  <si>
    <t>153310</t>
  </si>
  <si>
    <t>153320</t>
  </si>
  <si>
    <t>153330</t>
  </si>
  <si>
    <t>153510</t>
  </si>
  <si>
    <t>153520</t>
  </si>
  <si>
    <t>173010</t>
  </si>
  <si>
    <t>173020</t>
  </si>
  <si>
    <t>221100</t>
  </si>
  <si>
    <t>221110</t>
  </si>
  <si>
    <t>221120</t>
  </si>
  <si>
    <t>221130</t>
  </si>
  <si>
    <t>221140</t>
  </si>
  <si>
    <t>222030</t>
  </si>
  <si>
    <t>222040</t>
  </si>
  <si>
    <t>222050</t>
  </si>
  <si>
    <t>251250</t>
  </si>
  <si>
    <t>251260</t>
  </si>
  <si>
    <t>251270</t>
  </si>
  <si>
    <t>323020</t>
  </si>
  <si>
    <t>324010</t>
  </si>
  <si>
    <t>351010</t>
  </si>
  <si>
    <t>352020</t>
  </si>
  <si>
    <t>362</t>
  </si>
  <si>
    <t>3816</t>
  </si>
  <si>
    <t>383020</t>
  </si>
  <si>
    <t>515010</t>
  </si>
  <si>
    <t>531130</t>
  </si>
  <si>
    <t>535110</t>
  </si>
  <si>
    <t>545010</t>
  </si>
  <si>
    <t>545020</t>
  </si>
  <si>
    <t>545030</t>
  </si>
  <si>
    <t>545040</t>
  </si>
  <si>
    <t>563110</t>
  </si>
  <si>
    <t>563140</t>
  </si>
  <si>
    <t>561350</t>
  </si>
  <si>
    <t>563180</t>
  </si>
  <si>
    <t>563190</t>
  </si>
  <si>
    <t>564020</t>
  </si>
  <si>
    <t>735010</t>
  </si>
  <si>
    <t>740020</t>
  </si>
  <si>
    <t>780010</t>
  </si>
  <si>
    <t>382010</t>
  </si>
  <si>
    <t>MKI-waarde (A-D) per eenheid</t>
  </si>
  <si>
    <t>Buiten scope</t>
  </si>
  <si>
    <t>171010</t>
  </si>
  <si>
    <t>Verwijderen schrikhek</t>
  </si>
  <si>
    <t>172010</t>
  </si>
  <si>
    <t>Verwijderen verkeersbordpaal, incl. bord</t>
  </si>
  <si>
    <t>172020</t>
  </si>
  <si>
    <t>Verwijderen verkeersborden</t>
  </si>
  <si>
    <t>175010</t>
  </si>
  <si>
    <t>177010</t>
  </si>
  <si>
    <t>Verwijderen betonnen geleidebarrier</t>
  </si>
  <si>
    <t>Verwijderen schildjes</t>
  </si>
  <si>
    <t>Plaatsen enkelzits bank</t>
  </si>
  <si>
    <t>Aanbrengen schakel- en verdeelinrichting OVL kast</t>
  </si>
  <si>
    <t>740010</t>
  </si>
  <si>
    <t>763110</t>
  </si>
  <si>
    <t/>
  </si>
  <si>
    <t>Levenduur</t>
  </si>
  <si>
    <t xml:space="preserve">jaar </t>
  </si>
  <si>
    <t>224010</t>
  </si>
  <si>
    <t>241030</t>
  </si>
  <si>
    <t>241040</t>
  </si>
  <si>
    <t>520060</t>
  </si>
  <si>
    <t>520070</t>
  </si>
  <si>
    <t>Aanbrengen betonstraatstenen.</t>
  </si>
  <si>
    <t>562050</t>
  </si>
  <si>
    <t>Aangepast of toegevoegd</t>
  </si>
  <si>
    <t>Ontgraven menggranulaat uit depot</t>
  </si>
  <si>
    <t>Vervoeren menggranulaat</t>
  </si>
  <si>
    <t>Leveren ongebonden steenmengsel, menggranulaat</t>
  </si>
  <si>
    <t>531210</t>
  </si>
  <si>
    <t>531220</t>
  </si>
  <si>
    <t>531310</t>
  </si>
  <si>
    <t>531410</t>
  </si>
  <si>
    <t>531420</t>
  </si>
  <si>
    <t>531430</t>
  </si>
  <si>
    <t>Leveren rechte opsluitbanden Bio Bound</t>
  </si>
  <si>
    <t>stuks</t>
  </si>
  <si>
    <t>Leveren hulpstukken opsluitbanden Bio Bound</t>
  </si>
  <si>
    <t>532210</t>
  </si>
  <si>
    <t>532310</t>
  </si>
  <si>
    <t>532420</t>
  </si>
  <si>
    <t>532430</t>
  </si>
  <si>
    <t xml:space="preserve">Bio Bound trottoirband 180/200 x 250 </t>
  </si>
  <si>
    <t>Bio Bound Leveren hulpstukken troittoirbanden</t>
  </si>
  <si>
    <t>534210</t>
  </si>
  <si>
    <t>534220</t>
  </si>
  <si>
    <t xml:space="preserve">Bio Bound trottoirband 110/220 x 250 </t>
  </si>
  <si>
    <t>535210</t>
  </si>
  <si>
    <t>Bio Bound Truckbanden 400/600x300</t>
  </si>
  <si>
    <t>Bio Bound BSS</t>
  </si>
  <si>
    <t>Bio Bound Betontegels 100 mm, wit</t>
  </si>
  <si>
    <t>Bio Bound aanbrengen betontegels</t>
  </si>
  <si>
    <t>Bio Bound Betontegels 300 x 300 x 45 mm, wit</t>
  </si>
  <si>
    <t>Bio Bound Betontegels 300 x 300 x 80 mm, antraciet</t>
  </si>
  <si>
    <t>Bio Bound Betontegels 200 x 200 x 80 mm</t>
  </si>
  <si>
    <t>Bio Bound Betontegels 200 x 200 x 80 mm, wit</t>
  </si>
  <si>
    <t xml:space="preserve">Bio Bound Grasbetontegels 600 x 400 x 100 mm   </t>
  </si>
  <si>
    <t>Bio Bound toegevoegd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</si>
</sst>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</numFmts>
  <fonts count="10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rgb="FF02486F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02486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3" borderId="3"/>
    <xf numFmtId="43" fontId="5" fillId="0" borderId="0" applyFont="0" applyFill="0" applyBorder="0" applyAlignment="0" applyProtection="0"/>
    <xf numFmtId="0" fontId="1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0" fontId="3" fillId="2" borderId="2" xfId="0" quotePrefix="1" applyFont="1" applyFill="1" applyBorder="1"/>
    <xf numFmtId="4" fontId="0" fillId="0" borderId="0" xfId="0" applyNumberFormat="1"/>
    <xf numFmtId="0" fontId="3" fillId="2" borderId="6" xfId="0" quotePrefix="1" applyFont="1" applyFill="1" applyBorder="1"/>
    <xf numFmtId="0" fontId="3" fillId="2" borderId="7" xfId="0" quotePrefix="1" applyFont="1" applyFill="1" applyBorder="1"/>
    <xf numFmtId="0" fontId="3" fillId="2" borderId="4" xfId="0" quotePrefix="1" applyFont="1" applyFill="1" applyBorder="1"/>
    <xf numFmtId="0" fontId="3" fillId="2" borderId="5" xfId="0" quotePrefix="1" applyFont="1" applyFill="1" applyBorder="1"/>
    <xf numFmtId="0" fontId="3" fillId="2" borderId="10" xfId="0" quotePrefix="1" applyFont="1" applyFill="1" applyBorder="1"/>
    <xf numFmtId="4" fontId="3" fillId="2" borderId="11" xfId="0" applyNumberFormat="1" applyFont="1" applyFill="1" applyBorder="1"/>
    <xf numFmtId="0" fontId="6" fillId="0" borderId="0" xfId="0" applyFont="1" applyAlignment="1">
      <alignment wrapText="1"/>
    </xf>
    <xf numFmtId="44" fontId="6" fillId="0" borderId="0" xfId="1" applyFont="1"/>
    <xf numFmtId="164" fontId="6" fillId="0" borderId="0" xfId="1" applyNumberFormat="1" applyFont="1"/>
    <xf numFmtId="9" fontId="0" fillId="0" borderId="8" xfId="2" applyFont="1" applyBorder="1"/>
    <xf numFmtId="9" fontId="0" fillId="0" borderId="9" xfId="2" applyFont="1" applyBorder="1"/>
    <xf numFmtId="44" fontId="0" fillId="0" borderId="15" xfId="0" applyNumberFormat="1" applyBorder="1"/>
    <xf numFmtId="0" fontId="0" fillId="0" borderId="16" xfId="0" applyBorder="1"/>
    <xf numFmtId="44" fontId="0" fillId="0" borderId="16" xfId="1" applyFont="1" applyBorder="1"/>
    <xf numFmtId="9" fontId="0" fillId="0" borderId="11" xfId="2" applyFont="1" applyBorder="1"/>
    <xf numFmtId="0" fontId="6" fillId="0" borderId="0" xfId="0" applyFont="1"/>
    <xf numFmtId="0" fontId="3" fillId="4" borderId="2" xfId="0" quotePrefix="1" applyFont="1" applyFill="1" applyBorder="1"/>
    <xf numFmtId="44" fontId="0" fillId="4" borderId="14" xfId="0" applyNumberFormat="1" applyFill="1" applyBorder="1"/>
    <xf numFmtId="44" fontId="6" fillId="0" borderId="0" xfId="1" applyFont="1" applyFill="1"/>
    <xf numFmtId="0" fontId="3" fillId="0" borderId="2" xfId="0" quotePrefix="1" applyFont="1" applyBorder="1"/>
    <xf numFmtId="0" fontId="3" fillId="2" borderId="4" xfId="0" quotePrefix="1" applyFont="1" applyFill="1" applyBorder="1" applyAlignment="1">
      <alignment horizontal="left"/>
    </xf>
    <xf numFmtId="4" fontId="3" fillId="2" borderId="8" xfId="0" applyNumberFormat="1" applyFont="1" applyFill="1" applyBorder="1"/>
    <xf numFmtId="4" fontId="3" fillId="2" borderId="9" xfId="0" applyNumberFormat="1" applyFont="1" applyFill="1" applyBorder="1"/>
    <xf numFmtId="44" fontId="0" fillId="0" borderId="12" xfId="0" applyNumberFormat="1" applyBorder="1"/>
    <xf numFmtId="44" fontId="0" fillId="0" borderId="14" xfId="0" applyNumberFormat="1" applyBorder="1"/>
    <xf numFmtId="0" fontId="0" fillId="0" borderId="13" xfId="0" applyBorder="1" applyProtection="1">
      <protection locked="0"/>
    </xf>
    <xf numFmtId="44" fontId="0" fillId="0" borderId="13" xfId="1" applyFont="1" applyBorder="1" applyProtection="1">
      <protection locked="0"/>
    </xf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9" fontId="6" fillId="0" borderId="0" xfId="1" applyNumberFormat="1" applyFont="1"/>
    <xf numFmtId="44" fontId="0" fillId="0" borderId="13" xfId="1" applyFont="1" applyBorder="1" applyProtection="1"/>
    <xf numFmtId="44" fontId="0" fillId="0" borderId="1" xfId="1" applyFont="1" applyBorder="1" applyProtection="1"/>
    <xf numFmtId="0" fontId="3" fillId="2" borderId="2" xfId="0" applyFont="1" applyFill="1" applyBorder="1"/>
    <xf numFmtId="44" fontId="0" fillId="0" borderId="12" xfId="0" applyNumberFormat="1" applyBorder="1" applyProtection="1">
      <protection locked="0"/>
    </xf>
    <xf numFmtId="44" fontId="0" fillId="0" borderId="14" xfId="0" applyNumberFormat="1" applyBorder="1" applyProtection="1">
      <protection locked="0"/>
    </xf>
    <xf numFmtId="164" fontId="0" fillId="4" borderId="17" xfId="1" applyNumberFormat="1" applyFont="1" applyFill="1" applyBorder="1"/>
    <xf numFmtId="0" fontId="7" fillId="6" borderId="0" xfId="0" applyFont="1" applyFill="1"/>
    <xf numFmtId="0" fontId="8" fillId="6" borderId="0" xfId="0" applyFont="1" applyFill="1"/>
    <xf numFmtId="0" fontId="3" fillId="7" borderId="2" xfId="0" quotePrefix="1" applyFont="1" applyFill="1" applyBorder="1"/>
    <xf numFmtId="44" fontId="0" fillId="7" borderId="14" xfId="0" applyNumberFormat="1" applyFill="1" applyBorder="1"/>
    <xf numFmtId="0" fontId="3" fillId="7" borderId="4" xfId="0" quotePrefix="1" applyFont="1" applyFill="1" applyBorder="1"/>
    <xf numFmtId="44" fontId="9" fillId="7" borderId="0" xfId="1" applyFont="1" applyFill="1"/>
    <xf numFmtId="0" fontId="3" fillId="7" borderId="2" xfId="0" applyFont="1" applyFill="1" applyBorder="1"/>
    <xf numFmtId="0" fontId="3" fillId="5" borderId="4" xfId="0" quotePrefix="1" applyFont="1" applyFill="1" applyBorder="1"/>
    <xf numFmtId="44" fontId="0" fillId="4" borderId="0" xfId="0" applyNumberFormat="1" applyFill="1"/>
    <xf numFmtId="44" fontId="9" fillId="5" borderId="0" xfId="1" applyFont="1" applyFill="1"/>
    <xf numFmtId="0" fontId="0" fillId="0" borderId="0" xfId="0" applyFill="1"/>
    <xf numFmtId="4" fontId="0" fillId="0" borderId="0" xfId="0" applyNumberFormat="1" applyFill="1"/>
  </cellXfs>
  <cellStyles count="8">
    <cellStyle name="Comma 2" xfId="4" xr:uid="{EEBC61B2-AD0D-4240-B121-CEBFE60DD7AA}"/>
    <cellStyle name="Currency" xfId="1" builtinId="4"/>
    <cellStyle name="Currency 2" xfId="6" xr:uid="{0BD273C9-14E9-4B62-B487-E9CD999C9411}"/>
    <cellStyle name="Normal" xfId="0" builtinId="0" customBuiltin="1"/>
    <cellStyle name="Normal 3 2" xfId="5" xr:uid="{BD6C7908-5C62-4165-BFCC-D8F30AF5CAE9}"/>
    <cellStyle name="Percent" xfId="2" builtinId="5"/>
    <cellStyle name="Percent 2" xfId="7" xr:uid="{91E18A0D-C19A-49D2-98A1-57B768A19D13}"/>
    <cellStyle name="Sub heading - 2" xfId="3" xr:uid="{C25657E8-42B8-4492-ABF7-A9391FA5A236}"/>
  </cellStyles>
  <dxfs count="2"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2B4BF-211F-4A57-9B6F-FC5742644E72}">
  <dimension ref="A1:O204"/>
  <sheetViews>
    <sheetView tabSelected="1" zoomScale="85" zoomScaleNormal="85" workbookViewId="0">
      <pane ySplit="2" topLeftCell="A131" activePane="bottomLeft" state="frozen"/>
      <selection activeCell="B1" sqref="B1"/>
      <selection pane="bottomLeft" activeCell="I149" sqref="I149"/>
    </sheetView>
  </sheetViews>
  <sheetFormatPr defaultColWidth="8.88671875" defaultRowHeight="12.75" customHeight="1"/>
  <cols>
    <col min="1" max="1" width="15.44140625" customWidth="1"/>
    <col min="2" max="2" width="60.5546875" customWidth="1"/>
    <col min="3" max="3" width="13.44140625" bestFit="1" customWidth="1"/>
    <col min="4" max="4" width="16.6640625" style="3" customWidth="1"/>
    <col min="6" max="6" width="23.33203125" customWidth="1"/>
    <col min="7" max="7" width="51.109375" customWidth="1"/>
    <col min="8" max="8" width="30.6640625" customWidth="1"/>
    <col min="9" max="9" width="24.5546875" bestFit="1" customWidth="1"/>
    <col min="10" max="10" width="24.33203125" bestFit="1" customWidth="1"/>
    <col min="11" max="11" width="19.5546875" bestFit="1" customWidth="1"/>
    <col min="12" max="12" width="21.6640625" bestFit="1" customWidth="1"/>
    <col min="13" max="13" width="21.5546875" customWidth="1"/>
    <col min="14" max="14" width="18" customWidth="1"/>
    <col min="15" max="15" width="18.33203125" bestFit="1" customWidth="1"/>
  </cols>
  <sheetData>
    <row r="1" spans="1:15" ht="12.75" customHeight="1">
      <c r="A1" s="40" t="s">
        <v>281</v>
      </c>
      <c r="B1" s="41">
        <v>50</v>
      </c>
      <c r="C1" s="40" t="s">
        <v>282</v>
      </c>
    </row>
    <row r="2" spans="1:15" s="10" customFormat="1" ht="27" thickBot="1">
      <c r="A2" s="10" t="s">
        <v>0</v>
      </c>
      <c r="B2" s="10" t="s">
        <v>1</v>
      </c>
      <c r="C2" s="19" t="s">
        <v>2</v>
      </c>
      <c r="D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264</v>
      </c>
      <c r="M2" s="10" t="s">
        <v>10</v>
      </c>
      <c r="N2" s="10" t="s">
        <v>11</v>
      </c>
      <c r="O2" s="10" t="s">
        <v>12</v>
      </c>
    </row>
    <row r="3" spans="1:15" ht="13.8" thickBot="1">
      <c r="A3" s="4" t="s">
        <v>13</v>
      </c>
      <c r="B3" s="5" t="s">
        <v>14</v>
      </c>
      <c r="C3" s="5">
        <v>350</v>
      </c>
      <c r="D3" s="25" t="s">
        <v>15</v>
      </c>
      <c r="F3" s="27">
        <v>660.14781219518045</v>
      </c>
      <c r="G3" s="29"/>
      <c r="H3" s="29"/>
      <c r="I3" s="29"/>
      <c r="J3" s="29"/>
      <c r="K3" s="29"/>
      <c r="L3" s="30"/>
      <c r="M3" s="30"/>
      <c r="N3" s="34" t="str">
        <f>IF(L3="","",(L3+M3)*J3)</f>
        <v/>
      </c>
      <c r="O3" s="13" t="e">
        <f t="shared" ref="O3:O34" si="0">N3/SUM($N$3:$N$181)</f>
        <v>#VALUE!</v>
      </c>
    </row>
    <row r="4" spans="1:15" ht="13.8" thickBot="1">
      <c r="A4" s="6" t="s">
        <v>13</v>
      </c>
      <c r="B4" s="2" t="s">
        <v>14</v>
      </c>
      <c r="C4" s="2">
        <v>210</v>
      </c>
      <c r="D4" s="26" t="s">
        <v>15</v>
      </c>
      <c r="F4" s="28">
        <v>396.08868731710828</v>
      </c>
      <c r="G4" s="31"/>
      <c r="H4" s="31"/>
      <c r="I4" s="31"/>
      <c r="J4" s="31"/>
      <c r="K4" s="31"/>
      <c r="L4" s="32"/>
      <c r="M4" s="32"/>
      <c r="N4" s="35" t="str">
        <f t="shared" ref="N4:N66" si="1">IF(L4="","",(L4+M4)*J4)</f>
        <v/>
      </c>
      <c r="O4" s="13" t="e">
        <f t="shared" si="0"/>
        <v>#VALUE!</v>
      </c>
    </row>
    <row r="5" spans="1:15" ht="13.8" thickBot="1">
      <c r="A5" s="6" t="s">
        <v>13</v>
      </c>
      <c r="B5" s="2" t="s">
        <v>14</v>
      </c>
      <c r="C5" s="2">
        <v>60</v>
      </c>
      <c r="D5" s="26" t="s">
        <v>15</v>
      </c>
      <c r="F5" s="28">
        <v>113.16819637631664</v>
      </c>
      <c r="G5" s="31"/>
      <c r="H5" s="31"/>
      <c r="I5" s="31"/>
      <c r="J5" s="31"/>
      <c r="K5" s="31"/>
      <c r="L5" s="32"/>
      <c r="M5" s="32"/>
      <c r="N5" s="35" t="str">
        <f t="shared" si="1"/>
        <v/>
      </c>
      <c r="O5" s="13" t="e">
        <f t="shared" si="0"/>
        <v>#VALUE!</v>
      </c>
    </row>
    <row r="6" spans="1:15" ht="13.8" thickBot="1">
      <c r="A6" s="6" t="s">
        <v>13</v>
      </c>
      <c r="B6" s="2" t="s">
        <v>14</v>
      </c>
      <c r="C6" s="2">
        <v>500</v>
      </c>
      <c r="D6" s="26" t="s">
        <v>15</v>
      </c>
      <c r="F6" s="28">
        <v>943.06830313597209</v>
      </c>
      <c r="G6" s="31"/>
      <c r="H6" s="31"/>
      <c r="I6" s="31"/>
      <c r="J6" s="31"/>
      <c r="K6" s="31"/>
      <c r="L6" s="32"/>
      <c r="M6" s="32"/>
      <c r="N6" s="35" t="str">
        <f t="shared" si="1"/>
        <v/>
      </c>
      <c r="O6" s="13" t="e">
        <f t="shared" si="0"/>
        <v>#VALUE!</v>
      </c>
    </row>
    <row r="7" spans="1:15" ht="13.8" thickBot="1">
      <c r="A7" s="6" t="s">
        <v>220</v>
      </c>
      <c r="B7" s="2" t="s">
        <v>192</v>
      </c>
      <c r="C7" s="2">
        <v>80</v>
      </c>
      <c r="D7" s="26" t="s">
        <v>15</v>
      </c>
      <c r="F7" s="28">
        <v>52.29992748845963</v>
      </c>
      <c r="G7" s="31"/>
      <c r="H7" s="31"/>
      <c r="I7" s="31"/>
      <c r="J7" s="31"/>
      <c r="K7" s="31"/>
      <c r="L7" s="32"/>
      <c r="M7" s="32"/>
      <c r="N7" s="35" t="str">
        <f t="shared" si="1"/>
        <v/>
      </c>
      <c r="O7" s="13" t="e">
        <f t="shared" si="0"/>
        <v>#VALUE!</v>
      </c>
    </row>
    <row r="8" spans="1:15" ht="13.8" thickBot="1">
      <c r="A8" s="6" t="s">
        <v>221</v>
      </c>
      <c r="B8" s="2" t="s">
        <v>193</v>
      </c>
      <c r="C8" s="2">
        <v>39</v>
      </c>
      <c r="D8" s="26" t="s">
        <v>15</v>
      </c>
      <c r="F8" s="28">
        <v>25.496214650624072</v>
      </c>
      <c r="G8" s="31"/>
      <c r="H8" s="31"/>
      <c r="I8" s="31"/>
      <c r="J8" s="31"/>
      <c r="K8" s="31"/>
      <c r="L8" s="32"/>
      <c r="M8" s="32"/>
      <c r="N8" s="35" t="str">
        <f t="shared" si="1"/>
        <v/>
      </c>
      <c r="O8" s="13" t="e">
        <f t="shared" si="0"/>
        <v>#VALUE!</v>
      </c>
    </row>
    <row r="9" spans="1:15" ht="13.8" thickBot="1">
      <c r="A9" s="6" t="s">
        <v>16</v>
      </c>
      <c r="B9" s="2" t="s">
        <v>17</v>
      </c>
      <c r="C9" s="42">
        <v>90</v>
      </c>
      <c r="D9" s="26" t="s">
        <v>15</v>
      </c>
      <c r="F9" s="43">
        <v>48.357193016818321</v>
      </c>
      <c r="G9" s="31"/>
      <c r="H9" s="31"/>
      <c r="I9" s="31"/>
      <c r="J9" s="31"/>
      <c r="K9" s="31"/>
      <c r="L9" s="32"/>
      <c r="M9" s="32"/>
      <c r="N9" s="35"/>
      <c r="O9" s="13" t="e">
        <f t="shared" si="0"/>
        <v>#DIV/0!</v>
      </c>
    </row>
    <row r="10" spans="1:15" ht="13.8" thickBot="1">
      <c r="A10" s="6" t="s">
        <v>18</v>
      </c>
      <c r="B10" s="2" t="s">
        <v>19</v>
      </c>
      <c r="C10" s="2">
        <v>215</v>
      </c>
      <c r="D10" s="26" t="s">
        <v>15</v>
      </c>
      <c r="F10" s="28">
        <v>462.07984438293067</v>
      </c>
      <c r="G10" s="31"/>
      <c r="H10" s="31"/>
      <c r="I10" s="31"/>
      <c r="J10" s="31"/>
      <c r="K10" s="31"/>
      <c r="L10" s="32"/>
      <c r="M10" s="32"/>
      <c r="N10" s="35" t="str">
        <f t="shared" si="1"/>
        <v/>
      </c>
      <c r="O10" s="13" t="e">
        <f t="shared" si="0"/>
        <v>#VALUE!</v>
      </c>
    </row>
    <row r="11" spans="1:15" ht="13.8" thickBot="1">
      <c r="A11" s="6" t="s">
        <v>222</v>
      </c>
      <c r="B11" s="2" t="s">
        <v>194</v>
      </c>
      <c r="C11" s="42">
        <v>7.5</v>
      </c>
      <c r="D11" s="26" t="s">
        <v>29</v>
      </c>
      <c r="F11" s="43">
        <v>11.345440921158666</v>
      </c>
      <c r="G11" s="31"/>
      <c r="H11" s="31"/>
      <c r="I11" s="31"/>
      <c r="J11" s="31"/>
      <c r="K11" s="31"/>
      <c r="L11" s="32"/>
      <c r="M11" s="32"/>
      <c r="N11" s="35" t="str">
        <f t="shared" si="1"/>
        <v/>
      </c>
      <c r="O11" s="13" t="e">
        <f t="shared" si="0"/>
        <v>#VALUE!</v>
      </c>
    </row>
    <row r="12" spans="1:15" ht="13.8" thickBot="1">
      <c r="A12" s="6" t="s">
        <v>223</v>
      </c>
      <c r="B12" s="2" t="s">
        <v>194</v>
      </c>
      <c r="C12" s="2">
        <v>1.5</v>
      </c>
      <c r="D12" s="26" t="s">
        <v>29</v>
      </c>
      <c r="F12" s="28">
        <v>2.269088184231733</v>
      </c>
      <c r="G12" s="31"/>
      <c r="H12" s="31"/>
      <c r="I12" s="31"/>
      <c r="J12" s="31"/>
      <c r="K12" s="31"/>
      <c r="L12" s="32"/>
      <c r="M12" s="32"/>
      <c r="N12" s="35" t="str">
        <f t="shared" si="1"/>
        <v/>
      </c>
      <c r="O12" s="13" t="e">
        <f t="shared" si="0"/>
        <v>#VALUE!</v>
      </c>
    </row>
    <row r="13" spans="1:15" ht="13.8" thickBot="1">
      <c r="A13" s="6" t="s">
        <v>224</v>
      </c>
      <c r="B13" s="2" t="s">
        <v>194</v>
      </c>
      <c r="C13" s="2">
        <v>1.6</v>
      </c>
      <c r="D13" s="26" t="s">
        <v>29</v>
      </c>
      <c r="F13" s="28">
        <v>2.4203607298471823</v>
      </c>
      <c r="G13" s="31"/>
      <c r="H13" s="31"/>
      <c r="I13" s="31"/>
      <c r="J13" s="31"/>
      <c r="K13" s="31"/>
      <c r="L13" s="32"/>
      <c r="M13" s="32"/>
      <c r="N13" s="35" t="str">
        <f t="shared" si="1"/>
        <v/>
      </c>
      <c r="O13" s="13" t="e">
        <f t="shared" si="0"/>
        <v>#VALUE!</v>
      </c>
    </row>
    <row r="14" spans="1:15" ht="13.8" thickBot="1">
      <c r="A14" s="6" t="s">
        <v>225</v>
      </c>
      <c r="B14" s="2" t="s">
        <v>195</v>
      </c>
      <c r="C14" s="2">
        <v>5</v>
      </c>
      <c r="D14" s="26" t="s">
        <v>22</v>
      </c>
      <c r="F14" s="28">
        <v>2.980152592896943</v>
      </c>
      <c r="G14" s="31"/>
      <c r="H14" s="31"/>
      <c r="I14" s="31"/>
      <c r="J14" s="31"/>
      <c r="K14" s="31"/>
      <c r="L14" s="32"/>
      <c r="M14" s="32"/>
      <c r="N14" s="35" t="str">
        <f t="shared" si="1"/>
        <v/>
      </c>
      <c r="O14" s="13" t="e">
        <f t="shared" si="0"/>
        <v>#VALUE!</v>
      </c>
    </row>
    <row r="15" spans="1:15" ht="13.8" thickBot="1">
      <c r="A15" s="6" t="s">
        <v>226</v>
      </c>
      <c r="B15" s="2" t="s">
        <v>196</v>
      </c>
      <c r="C15" s="2">
        <v>30</v>
      </c>
      <c r="D15" s="26" t="s">
        <v>22</v>
      </c>
      <c r="F15" s="28">
        <v>71.523662229526636</v>
      </c>
      <c r="G15" s="31"/>
      <c r="H15" s="31"/>
      <c r="I15" s="31"/>
      <c r="J15" s="31"/>
      <c r="K15" s="31"/>
      <c r="L15" s="32"/>
      <c r="M15" s="32"/>
      <c r="N15" s="35" t="str">
        <f t="shared" si="1"/>
        <v/>
      </c>
      <c r="O15" s="13" t="e">
        <f t="shared" si="0"/>
        <v>#VALUE!</v>
      </c>
    </row>
    <row r="16" spans="1:15" ht="13.8" thickBot="1">
      <c r="A16" s="6" t="s">
        <v>20</v>
      </c>
      <c r="B16" s="2" t="s">
        <v>21</v>
      </c>
      <c r="C16" s="2">
        <v>406</v>
      </c>
      <c r="D16" s="26" t="s">
        <v>22</v>
      </c>
      <c r="F16" s="28">
        <v>892.84323755272237</v>
      </c>
      <c r="G16" s="31"/>
      <c r="H16" s="31"/>
      <c r="I16" s="31"/>
      <c r="J16" s="31"/>
      <c r="K16" s="31"/>
      <c r="L16" s="32"/>
      <c r="M16" s="32"/>
      <c r="N16" s="35" t="str">
        <f t="shared" si="1"/>
        <v/>
      </c>
      <c r="O16" s="13" t="e">
        <f t="shared" si="0"/>
        <v>#VALUE!</v>
      </c>
    </row>
    <row r="17" spans="1:15" ht="13.8" thickBot="1">
      <c r="A17" s="6" t="s">
        <v>23</v>
      </c>
      <c r="B17" s="2" t="s">
        <v>21</v>
      </c>
      <c r="C17" s="2">
        <v>24</v>
      </c>
      <c r="D17" s="26" t="s">
        <v>22</v>
      </c>
      <c r="F17" s="28">
        <v>52.778910594249595</v>
      </c>
      <c r="G17" s="31"/>
      <c r="H17" s="31"/>
      <c r="I17" s="31"/>
      <c r="J17" s="31"/>
      <c r="K17" s="31"/>
      <c r="L17" s="32"/>
      <c r="M17" s="32"/>
      <c r="N17" s="35" t="str">
        <f t="shared" si="1"/>
        <v/>
      </c>
      <c r="O17" s="13" t="e">
        <f t="shared" si="0"/>
        <v>#VALUE!</v>
      </c>
    </row>
    <row r="18" spans="1:15" ht="13.8" thickBot="1">
      <c r="A18" s="6" t="s">
        <v>24</v>
      </c>
      <c r="B18" s="2" t="s">
        <v>25</v>
      </c>
      <c r="C18" s="2">
        <v>6</v>
      </c>
      <c r="D18" s="26" t="s">
        <v>15</v>
      </c>
      <c r="F18" s="28">
        <v>5.8315799464254958</v>
      </c>
      <c r="G18" s="31"/>
      <c r="H18" s="31"/>
      <c r="I18" s="31"/>
      <c r="J18" s="31"/>
      <c r="K18" s="31"/>
      <c r="L18" s="32"/>
      <c r="M18" s="32"/>
      <c r="N18" s="35" t="str">
        <f t="shared" si="1"/>
        <v/>
      </c>
      <c r="O18" s="13" t="e">
        <f t="shared" si="0"/>
        <v>#VALUE!</v>
      </c>
    </row>
    <row r="19" spans="1:15" ht="13.8" thickBot="1">
      <c r="A19" s="6" t="s">
        <v>227</v>
      </c>
      <c r="B19" s="2" t="s">
        <v>197</v>
      </c>
      <c r="C19" s="2">
        <v>6.5</v>
      </c>
      <c r="D19" s="26" t="s">
        <v>22</v>
      </c>
      <c r="F19" s="28">
        <v>3.0993586966128222</v>
      </c>
      <c r="G19" s="31"/>
      <c r="H19" s="31"/>
      <c r="I19" s="31"/>
      <c r="J19" s="31"/>
      <c r="K19" s="31"/>
      <c r="L19" s="32"/>
      <c r="M19" s="32"/>
      <c r="N19" s="35" t="str">
        <f t="shared" si="1"/>
        <v/>
      </c>
      <c r="O19" s="13" t="e">
        <f t="shared" si="0"/>
        <v>#VALUE!</v>
      </c>
    </row>
    <row r="20" spans="1:15" ht="13.8" thickBot="1">
      <c r="A20" s="6" t="s">
        <v>228</v>
      </c>
      <c r="B20" s="2" t="s">
        <v>198</v>
      </c>
      <c r="C20" s="2">
        <v>55</v>
      </c>
      <c r="D20" s="26" t="s">
        <v>22</v>
      </c>
      <c r="F20" s="28">
        <v>524.50685634986212</v>
      </c>
      <c r="G20" s="31"/>
      <c r="H20" s="31"/>
      <c r="I20" s="31"/>
      <c r="J20" s="31"/>
      <c r="K20" s="31"/>
      <c r="L20" s="32"/>
      <c r="M20" s="32"/>
      <c r="N20" s="35" t="str">
        <f t="shared" si="1"/>
        <v/>
      </c>
      <c r="O20" s="13" t="e">
        <f t="shared" si="0"/>
        <v>#VALUE!</v>
      </c>
    </row>
    <row r="21" spans="1:15" ht="13.8" thickBot="1">
      <c r="A21" s="24">
        <v>211010</v>
      </c>
      <c r="B21" s="2" t="s">
        <v>26</v>
      </c>
      <c r="C21" s="2">
        <v>575</v>
      </c>
      <c r="D21" s="26" t="s">
        <v>27</v>
      </c>
      <c r="F21" s="28">
        <v>822.52211563955655</v>
      </c>
      <c r="G21" s="31"/>
      <c r="H21" s="31"/>
      <c r="I21" s="31"/>
      <c r="J21" s="31"/>
      <c r="K21" s="31"/>
      <c r="L21" s="32"/>
      <c r="M21" s="32"/>
      <c r="N21" s="35" t="str">
        <f t="shared" si="1"/>
        <v/>
      </c>
      <c r="O21" s="13" t="e">
        <f t="shared" si="0"/>
        <v>#VALUE!</v>
      </c>
    </row>
    <row r="22" spans="1:15" ht="13.8" thickBot="1">
      <c r="A22" s="24">
        <v>211020</v>
      </c>
      <c r="B22" s="2" t="s">
        <v>26</v>
      </c>
      <c r="C22" s="2">
        <v>66</v>
      </c>
      <c r="D22" s="26" t="s">
        <v>27</v>
      </c>
      <c r="F22" s="28">
        <v>94.411234142975189</v>
      </c>
      <c r="G22" s="31"/>
      <c r="H22" s="31"/>
      <c r="I22" s="31"/>
      <c r="J22" s="31"/>
      <c r="K22" s="31"/>
      <c r="L22" s="32"/>
      <c r="M22" s="32"/>
      <c r="N22" s="35" t="str">
        <f t="shared" si="1"/>
        <v/>
      </c>
      <c r="O22" s="13" t="e">
        <f t="shared" si="0"/>
        <v>#VALUE!</v>
      </c>
    </row>
    <row r="23" spans="1:15" ht="13.8" thickBot="1">
      <c r="A23" s="24">
        <v>221010</v>
      </c>
      <c r="B23" s="2" t="s">
        <v>28</v>
      </c>
      <c r="C23" s="2">
        <v>130</v>
      </c>
      <c r="D23" s="26" t="s">
        <v>29</v>
      </c>
      <c r="F23" s="28">
        <v>9.7206157294548685</v>
      </c>
      <c r="G23" s="31"/>
      <c r="H23" s="31"/>
      <c r="I23" s="31"/>
      <c r="J23" s="31"/>
      <c r="K23" s="31"/>
      <c r="L23" s="32"/>
      <c r="M23" s="32"/>
      <c r="N23" s="35" t="str">
        <f t="shared" si="1"/>
        <v/>
      </c>
      <c r="O23" s="13" t="e">
        <f t="shared" si="0"/>
        <v>#VALUE!</v>
      </c>
    </row>
    <row r="24" spans="1:15" ht="13.8" thickBot="1">
      <c r="A24" s="6" t="s">
        <v>30</v>
      </c>
      <c r="B24" s="2" t="s">
        <v>28</v>
      </c>
      <c r="C24" s="2">
        <v>660</v>
      </c>
      <c r="D24" s="26" t="s">
        <v>29</v>
      </c>
      <c r="F24" s="28">
        <v>49.35081831877087</v>
      </c>
      <c r="G24" s="31"/>
      <c r="H24" s="31"/>
      <c r="I24" s="31"/>
      <c r="J24" s="31"/>
      <c r="K24" s="31"/>
      <c r="L24" s="32"/>
      <c r="M24" s="32"/>
      <c r="N24" s="35" t="str">
        <f t="shared" si="1"/>
        <v/>
      </c>
      <c r="O24" s="13" t="e">
        <f t="shared" si="0"/>
        <v>#VALUE!</v>
      </c>
    </row>
    <row r="25" spans="1:15" ht="13.8" thickBot="1">
      <c r="A25" s="6" t="s">
        <v>31</v>
      </c>
      <c r="B25" s="2" t="s">
        <v>28</v>
      </c>
      <c r="C25" s="2">
        <v>1380</v>
      </c>
      <c r="D25" s="26" t="s">
        <v>29</v>
      </c>
      <c r="F25" s="28">
        <v>103.1880746665209</v>
      </c>
      <c r="G25" s="31"/>
      <c r="H25" s="31"/>
      <c r="I25" s="31"/>
      <c r="J25" s="31"/>
      <c r="K25" s="31"/>
      <c r="L25" s="32"/>
      <c r="M25" s="32"/>
      <c r="N25" s="35" t="str">
        <f t="shared" si="1"/>
        <v/>
      </c>
      <c r="O25" s="13" t="e">
        <f t="shared" si="0"/>
        <v>#VALUE!</v>
      </c>
    </row>
    <row r="26" spans="1:15" ht="13.8" thickBot="1">
      <c r="A26" s="6" t="s">
        <v>32</v>
      </c>
      <c r="B26" s="2" t="s">
        <v>28</v>
      </c>
      <c r="C26" s="2">
        <v>1680</v>
      </c>
      <c r="D26" s="26" t="s">
        <v>29</v>
      </c>
      <c r="F26" s="28">
        <v>125.62026481141677</v>
      </c>
      <c r="G26" s="31"/>
      <c r="H26" s="31"/>
      <c r="I26" s="31"/>
      <c r="J26" s="31"/>
      <c r="K26" s="31"/>
      <c r="L26" s="32"/>
      <c r="M26" s="32"/>
      <c r="N26" s="35" t="str">
        <f t="shared" si="1"/>
        <v/>
      </c>
      <c r="O26" s="13" t="e">
        <f t="shared" si="0"/>
        <v>#VALUE!</v>
      </c>
    </row>
    <row r="27" spans="1:15" ht="13.8" thickBot="1">
      <c r="A27" s="6" t="s">
        <v>33</v>
      </c>
      <c r="B27" s="2" t="s">
        <v>28</v>
      </c>
      <c r="C27" s="42">
        <v>85</v>
      </c>
      <c r="D27" s="26" t="s">
        <v>29</v>
      </c>
      <c r="F27" s="43">
        <v>6.3557872077204909</v>
      </c>
      <c r="G27" s="31"/>
      <c r="H27" s="31"/>
      <c r="I27" s="31"/>
      <c r="J27" s="31"/>
      <c r="K27" s="31"/>
      <c r="L27" s="32"/>
      <c r="M27" s="32"/>
      <c r="N27" s="35" t="str">
        <f t="shared" si="1"/>
        <v/>
      </c>
      <c r="O27" s="13" t="e">
        <f t="shared" si="0"/>
        <v>#VALUE!</v>
      </c>
    </row>
    <row r="28" spans="1:15" ht="13.8" thickBot="1">
      <c r="A28" s="6" t="s">
        <v>34</v>
      </c>
      <c r="B28" s="2" t="s">
        <v>28</v>
      </c>
      <c r="C28" s="2">
        <v>1200</v>
      </c>
      <c r="D28" s="26" t="s">
        <v>29</v>
      </c>
      <c r="F28" s="28">
        <v>89.728760579583394</v>
      </c>
      <c r="G28" s="31"/>
      <c r="H28" s="31"/>
      <c r="I28" s="31"/>
      <c r="J28" s="31"/>
      <c r="K28" s="31"/>
      <c r="L28" s="32"/>
      <c r="M28" s="32"/>
      <c r="N28" s="35" t="str">
        <f t="shared" si="1"/>
        <v/>
      </c>
      <c r="O28" s="13" t="e">
        <f t="shared" si="0"/>
        <v>#VALUE!</v>
      </c>
    </row>
    <row r="29" spans="1:15" ht="13.8" thickBot="1">
      <c r="A29" s="6" t="s">
        <v>35</v>
      </c>
      <c r="B29" s="2" t="s">
        <v>28</v>
      </c>
      <c r="C29" s="2">
        <v>45</v>
      </c>
      <c r="D29" s="26" t="s">
        <v>29</v>
      </c>
      <c r="F29" s="28">
        <v>3.3648285217343772</v>
      </c>
      <c r="G29" s="31"/>
      <c r="H29" s="31"/>
      <c r="I29" s="31"/>
      <c r="J29" s="31"/>
      <c r="K29" s="31"/>
      <c r="L29" s="32"/>
      <c r="M29" s="32"/>
      <c r="N29" s="35" t="str">
        <f t="shared" si="1"/>
        <v/>
      </c>
      <c r="O29" s="13" t="e">
        <f t="shared" si="0"/>
        <v>#VALUE!</v>
      </c>
    </row>
    <row r="30" spans="1:15" ht="13.8" thickBot="1">
      <c r="A30" s="6" t="s">
        <v>36</v>
      </c>
      <c r="B30" s="2" t="s">
        <v>28</v>
      </c>
      <c r="C30" s="2">
        <v>35</v>
      </c>
      <c r="D30" s="26" t="s">
        <v>29</v>
      </c>
      <c r="F30" s="28">
        <v>2.6170888502378493</v>
      </c>
      <c r="G30" s="31"/>
      <c r="H30" s="31"/>
      <c r="I30" s="31"/>
      <c r="J30" s="31"/>
      <c r="K30" s="31"/>
      <c r="L30" s="32"/>
      <c r="M30" s="32"/>
      <c r="N30" s="35" t="str">
        <f t="shared" si="1"/>
        <v/>
      </c>
      <c r="O30" s="13" t="e">
        <f t="shared" si="0"/>
        <v>#VALUE!</v>
      </c>
    </row>
    <row r="31" spans="1:15" ht="13.8" thickBot="1">
      <c r="A31" s="6" t="s">
        <v>37</v>
      </c>
      <c r="B31" s="2" t="s">
        <v>28</v>
      </c>
      <c r="C31" s="2">
        <v>340</v>
      </c>
      <c r="D31" s="26" t="s">
        <v>29</v>
      </c>
      <c r="F31" s="28">
        <v>25.423148830881964</v>
      </c>
      <c r="G31" s="31"/>
      <c r="H31" s="31"/>
      <c r="I31" s="31"/>
      <c r="J31" s="31"/>
      <c r="K31" s="31"/>
      <c r="L31" s="32"/>
      <c r="M31" s="32"/>
      <c r="N31" s="35" t="str">
        <f t="shared" si="1"/>
        <v/>
      </c>
      <c r="O31" s="13" t="e">
        <f t="shared" si="0"/>
        <v>#VALUE!</v>
      </c>
    </row>
    <row r="32" spans="1:15" ht="13.8" thickBot="1">
      <c r="A32" s="6" t="s">
        <v>229</v>
      </c>
      <c r="B32" s="2" t="s">
        <v>28</v>
      </c>
      <c r="C32" s="2">
        <v>210</v>
      </c>
      <c r="D32" s="26" t="s">
        <v>29</v>
      </c>
      <c r="F32" s="28">
        <v>15.702533101427097</v>
      </c>
      <c r="G32" s="31"/>
      <c r="H32" s="31"/>
      <c r="I32" s="31"/>
      <c r="J32" s="31"/>
      <c r="K32" s="31"/>
      <c r="L32" s="32"/>
      <c r="M32" s="32"/>
      <c r="N32" s="35" t="str">
        <f t="shared" si="1"/>
        <v/>
      </c>
      <c r="O32" s="13" t="e">
        <f t="shared" si="0"/>
        <v>#VALUE!</v>
      </c>
    </row>
    <row r="33" spans="1:15" ht="13.8" thickBot="1">
      <c r="A33" s="6" t="s">
        <v>230</v>
      </c>
      <c r="B33" s="2" t="s">
        <v>28</v>
      </c>
      <c r="C33" s="2">
        <v>280</v>
      </c>
      <c r="D33" s="26" t="s">
        <v>29</v>
      </c>
      <c r="F33" s="28">
        <v>20.936710801902795</v>
      </c>
      <c r="G33" s="31"/>
      <c r="H33" s="31"/>
      <c r="I33" s="31"/>
      <c r="J33" s="31"/>
      <c r="K33" s="31"/>
      <c r="L33" s="32"/>
      <c r="M33" s="32"/>
      <c r="N33" s="35" t="str">
        <f t="shared" si="1"/>
        <v/>
      </c>
      <c r="O33" s="13" t="e">
        <f t="shared" si="0"/>
        <v>#VALUE!</v>
      </c>
    </row>
    <row r="34" spans="1:15" ht="13.8" thickBot="1">
      <c r="A34" s="6" t="s">
        <v>231</v>
      </c>
      <c r="B34" s="2" t="s">
        <v>28</v>
      </c>
      <c r="C34" s="2">
        <v>160</v>
      </c>
      <c r="D34" s="26" t="s">
        <v>29</v>
      </c>
      <c r="F34" s="28">
        <v>11.963834743944453</v>
      </c>
      <c r="G34" s="31"/>
      <c r="H34" s="31"/>
      <c r="I34" s="31"/>
      <c r="J34" s="31"/>
      <c r="K34" s="31"/>
      <c r="L34" s="32"/>
      <c r="M34" s="32"/>
      <c r="N34" s="35" t="str">
        <f t="shared" si="1"/>
        <v/>
      </c>
      <c r="O34" s="13" t="e">
        <f t="shared" si="0"/>
        <v>#VALUE!</v>
      </c>
    </row>
    <row r="35" spans="1:15" ht="13.8" thickBot="1">
      <c r="A35" s="6" t="s">
        <v>232</v>
      </c>
      <c r="B35" s="2" t="s">
        <v>28</v>
      </c>
      <c r="C35" s="2">
        <v>290</v>
      </c>
      <c r="D35" s="26" t="s">
        <v>29</v>
      </c>
      <c r="F35" s="28">
        <v>21.684450473399323</v>
      </c>
      <c r="G35" s="31"/>
      <c r="H35" s="31"/>
      <c r="I35" s="31"/>
      <c r="J35" s="31"/>
      <c r="K35" s="31"/>
      <c r="L35" s="32"/>
      <c r="M35" s="32"/>
      <c r="N35" s="35" t="str">
        <f t="shared" si="1"/>
        <v/>
      </c>
      <c r="O35" s="13" t="e">
        <f t="shared" ref="O35:O66" si="2">N35/SUM($N$3:$N$181)</f>
        <v>#VALUE!</v>
      </c>
    </row>
    <row r="36" spans="1:15" ht="13.8" thickBot="1">
      <c r="A36" s="6" t="s">
        <v>233</v>
      </c>
      <c r="B36" s="2" t="s">
        <v>28</v>
      </c>
      <c r="C36" s="2">
        <v>200</v>
      </c>
      <c r="D36" s="26" t="s">
        <v>29</v>
      </c>
      <c r="F36" s="28">
        <v>14.954793429930566</v>
      </c>
      <c r="G36" s="31"/>
      <c r="H36" s="31"/>
      <c r="I36" s="31"/>
      <c r="J36" s="31"/>
      <c r="K36" s="31"/>
      <c r="L36" s="32"/>
      <c r="M36" s="32"/>
      <c r="N36" s="35" t="str">
        <f t="shared" si="1"/>
        <v/>
      </c>
      <c r="O36" s="13" t="e">
        <f t="shared" si="2"/>
        <v>#VALUE!</v>
      </c>
    </row>
    <row r="37" spans="1:15" ht="13.8" thickBot="1">
      <c r="A37" s="6" t="s">
        <v>38</v>
      </c>
      <c r="B37" s="2" t="s">
        <v>28</v>
      </c>
      <c r="C37" s="2">
        <v>1440</v>
      </c>
      <c r="D37" s="26" t="s">
        <v>29</v>
      </c>
      <c r="F37" s="28">
        <v>107.67451269550007</v>
      </c>
      <c r="G37" s="31"/>
      <c r="H37" s="31"/>
      <c r="I37" s="31"/>
      <c r="J37" s="31"/>
      <c r="K37" s="31"/>
      <c r="L37" s="32"/>
      <c r="M37" s="32"/>
      <c r="N37" s="35" t="str">
        <f t="shared" si="1"/>
        <v/>
      </c>
      <c r="O37" s="13" t="e">
        <f t="shared" si="2"/>
        <v>#VALUE!</v>
      </c>
    </row>
    <row r="38" spans="1:15" ht="13.8" thickBot="1">
      <c r="A38" s="6" t="s">
        <v>39</v>
      </c>
      <c r="B38" s="2" t="s">
        <v>28</v>
      </c>
      <c r="C38" s="2">
        <v>480</v>
      </c>
      <c r="D38" s="26" t="s">
        <v>29</v>
      </c>
      <c r="F38" s="28">
        <v>35.891504231833359</v>
      </c>
      <c r="G38" s="31"/>
      <c r="H38" s="31"/>
      <c r="I38" s="31"/>
      <c r="J38" s="31"/>
      <c r="K38" s="31"/>
      <c r="L38" s="32"/>
      <c r="M38" s="32"/>
      <c r="N38" s="35" t="str">
        <f t="shared" si="1"/>
        <v/>
      </c>
      <c r="O38" s="13" t="e">
        <f t="shared" si="2"/>
        <v>#VALUE!</v>
      </c>
    </row>
    <row r="39" spans="1:15" ht="13.8" thickBot="1">
      <c r="A39" s="6" t="s">
        <v>234</v>
      </c>
      <c r="B39" s="2" t="s">
        <v>28</v>
      </c>
      <c r="C39" s="2">
        <v>1450</v>
      </c>
      <c r="D39" s="26" t="s">
        <v>29</v>
      </c>
      <c r="F39" s="28">
        <v>108.42225236699662</v>
      </c>
      <c r="G39" s="31"/>
      <c r="H39" s="31"/>
      <c r="I39" s="31"/>
      <c r="J39" s="31"/>
      <c r="K39" s="31"/>
      <c r="L39" s="32"/>
      <c r="M39" s="32"/>
      <c r="N39" s="35" t="str">
        <f t="shared" si="1"/>
        <v/>
      </c>
      <c r="O39" s="13" t="e">
        <f t="shared" si="2"/>
        <v>#VALUE!</v>
      </c>
    </row>
    <row r="40" spans="1:15" ht="13.8" thickBot="1">
      <c r="A40" s="6" t="s">
        <v>235</v>
      </c>
      <c r="B40" s="2" t="s">
        <v>28</v>
      </c>
      <c r="C40" s="2">
        <v>4550</v>
      </c>
      <c r="D40" s="26" t="s">
        <v>29</v>
      </c>
      <c r="F40" s="28">
        <v>340.22155053092041</v>
      </c>
      <c r="G40" s="31"/>
      <c r="H40" s="31"/>
      <c r="I40" s="31"/>
      <c r="J40" s="31"/>
      <c r="K40" s="31"/>
      <c r="L40" s="32"/>
      <c r="M40" s="32"/>
      <c r="N40" s="35" t="str">
        <f t="shared" si="1"/>
        <v/>
      </c>
      <c r="O40" s="13" t="e">
        <f t="shared" si="2"/>
        <v>#VALUE!</v>
      </c>
    </row>
    <row r="41" spans="1:15" ht="13.8" thickBot="1">
      <c r="A41" s="6" t="s">
        <v>236</v>
      </c>
      <c r="B41" s="2" t="s">
        <v>28</v>
      </c>
      <c r="C41" s="42">
        <v>1070</v>
      </c>
      <c r="D41" s="26" t="s">
        <v>29</v>
      </c>
      <c r="F41" s="43">
        <v>80.008144850128531</v>
      </c>
      <c r="G41" s="31"/>
      <c r="H41" s="31"/>
      <c r="I41" s="31"/>
      <c r="J41" s="31"/>
      <c r="K41" s="31"/>
      <c r="L41" s="32"/>
      <c r="M41" s="32"/>
      <c r="N41" s="35" t="str">
        <f t="shared" si="1"/>
        <v/>
      </c>
      <c r="O41" s="13" t="e">
        <f t="shared" si="2"/>
        <v>#VALUE!</v>
      </c>
    </row>
    <row r="42" spans="1:15" ht="13.8" thickBot="1">
      <c r="A42" s="44" t="s">
        <v>283</v>
      </c>
      <c r="B42" s="42" t="s">
        <v>28</v>
      </c>
      <c r="C42" s="42">
        <v>560</v>
      </c>
      <c r="D42" s="26" t="s">
        <v>29</v>
      </c>
      <c r="F42" s="43">
        <v>41.873421603805589</v>
      </c>
      <c r="G42" s="31"/>
      <c r="H42" s="31"/>
      <c r="I42" s="31"/>
      <c r="J42" s="31"/>
      <c r="K42" s="31"/>
      <c r="L42" s="32"/>
      <c r="M42" s="32"/>
      <c r="N42" s="35"/>
      <c r="O42" s="13" t="e">
        <f t="shared" si="2"/>
        <v>#DIV/0!</v>
      </c>
    </row>
    <row r="43" spans="1:15" ht="13.8" thickBot="1">
      <c r="A43" s="6" t="s">
        <v>40</v>
      </c>
      <c r="B43" s="2" t="s">
        <v>41</v>
      </c>
      <c r="C43" s="42">
        <v>2390</v>
      </c>
      <c r="D43" s="26" t="s">
        <v>29</v>
      </c>
      <c r="F43" s="43">
        <v>21.853980243912787</v>
      </c>
      <c r="G43" s="31"/>
      <c r="H43" s="31"/>
      <c r="I43" s="31"/>
      <c r="J43" s="31"/>
      <c r="K43" s="31"/>
      <c r="L43" s="32"/>
      <c r="M43" s="32"/>
      <c r="N43" s="35" t="str">
        <f t="shared" si="1"/>
        <v/>
      </c>
      <c r="O43" s="13" t="e">
        <f t="shared" si="2"/>
        <v>#VALUE!</v>
      </c>
    </row>
    <row r="44" spans="1:15" ht="13.8" thickBot="1">
      <c r="A44" s="6" t="s">
        <v>42</v>
      </c>
      <c r="B44" s="2" t="s">
        <v>41</v>
      </c>
      <c r="C44" s="42">
        <v>5290</v>
      </c>
      <c r="D44" s="26" t="s">
        <v>29</v>
      </c>
      <c r="F44" s="43">
        <v>48.371362129832065</v>
      </c>
      <c r="G44" s="31"/>
      <c r="H44" s="31"/>
      <c r="I44" s="31"/>
      <c r="J44" s="31"/>
      <c r="K44" s="31"/>
      <c r="L44" s="32"/>
      <c r="M44" s="32"/>
      <c r="N44" s="35" t="str">
        <f t="shared" si="1"/>
        <v/>
      </c>
      <c r="O44" s="13" t="e">
        <f t="shared" si="2"/>
        <v>#VALUE!</v>
      </c>
    </row>
    <row r="45" spans="1:15" ht="13.8" thickBot="1">
      <c r="A45" s="44" t="s">
        <v>284</v>
      </c>
      <c r="B45" s="42" t="s">
        <v>41</v>
      </c>
      <c r="C45" s="42">
        <v>3555</v>
      </c>
      <c r="D45" s="26" t="s">
        <v>29</v>
      </c>
      <c r="F45" s="43">
        <v>32.506652622221736</v>
      </c>
      <c r="G45" s="31"/>
      <c r="H45" s="31"/>
      <c r="I45" s="31"/>
      <c r="J45" s="31"/>
      <c r="K45" s="31"/>
      <c r="L45" s="32"/>
      <c r="M45" s="32"/>
      <c r="N45" s="35"/>
      <c r="O45" s="13" t="e">
        <f t="shared" si="2"/>
        <v>#DIV/0!</v>
      </c>
    </row>
    <row r="46" spans="1:15" ht="13.8" thickBot="1">
      <c r="A46" s="44" t="s">
        <v>285</v>
      </c>
      <c r="B46" s="42" t="s">
        <v>41</v>
      </c>
      <c r="C46" s="42">
        <v>560</v>
      </c>
      <c r="D46" s="26" t="s">
        <v>29</v>
      </c>
      <c r="F46" s="43">
        <v>5.1205978814188953</v>
      </c>
      <c r="G46" s="31"/>
      <c r="H46" s="31"/>
      <c r="I46" s="31"/>
      <c r="J46" s="31"/>
      <c r="K46" s="31"/>
      <c r="L46" s="32"/>
      <c r="M46" s="32"/>
      <c r="N46" s="35"/>
      <c r="O46" s="13" t="e">
        <f t="shared" si="2"/>
        <v>#DIV/0!</v>
      </c>
    </row>
    <row r="47" spans="1:15" ht="13.8" thickBot="1">
      <c r="A47" s="6" t="s">
        <v>43</v>
      </c>
      <c r="B47" s="2" t="s">
        <v>44</v>
      </c>
      <c r="C47" s="2">
        <v>210</v>
      </c>
      <c r="D47" s="26" t="s">
        <v>29</v>
      </c>
      <c r="F47" s="28">
        <v>23.506786079980682</v>
      </c>
      <c r="G47" s="31"/>
      <c r="H47" s="31"/>
      <c r="I47" s="31"/>
      <c r="J47" s="31"/>
      <c r="K47" s="31"/>
      <c r="L47" s="32"/>
      <c r="M47" s="32"/>
      <c r="N47" s="35" t="str">
        <f t="shared" si="1"/>
        <v/>
      </c>
      <c r="O47" s="13" t="e">
        <f t="shared" si="2"/>
        <v>#VALUE!</v>
      </c>
    </row>
    <row r="48" spans="1:15" ht="13.8" thickBot="1">
      <c r="A48" s="6" t="s">
        <v>45</v>
      </c>
      <c r="B48" s="2" t="s">
        <v>44</v>
      </c>
      <c r="C48" s="2">
        <v>45</v>
      </c>
      <c r="D48" s="26" t="s">
        <v>29</v>
      </c>
      <c r="F48" s="28">
        <v>5.0371684457101464</v>
      </c>
      <c r="G48" s="31"/>
      <c r="H48" s="31"/>
      <c r="I48" s="31"/>
      <c r="J48" s="31"/>
      <c r="K48" s="31"/>
      <c r="L48" s="32"/>
      <c r="M48" s="32"/>
      <c r="N48" s="35" t="str">
        <f t="shared" si="1"/>
        <v/>
      </c>
      <c r="O48" s="13" t="e">
        <f t="shared" si="2"/>
        <v>#VALUE!</v>
      </c>
    </row>
    <row r="49" spans="1:15" ht="13.8" thickBot="1">
      <c r="A49" s="6" t="s">
        <v>46</v>
      </c>
      <c r="B49" s="2" t="s">
        <v>44</v>
      </c>
      <c r="C49" s="42">
        <v>2265</v>
      </c>
      <c r="D49" s="26" t="s">
        <v>29</v>
      </c>
      <c r="F49" s="43">
        <v>253.53747843407734</v>
      </c>
      <c r="G49" s="31"/>
      <c r="H49" s="31"/>
      <c r="I49" s="31"/>
      <c r="J49" s="31"/>
      <c r="K49" s="31"/>
      <c r="L49" s="32"/>
      <c r="M49" s="32"/>
      <c r="N49" s="35" t="str">
        <f t="shared" si="1"/>
        <v/>
      </c>
      <c r="O49" s="13" t="e">
        <f t="shared" si="2"/>
        <v>#VALUE!</v>
      </c>
    </row>
    <row r="50" spans="1:15" ht="13.8" thickBot="1">
      <c r="A50" s="6" t="s">
        <v>47</v>
      </c>
      <c r="B50" s="23" t="s">
        <v>44</v>
      </c>
      <c r="C50" s="42">
        <v>520</v>
      </c>
      <c r="D50" s="26" t="s">
        <v>29</v>
      </c>
      <c r="F50" s="43">
        <v>58.207279817095021</v>
      </c>
      <c r="G50" s="31"/>
      <c r="H50" s="31"/>
      <c r="I50" s="31"/>
      <c r="J50" s="31"/>
      <c r="K50" s="31"/>
      <c r="L50" s="32"/>
      <c r="M50" s="32"/>
      <c r="N50" s="35" t="str">
        <f t="shared" si="1"/>
        <v/>
      </c>
      <c r="O50" s="13" t="e">
        <f t="shared" si="2"/>
        <v>#VALUE!</v>
      </c>
    </row>
    <row r="51" spans="1:15" ht="13.8" thickBot="1">
      <c r="A51" s="6" t="s">
        <v>48</v>
      </c>
      <c r="B51" s="2" t="s">
        <v>44</v>
      </c>
      <c r="C51" s="42">
        <v>560</v>
      </c>
      <c r="D51" s="26" t="s">
        <v>29</v>
      </c>
      <c r="F51" s="43">
        <v>62.684762879948487</v>
      </c>
      <c r="G51" s="31"/>
      <c r="H51" s="31"/>
      <c r="I51" s="31"/>
      <c r="J51" s="31"/>
      <c r="K51" s="31"/>
      <c r="L51" s="32"/>
      <c r="M51" s="32"/>
      <c r="N51" s="35" t="str">
        <f t="shared" si="1"/>
        <v/>
      </c>
      <c r="O51" s="13" t="e">
        <f t="shared" si="2"/>
        <v>#VALUE!</v>
      </c>
    </row>
    <row r="52" spans="1:15" ht="13.8" thickBot="1">
      <c r="A52" s="6" t="s">
        <v>237</v>
      </c>
      <c r="B52" s="2" t="s">
        <v>44</v>
      </c>
      <c r="C52" s="2">
        <v>520</v>
      </c>
      <c r="D52" s="26" t="s">
        <v>29</v>
      </c>
      <c r="F52" s="28">
        <v>58.207279817095021</v>
      </c>
      <c r="G52" s="31"/>
      <c r="H52" s="31"/>
      <c r="I52" s="31"/>
      <c r="J52" s="31"/>
      <c r="K52" s="31"/>
      <c r="L52" s="32"/>
      <c r="M52" s="32"/>
      <c r="N52" s="35" t="str">
        <f t="shared" si="1"/>
        <v/>
      </c>
      <c r="O52" s="13" t="e">
        <f t="shared" si="2"/>
        <v>#VALUE!</v>
      </c>
    </row>
    <row r="53" spans="1:15" ht="13.8" thickBot="1">
      <c r="A53" s="6" t="s">
        <v>238</v>
      </c>
      <c r="B53" s="2" t="s">
        <v>44</v>
      </c>
      <c r="C53" s="2">
        <v>280</v>
      </c>
      <c r="D53" s="26" t="s">
        <v>29</v>
      </c>
      <c r="F53" s="28">
        <v>31.342381439974243</v>
      </c>
      <c r="G53" s="31"/>
      <c r="H53" s="31"/>
      <c r="I53" s="31"/>
      <c r="J53" s="31"/>
      <c r="K53" s="31"/>
      <c r="L53" s="32"/>
      <c r="M53" s="32"/>
      <c r="N53" s="35" t="str">
        <f t="shared" si="1"/>
        <v/>
      </c>
      <c r="O53" s="13" t="e">
        <f t="shared" si="2"/>
        <v>#VALUE!</v>
      </c>
    </row>
    <row r="54" spans="1:15" ht="13.8" thickBot="1">
      <c r="A54" s="6" t="s">
        <v>239</v>
      </c>
      <c r="B54" s="2" t="s">
        <v>44</v>
      </c>
      <c r="C54" s="2">
        <v>250</v>
      </c>
      <c r="D54" s="26" t="s">
        <v>29</v>
      </c>
      <c r="F54" s="28">
        <v>27.984269142834144</v>
      </c>
      <c r="G54" s="31"/>
      <c r="H54" s="31"/>
      <c r="I54" s="31"/>
      <c r="J54" s="31"/>
      <c r="K54" s="31"/>
      <c r="L54" s="32"/>
      <c r="M54" s="32"/>
      <c r="N54" s="35" t="str">
        <f t="shared" si="1"/>
        <v/>
      </c>
      <c r="O54" s="13" t="e">
        <f t="shared" si="2"/>
        <v>#VALUE!</v>
      </c>
    </row>
    <row r="55" spans="1:15" ht="13.8" thickBot="1">
      <c r="A55" s="6" t="s">
        <v>49</v>
      </c>
      <c r="B55" s="2" t="s">
        <v>50</v>
      </c>
      <c r="C55" s="42">
        <v>8500</v>
      </c>
      <c r="D55" s="26" t="s">
        <v>29</v>
      </c>
      <c r="F55" s="43">
        <v>951.46515085636088</v>
      </c>
      <c r="G55" s="31"/>
      <c r="H55" s="31"/>
      <c r="I55" s="31"/>
      <c r="J55" s="31"/>
      <c r="K55" s="31"/>
      <c r="L55" s="32"/>
      <c r="M55" s="32"/>
      <c r="N55" s="35" t="str">
        <f t="shared" si="1"/>
        <v/>
      </c>
      <c r="O55" s="13" t="e">
        <f t="shared" si="2"/>
        <v>#VALUE!</v>
      </c>
    </row>
    <row r="56" spans="1:15" ht="13.8" thickBot="1">
      <c r="A56" s="6" t="s">
        <v>51</v>
      </c>
      <c r="B56" s="2" t="s">
        <v>52</v>
      </c>
      <c r="C56" s="2">
        <v>20</v>
      </c>
      <c r="D56" s="26" t="s">
        <v>27</v>
      </c>
      <c r="F56" s="28">
        <v>149.54793429930567</v>
      </c>
      <c r="G56" s="31"/>
      <c r="H56" s="31"/>
      <c r="I56" s="31"/>
      <c r="J56" s="31"/>
      <c r="K56" s="31"/>
      <c r="L56" s="32"/>
      <c r="M56" s="32"/>
      <c r="N56" s="35" t="str">
        <f t="shared" si="1"/>
        <v/>
      </c>
      <c r="O56" s="13" t="e">
        <f t="shared" si="2"/>
        <v>#VALUE!</v>
      </c>
    </row>
    <row r="57" spans="1:15" ht="13.8" thickBot="1">
      <c r="A57" s="6" t="s">
        <v>53</v>
      </c>
      <c r="B57" s="2" t="s">
        <v>54</v>
      </c>
      <c r="C57" s="42">
        <v>3805</v>
      </c>
      <c r="D57" s="26" t="s">
        <v>29</v>
      </c>
      <c r="F57" s="43">
        <v>16972.549788800388</v>
      </c>
      <c r="G57" s="31"/>
      <c r="H57" s="31"/>
      <c r="I57" s="31"/>
      <c r="J57" s="31"/>
      <c r="K57" s="31"/>
      <c r="L57" s="32"/>
      <c r="M57" s="32"/>
      <c r="N57" s="35" t="str">
        <f t="shared" si="1"/>
        <v/>
      </c>
      <c r="O57" s="13" t="e">
        <f t="shared" si="2"/>
        <v>#VALUE!</v>
      </c>
    </row>
    <row r="58" spans="1:15" ht="13.8" thickBot="1">
      <c r="A58" s="6" t="s">
        <v>55</v>
      </c>
      <c r="B58" s="2" t="s">
        <v>56</v>
      </c>
      <c r="C58" s="42">
        <v>520</v>
      </c>
      <c r="D58" s="26" t="s">
        <v>29</v>
      </c>
      <c r="F58" s="43">
        <v>5287.0600491274363</v>
      </c>
      <c r="G58" s="31"/>
      <c r="H58" s="31"/>
      <c r="I58" s="31"/>
      <c r="J58" s="31"/>
      <c r="K58" s="31"/>
      <c r="L58" s="32"/>
      <c r="M58" s="32"/>
      <c r="N58" s="35" t="str">
        <f t="shared" si="1"/>
        <v/>
      </c>
      <c r="O58" s="13" t="e">
        <f t="shared" si="2"/>
        <v>#VALUE!</v>
      </c>
    </row>
    <row r="59" spans="1:15" ht="13.8" thickBot="1">
      <c r="A59" s="6" t="s">
        <v>57</v>
      </c>
      <c r="B59" s="2" t="s">
        <v>58</v>
      </c>
      <c r="C59" s="2">
        <v>16.8</v>
      </c>
      <c r="D59" s="26" t="s">
        <v>15</v>
      </c>
      <c r="F59" s="28">
        <v>459.69899950479748</v>
      </c>
      <c r="G59" s="31"/>
      <c r="H59" s="31"/>
      <c r="I59" s="31"/>
      <c r="J59" s="31"/>
      <c r="K59" s="31"/>
      <c r="L59" s="32"/>
      <c r="M59" s="32"/>
      <c r="N59" s="35" t="str">
        <f t="shared" si="1"/>
        <v/>
      </c>
      <c r="O59" s="13" t="e">
        <f t="shared" si="2"/>
        <v>#VALUE!</v>
      </c>
    </row>
    <row r="60" spans="1:15" ht="13.8" thickBot="1">
      <c r="A60" s="6" t="s">
        <v>240</v>
      </c>
      <c r="B60" s="2" t="s">
        <v>199</v>
      </c>
      <c r="C60" s="2">
        <v>6</v>
      </c>
      <c r="D60" s="26" t="s">
        <v>75</v>
      </c>
      <c r="F60" s="28">
        <v>19.342877206727334</v>
      </c>
      <c r="G60" s="31"/>
      <c r="H60" s="31"/>
      <c r="I60" s="31"/>
      <c r="J60" s="31"/>
      <c r="K60" s="31"/>
      <c r="L60" s="32"/>
      <c r="M60" s="32"/>
      <c r="N60" s="35" t="str">
        <f t="shared" si="1"/>
        <v/>
      </c>
      <c r="O60" s="13" t="e">
        <f t="shared" si="2"/>
        <v>#VALUE!</v>
      </c>
    </row>
    <row r="61" spans="1:15" ht="13.8" thickBot="1">
      <c r="A61" s="6" t="s">
        <v>241</v>
      </c>
      <c r="B61" s="2" t="s">
        <v>200</v>
      </c>
      <c r="C61" s="2">
        <v>9</v>
      </c>
      <c r="D61" s="26" t="s">
        <v>15</v>
      </c>
      <c r="F61" s="28">
        <v>304.24082722071557</v>
      </c>
      <c r="G61" s="31"/>
      <c r="H61" s="31"/>
      <c r="I61" s="31"/>
      <c r="J61" s="31"/>
      <c r="K61" s="31"/>
      <c r="L61" s="32"/>
      <c r="M61" s="32"/>
      <c r="N61" s="35" t="str">
        <f t="shared" si="1"/>
        <v/>
      </c>
      <c r="O61" s="13" t="e">
        <f t="shared" si="2"/>
        <v>#VALUE!</v>
      </c>
    </row>
    <row r="62" spans="1:15" ht="13.8" thickBot="1">
      <c r="A62" s="6" t="s">
        <v>59</v>
      </c>
      <c r="B62" s="2" t="s">
        <v>60</v>
      </c>
      <c r="C62" s="2">
        <v>2100</v>
      </c>
      <c r="D62" s="26" t="s">
        <v>29</v>
      </c>
      <c r="F62" s="28">
        <v>157.02533101427096</v>
      </c>
      <c r="G62" s="31"/>
      <c r="H62" s="31"/>
      <c r="I62" s="31"/>
      <c r="J62" s="31"/>
      <c r="K62" s="31"/>
      <c r="L62" s="32"/>
      <c r="M62" s="32"/>
      <c r="N62" s="35" t="str">
        <f t="shared" si="1"/>
        <v/>
      </c>
      <c r="O62" s="13" t="e">
        <f t="shared" si="2"/>
        <v>#VALUE!</v>
      </c>
    </row>
    <row r="63" spans="1:15" ht="13.8" thickBot="1">
      <c r="A63" s="6" t="s">
        <v>61</v>
      </c>
      <c r="B63" s="2" t="s">
        <v>62</v>
      </c>
      <c r="C63" s="2">
        <v>2100</v>
      </c>
      <c r="D63" s="26" t="s">
        <v>29</v>
      </c>
      <c r="F63" s="28">
        <v>488.14899471651944</v>
      </c>
      <c r="G63" s="31"/>
      <c r="H63" s="31"/>
      <c r="I63" s="31"/>
      <c r="J63" s="31"/>
      <c r="K63" s="31"/>
      <c r="L63" s="32"/>
      <c r="M63" s="32"/>
      <c r="N63" s="35" t="str">
        <f t="shared" si="1"/>
        <v/>
      </c>
      <c r="O63" s="13" t="e">
        <f t="shared" si="2"/>
        <v>#VALUE!</v>
      </c>
    </row>
    <row r="64" spans="1:15" ht="13.8" thickBot="1">
      <c r="A64" s="6" t="s">
        <v>63</v>
      </c>
      <c r="B64" s="2" t="s">
        <v>64</v>
      </c>
      <c r="C64" s="2">
        <v>380</v>
      </c>
      <c r="D64" s="26" t="s">
        <v>15</v>
      </c>
      <c r="F64" s="28">
        <v>2021.3457456465787</v>
      </c>
      <c r="G64" s="31"/>
      <c r="H64" s="31"/>
      <c r="I64" s="31"/>
      <c r="J64" s="31"/>
      <c r="K64" s="31"/>
      <c r="L64" s="32"/>
      <c r="M64" s="32"/>
      <c r="N64" s="35" t="str">
        <f t="shared" si="1"/>
        <v/>
      </c>
      <c r="O64" s="13" t="e">
        <f t="shared" si="2"/>
        <v>#VALUE!</v>
      </c>
    </row>
    <row r="65" spans="1:15" ht="13.8" thickBot="1">
      <c r="A65" s="6" t="s">
        <v>65</v>
      </c>
      <c r="B65" s="2" t="s">
        <v>66</v>
      </c>
      <c r="C65" s="2">
        <v>120</v>
      </c>
      <c r="D65" s="26" t="s">
        <v>29</v>
      </c>
      <c r="F65" s="28">
        <v>12.91240515450388</v>
      </c>
      <c r="G65" s="31"/>
      <c r="H65" s="31"/>
      <c r="I65" s="31"/>
      <c r="J65" s="31"/>
      <c r="K65" s="31"/>
      <c r="L65" s="32"/>
      <c r="M65" s="32"/>
      <c r="N65" s="35" t="str">
        <f t="shared" si="1"/>
        <v/>
      </c>
      <c r="O65" s="13" t="e">
        <f t="shared" si="2"/>
        <v>#VALUE!</v>
      </c>
    </row>
    <row r="66" spans="1:15" ht="13.8" thickBot="1">
      <c r="A66" s="6" t="s">
        <v>67</v>
      </c>
      <c r="B66" s="2" t="s">
        <v>68</v>
      </c>
      <c r="C66" s="2">
        <v>120</v>
      </c>
      <c r="D66" s="26" t="s">
        <v>29</v>
      </c>
      <c r="F66" s="28">
        <v>27.894228269515395</v>
      </c>
      <c r="G66" s="31"/>
      <c r="H66" s="31"/>
      <c r="I66" s="31"/>
      <c r="J66" s="31"/>
      <c r="K66" s="31"/>
      <c r="L66" s="32"/>
      <c r="M66" s="32"/>
      <c r="N66" s="35" t="str">
        <f t="shared" si="1"/>
        <v/>
      </c>
      <c r="O66" s="13" t="e">
        <f t="shared" si="2"/>
        <v>#VALUE!</v>
      </c>
    </row>
    <row r="67" spans="1:15" ht="13.8" thickBot="1">
      <c r="A67" s="6" t="s">
        <v>69</v>
      </c>
      <c r="B67" s="2" t="s">
        <v>70</v>
      </c>
      <c r="C67" s="2">
        <v>27</v>
      </c>
      <c r="D67" s="26" t="s">
        <v>15</v>
      </c>
      <c r="F67" s="28">
        <v>47.018880575432853</v>
      </c>
      <c r="G67" s="31"/>
      <c r="H67" s="31"/>
      <c r="I67" s="31"/>
      <c r="J67" s="31"/>
      <c r="K67" s="31"/>
      <c r="L67" s="32"/>
      <c r="M67" s="32"/>
      <c r="N67" s="35" t="str">
        <f t="shared" ref="N67:N145" si="3">IF(L67="","",(L67+M67)*J67)</f>
        <v/>
      </c>
      <c r="O67" s="13" t="e">
        <f t="shared" ref="O67:O98" si="4">N67/SUM($N$3:$N$181)</f>
        <v>#VALUE!</v>
      </c>
    </row>
    <row r="68" spans="1:15" ht="13.8" thickBot="1">
      <c r="A68" s="6" t="s">
        <v>71</v>
      </c>
      <c r="B68" s="2" t="s">
        <v>72</v>
      </c>
      <c r="C68" s="2">
        <v>100</v>
      </c>
      <c r="D68" s="26" t="s">
        <v>15</v>
      </c>
      <c r="F68" s="28">
        <v>219.6368891704262</v>
      </c>
      <c r="G68" s="31"/>
      <c r="H68" s="31"/>
      <c r="I68" s="31"/>
      <c r="J68" s="31"/>
      <c r="K68" s="31"/>
      <c r="L68" s="32"/>
      <c r="M68" s="32"/>
      <c r="N68" s="35" t="str">
        <f t="shared" si="3"/>
        <v/>
      </c>
      <c r="O68" s="13" t="e">
        <f t="shared" si="4"/>
        <v>#VALUE!</v>
      </c>
    </row>
    <row r="69" spans="1:15" ht="13.8" thickBot="1">
      <c r="A69" s="6" t="s">
        <v>73</v>
      </c>
      <c r="B69" s="2" t="s">
        <v>74</v>
      </c>
      <c r="C69" s="2">
        <v>54</v>
      </c>
      <c r="D69" s="26" t="s">
        <v>75</v>
      </c>
      <c r="F69" s="28">
        <v>33.352584255106649</v>
      </c>
      <c r="G69" s="31"/>
      <c r="H69" s="31"/>
      <c r="I69" s="31"/>
      <c r="J69" s="31"/>
      <c r="K69" s="31"/>
      <c r="L69" s="32"/>
      <c r="M69" s="32"/>
      <c r="N69" s="35" t="str">
        <f t="shared" si="3"/>
        <v/>
      </c>
      <c r="O69" s="13" t="e">
        <f t="shared" si="4"/>
        <v>#VALUE!</v>
      </c>
    </row>
    <row r="70" spans="1:15" ht="13.8" thickBot="1">
      <c r="A70" s="6" t="s">
        <v>76</v>
      </c>
      <c r="B70" s="2" t="s">
        <v>77</v>
      </c>
      <c r="C70" s="2">
        <v>10</v>
      </c>
      <c r="D70" s="26" t="s">
        <v>75</v>
      </c>
      <c r="F70" s="28">
        <v>9.9750382400944932</v>
      </c>
      <c r="G70" s="31"/>
      <c r="H70" s="31"/>
      <c r="I70" s="31"/>
      <c r="J70" s="31"/>
      <c r="K70" s="31"/>
      <c r="L70" s="32"/>
      <c r="M70" s="32"/>
      <c r="N70" s="35" t="str">
        <f t="shared" si="3"/>
        <v/>
      </c>
      <c r="O70" s="13" t="e">
        <f t="shared" si="4"/>
        <v>#VALUE!</v>
      </c>
    </row>
    <row r="71" spans="1:15" ht="13.8" thickBot="1">
      <c r="A71" s="6" t="s">
        <v>78</v>
      </c>
      <c r="B71" s="2" t="s">
        <v>79</v>
      </c>
      <c r="C71" s="2">
        <v>10</v>
      </c>
      <c r="D71" s="26" t="s">
        <v>75</v>
      </c>
      <c r="F71" s="28">
        <v>9.9750382400944932</v>
      </c>
      <c r="G71" s="31"/>
      <c r="H71" s="31"/>
      <c r="I71" s="31"/>
      <c r="J71" s="31"/>
      <c r="K71" s="31"/>
      <c r="L71" s="32"/>
      <c r="M71" s="32"/>
      <c r="N71" s="35" t="str">
        <f t="shared" si="3"/>
        <v/>
      </c>
      <c r="O71" s="13" t="e">
        <f t="shared" si="4"/>
        <v>#VALUE!</v>
      </c>
    </row>
    <row r="72" spans="1:15" ht="13.8" thickBot="1">
      <c r="A72" s="6" t="s">
        <v>80</v>
      </c>
      <c r="B72" s="2" t="s">
        <v>81</v>
      </c>
      <c r="C72" s="2">
        <v>20</v>
      </c>
      <c r="D72" s="26" t="s">
        <v>75</v>
      </c>
      <c r="F72" s="28">
        <v>19.950076480188986</v>
      </c>
      <c r="G72" s="31"/>
      <c r="H72" s="31"/>
      <c r="I72" s="31"/>
      <c r="J72" s="31"/>
      <c r="K72" s="31"/>
      <c r="L72" s="32"/>
      <c r="M72" s="32"/>
      <c r="N72" s="35" t="str">
        <f t="shared" si="3"/>
        <v/>
      </c>
      <c r="O72" s="13" t="e">
        <f t="shared" si="4"/>
        <v>#VALUE!</v>
      </c>
    </row>
    <row r="73" spans="1:15" ht="13.8" thickBot="1">
      <c r="A73" s="6" t="s">
        <v>82</v>
      </c>
      <c r="B73" s="2" t="s">
        <v>83</v>
      </c>
      <c r="C73" s="2">
        <v>9</v>
      </c>
      <c r="D73" s="26" t="s">
        <v>75</v>
      </c>
      <c r="F73" s="28">
        <v>8.9775344160850441</v>
      </c>
      <c r="G73" s="31"/>
      <c r="H73" s="31"/>
      <c r="I73" s="31"/>
      <c r="J73" s="31"/>
      <c r="K73" s="31"/>
      <c r="L73" s="32"/>
      <c r="M73" s="32"/>
      <c r="N73" s="35" t="str">
        <f t="shared" si="3"/>
        <v/>
      </c>
      <c r="O73" s="13" t="e">
        <f t="shared" si="4"/>
        <v>#VALUE!</v>
      </c>
    </row>
    <row r="74" spans="1:15" ht="13.8" thickBot="1">
      <c r="A74" s="6" t="s">
        <v>84</v>
      </c>
      <c r="B74" s="2" t="s">
        <v>85</v>
      </c>
      <c r="C74" s="2">
        <v>9</v>
      </c>
      <c r="D74" s="26" t="s">
        <v>75</v>
      </c>
      <c r="F74" s="28">
        <v>1.5720622563778588</v>
      </c>
      <c r="G74" s="31"/>
      <c r="H74" s="31"/>
      <c r="I74" s="31"/>
      <c r="J74" s="31"/>
      <c r="K74" s="31"/>
      <c r="L74" s="32"/>
      <c r="M74" s="32"/>
      <c r="N74" s="35" t="str">
        <f t="shared" si="3"/>
        <v/>
      </c>
      <c r="O74" s="13" t="e">
        <f t="shared" si="4"/>
        <v>#VALUE!</v>
      </c>
    </row>
    <row r="75" spans="1:15" ht="13.8" thickBot="1">
      <c r="A75" s="6" t="s">
        <v>86</v>
      </c>
      <c r="B75" s="2" t="s">
        <v>87</v>
      </c>
      <c r="C75" s="2">
        <v>9</v>
      </c>
      <c r="D75" s="26" t="s">
        <v>75</v>
      </c>
      <c r="F75" s="28">
        <v>54.051265694284574</v>
      </c>
      <c r="G75" s="31"/>
      <c r="H75" s="31"/>
      <c r="I75" s="31"/>
      <c r="J75" s="31"/>
      <c r="K75" s="31"/>
      <c r="L75" s="32"/>
      <c r="M75" s="32"/>
      <c r="N75" s="35" t="str">
        <f t="shared" si="3"/>
        <v/>
      </c>
      <c r="O75" s="13" t="e">
        <f t="shared" si="4"/>
        <v>#VALUE!</v>
      </c>
    </row>
    <row r="76" spans="1:15" ht="13.8" thickBot="1">
      <c r="A76" s="6" t="s">
        <v>242</v>
      </c>
      <c r="B76" s="2" t="s">
        <v>201</v>
      </c>
      <c r="C76" s="2">
        <v>1</v>
      </c>
      <c r="D76" s="26" t="s">
        <v>75</v>
      </c>
      <c r="F76" s="28">
        <v>8.4525735989400008</v>
      </c>
      <c r="G76" s="31"/>
      <c r="H76" s="31"/>
      <c r="I76" s="31"/>
      <c r="J76" s="31"/>
      <c r="K76" s="31"/>
      <c r="L76" s="32"/>
      <c r="M76" s="32"/>
      <c r="N76" s="35" t="str">
        <f t="shared" si="3"/>
        <v/>
      </c>
      <c r="O76" s="13" t="e">
        <f t="shared" si="4"/>
        <v>#VALUE!</v>
      </c>
    </row>
    <row r="77" spans="1:15" ht="13.8" thickBot="1">
      <c r="A77" s="6" t="s">
        <v>88</v>
      </c>
      <c r="B77" s="2" t="s">
        <v>89</v>
      </c>
      <c r="C77" s="2">
        <v>5</v>
      </c>
      <c r="D77" s="26" t="s">
        <v>75</v>
      </c>
      <c r="F77" s="28">
        <v>42.262867994700002</v>
      </c>
      <c r="G77" s="31"/>
      <c r="H77" s="31"/>
      <c r="I77" s="31"/>
      <c r="J77" s="31"/>
      <c r="K77" s="31"/>
      <c r="L77" s="32"/>
      <c r="M77" s="32"/>
      <c r="N77" s="35" t="str">
        <f t="shared" si="3"/>
        <v/>
      </c>
      <c r="O77" s="13" t="e">
        <f t="shared" si="4"/>
        <v>#VALUE!</v>
      </c>
    </row>
    <row r="78" spans="1:15" ht="13.8" thickBot="1">
      <c r="A78" s="6" t="s">
        <v>243</v>
      </c>
      <c r="B78" s="2" t="s">
        <v>202</v>
      </c>
      <c r="C78" s="2">
        <v>12</v>
      </c>
      <c r="D78" s="26" t="s">
        <v>75</v>
      </c>
      <c r="F78" s="28">
        <v>26.713495753560007</v>
      </c>
      <c r="G78" s="31"/>
      <c r="H78" s="31"/>
      <c r="I78" s="31"/>
      <c r="J78" s="31"/>
      <c r="K78" s="31"/>
      <c r="L78" s="32"/>
      <c r="M78" s="32"/>
      <c r="N78" s="35" t="str">
        <f t="shared" si="3"/>
        <v/>
      </c>
      <c r="O78" s="13" t="e">
        <f t="shared" si="4"/>
        <v>#VALUE!</v>
      </c>
    </row>
    <row r="79" spans="1:15" ht="13.8" thickBot="1">
      <c r="A79" s="6" t="s">
        <v>90</v>
      </c>
      <c r="B79" s="20" t="s">
        <v>91</v>
      </c>
      <c r="C79" s="2">
        <v>16</v>
      </c>
      <c r="D79" s="26" t="s">
        <v>75</v>
      </c>
      <c r="F79" s="21">
        <v>450.56000000000012</v>
      </c>
      <c r="G79" s="31"/>
      <c r="H79" s="31"/>
      <c r="I79" s="31"/>
      <c r="J79" s="31"/>
      <c r="K79" s="31"/>
      <c r="L79" s="32"/>
      <c r="M79" s="32"/>
      <c r="N79" s="35" t="str">
        <f t="shared" si="3"/>
        <v/>
      </c>
      <c r="O79" s="13" t="e">
        <f t="shared" si="4"/>
        <v>#VALUE!</v>
      </c>
    </row>
    <row r="80" spans="1:15" ht="13.8" thickBot="1">
      <c r="A80" s="6" t="s">
        <v>92</v>
      </c>
      <c r="B80" s="20" t="s">
        <v>93</v>
      </c>
      <c r="C80" s="2">
        <v>23</v>
      </c>
      <c r="D80" s="26" t="s">
        <v>75</v>
      </c>
      <c r="F80" s="21">
        <v>115.50600000000003</v>
      </c>
      <c r="G80" s="31"/>
      <c r="H80" s="31"/>
      <c r="I80" s="31"/>
      <c r="J80" s="31"/>
      <c r="K80" s="31"/>
      <c r="L80" s="32"/>
      <c r="M80" s="32"/>
      <c r="N80" s="35" t="str">
        <f t="shared" si="3"/>
        <v/>
      </c>
      <c r="O80" s="13" t="e">
        <f t="shared" si="4"/>
        <v>#VALUE!</v>
      </c>
    </row>
    <row r="81" spans="1:15" ht="13.8" thickBot="1">
      <c r="A81" s="6" t="s">
        <v>94</v>
      </c>
      <c r="B81" s="20" t="s">
        <v>95</v>
      </c>
      <c r="C81" s="2">
        <v>4</v>
      </c>
      <c r="D81" s="26" t="s">
        <v>75</v>
      </c>
      <c r="F81" s="21">
        <v>20.088000000000005</v>
      </c>
      <c r="G81" s="31"/>
      <c r="H81" s="31"/>
      <c r="I81" s="31"/>
      <c r="J81" s="31"/>
      <c r="K81" s="31"/>
      <c r="L81" s="32"/>
      <c r="M81" s="32"/>
      <c r="N81" s="35" t="str">
        <f t="shared" si="3"/>
        <v/>
      </c>
      <c r="O81" s="13" t="e">
        <f t="shared" si="4"/>
        <v>#VALUE!</v>
      </c>
    </row>
    <row r="82" spans="1:15" ht="13.8" thickBot="1">
      <c r="A82" s="6" t="s">
        <v>96</v>
      </c>
      <c r="B82" s="2" t="s">
        <v>97</v>
      </c>
      <c r="C82" s="2">
        <v>820</v>
      </c>
      <c r="D82" s="26" t="s">
        <v>15</v>
      </c>
      <c r="F82" s="28">
        <v>536.07425675671118</v>
      </c>
      <c r="G82" s="31"/>
      <c r="H82" s="31"/>
      <c r="I82" s="31"/>
      <c r="J82" s="31"/>
      <c r="K82" s="31"/>
      <c r="L82" s="32"/>
      <c r="M82" s="32"/>
      <c r="N82" s="35" t="str">
        <f t="shared" si="3"/>
        <v/>
      </c>
      <c r="O82" s="13" t="e">
        <f t="shared" si="4"/>
        <v>#VALUE!</v>
      </c>
    </row>
    <row r="83" spans="1:15" ht="13.8" thickBot="1">
      <c r="A83" s="6" t="s">
        <v>98</v>
      </c>
      <c r="B83" s="2" t="s">
        <v>99</v>
      </c>
      <c r="C83" s="2">
        <v>840</v>
      </c>
      <c r="D83" s="26" t="s">
        <v>15</v>
      </c>
      <c r="F83" s="28">
        <v>483.57709380030605</v>
      </c>
      <c r="G83" s="31"/>
      <c r="H83" s="31"/>
      <c r="I83" s="31"/>
      <c r="J83" s="31"/>
      <c r="K83" s="31"/>
      <c r="L83" s="32"/>
      <c r="M83" s="32"/>
      <c r="N83" s="35" t="str">
        <f t="shared" si="3"/>
        <v/>
      </c>
      <c r="O83" s="13" t="e">
        <f t="shared" si="4"/>
        <v>#VALUE!</v>
      </c>
    </row>
    <row r="84" spans="1:15" ht="13.8" thickBot="1">
      <c r="A84" s="6" t="s">
        <v>100</v>
      </c>
      <c r="B84" s="2" t="s">
        <v>101</v>
      </c>
      <c r="C84" s="2">
        <v>24</v>
      </c>
      <c r="D84" s="26" t="s">
        <v>75</v>
      </c>
      <c r="F84" s="28">
        <v>23.986779974286829</v>
      </c>
      <c r="G84" s="31"/>
      <c r="H84" s="31"/>
      <c r="I84" s="31"/>
      <c r="J84" s="31"/>
      <c r="K84" s="31"/>
      <c r="L84" s="32"/>
      <c r="M84" s="32"/>
      <c r="N84" s="35" t="str">
        <f t="shared" si="3"/>
        <v/>
      </c>
      <c r="O84" s="13" t="e">
        <f t="shared" si="4"/>
        <v>#VALUE!</v>
      </c>
    </row>
    <row r="85" spans="1:15" ht="13.8" thickBot="1">
      <c r="A85" s="6" t="s">
        <v>102</v>
      </c>
      <c r="B85" s="2" t="s">
        <v>103</v>
      </c>
      <c r="C85" s="2">
        <v>1</v>
      </c>
      <c r="D85" s="26" t="s">
        <v>75</v>
      </c>
      <c r="F85" s="28">
        <v>128.20590201811356</v>
      </c>
      <c r="G85" s="31"/>
      <c r="H85" s="31"/>
      <c r="I85" s="31"/>
      <c r="J85" s="31"/>
      <c r="K85" s="31"/>
      <c r="L85" s="32"/>
      <c r="M85" s="32"/>
      <c r="N85" s="35" t="str">
        <f t="shared" si="3"/>
        <v/>
      </c>
      <c r="O85" s="13" t="e">
        <f t="shared" si="4"/>
        <v>#VALUE!</v>
      </c>
    </row>
    <row r="86" spans="1:15" ht="13.8" thickBot="1">
      <c r="A86" s="6" t="s">
        <v>244</v>
      </c>
      <c r="B86" s="2" t="s">
        <v>203</v>
      </c>
      <c r="C86" s="2">
        <v>16.25</v>
      </c>
      <c r="D86" s="26" t="s">
        <v>15</v>
      </c>
      <c r="F86" s="28">
        <v>109.62205103583533</v>
      </c>
      <c r="G86" s="31"/>
      <c r="H86" s="31"/>
      <c r="I86" s="31"/>
      <c r="J86" s="31"/>
      <c r="K86" s="31"/>
      <c r="L86" s="32"/>
      <c r="M86" s="32"/>
      <c r="N86" s="35" t="str">
        <f t="shared" si="3"/>
        <v/>
      </c>
      <c r="O86" s="13" t="e">
        <f t="shared" si="4"/>
        <v>#VALUE!</v>
      </c>
    </row>
    <row r="87" spans="1:15" ht="13.8" thickBot="1">
      <c r="A87" s="6" t="s">
        <v>104</v>
      </c>
      <c r="B87" s="2" t="s">
        <v>105</v>
      </c>
      <c r="C87" s="2">
        <v>260</v>
      </c>
      <c r="D87" s="26" t="s">
        <v>15</v>
      </c>
      <c r="F87" s="28">
        <v>34.013073532425956</v>
      </c>
      <c r="G87" s="31"/>
      <c r="H87" s="31"/>
      <c r="I87" s="31"/>
      <c r="J87" s="31"/>
      <c r="K87" s="31"/>
      <c r="L87" s="32"/>
      <c r="M87" s="32"/>
      <c r="N87" s="35" t="str">
        <f t="shared" si="3"/>
        <v/>
      </c>
      <c r="O87" s="13" t="e">
        <f t="shared" si="4"/>
        <v>#VALUE!</v>
      </c>
    </row>
    <row r="88" spans="1:15" ht="13.8" thickBot="1">
      <c r="A88" s="6" t="s">
        <v>106</v>
      </c>
      <c r="B88" s="2" t="s">
        <v>107</v>
      </c>
      <c r="C88" s="2">
        <v>260</v>
      </c>
      <c r="D88" s="26" t="s">
        <v>15</v>
      </c>
      <c r="F88" s="28">
        <v>1753.9528165733652</v>
      </c>
      <c r="G88" s="31"/>
      <c r="H88" s="31"/>
      <c r="I88" s="31"/>
      <c r="J88" s="31"/>
      <c r="K88" s="31"/>
      <c r="L88" s="32"/>
      <c r="M88" s="32"/>
      <c r="N88" s="35" t="str">
        <f t="shared" si="3"/>
        <v/>
      </c>
      <c r="O88" s="13" t="e">
        <f t="shared" si="4"/>
        <v>#VALUE!</v>
      </c>
    </row>
    <row r="89" spans="1:15" ht="13.8" thickBot="1">
      <c r="A89" s="6" t="s">
        <v>108</v>
      </c>
      <c r="B89" s="2" t="s">
        <v>105</v>
      </c>
      <c r="C89" s="2">
        <v>260</v>
      </c>
      <c r="D89" s="26" t="s">
        <v>15</v>
      </c>
      <c r="F89" s="28">
        <v>39.390357703819696</v>
      </c>
      <c r="G89" s="31"/>
      <c r="H89" s="31"/>
      <c r="I89" s="31"/>
      <c r="J89" s="31"/>
      <c r="K89" s="31"/>
      <c r="L89" s="32"/>
      <c r="M89" s="32"/>
      <c r="N89" s="35" t="str">
        <f t="shared" si="3"/>
        <v/>
      </c>
      <c r="O89" s="13" t="e">
        <f t="shared" si="4"/>
        <v>#VALUE!</v>
      </c>
    </row>
    <row r="90" spans="1:15" ht="13.8" thickBot="1">
      <c r="A90" s="6" t="s">
        <v>109</v>
      </c>
      <c r="B90" s="2" t="s">
        <v>107</v>
      </c>
      <c r="C90" s="2">
        <v>260</v>
      </c>
      <c r="D90" s="26" t="s">
        <v>15</v>
      </c>
      <c r="F90" s="28">
        <v>1753.9528165733652</v>
      </c>
      <c r="G90" s="31"/>
      <c r="H90" s="31"/>
      <c r="I90" s="31"/>
      <c r="J90" s="31"/>
      <c r="K90" s="31"/>
      <c r="L90" s="32"/>
      <c r="M90" s="32"/>
      <c r="N90" s="35" t="str">
        <f t="shared" si="3"/>
        <v/>
      </c>
      <c r="O90" s="13" t="e">
        <f t="shared" si="4"/>
        <v>#VALUE!</v>
      </c>
    </row>
    <row r="91" spans="1:15" ht="13.8" thickBot="1">
      <c r="A91" s="6" t="s">
        <v>110</v>
      </c>
      <c r="B91" s="2" t="s">
        <v>105</v>
      </c>
      <c r="C91" s="2">
        <v>115</v>
      </c>
      <c r="D91" s="26" t="s">
        <v>15</v>
      </c>
      <c r="F91" s="28">
        <v>27.222903461173466</v>
      </c>
      <c r="G91" s="31"/>
      <c r="H91" s="31"/>
      <c r="I91" s="31"/>
      <c r="J91" s="31"/>
      <c r="K91" s="31"/>
      <c r="L91" s="32"/>
      <c r="M91" s="32"/>
      <c r="N91" s="35" t="str">
        <f t="shared" si="3"/>
        <v/>
      </c>
      <c r="O91" s="13" t="e">
        <f t="shared" si="4"/>
        <v>#VALUE!</v>
      </c>
    </row>
    <row r="92" spans="1:15" ht="13.8" thickBot="1">
      <c r="A92" s="6" t="s">
        <v>111</v>
      </c>
      <c r="B92" s="2" t="s">
        <v>107</v>
      </c>
      <c r="C92" s="2">
        <v>115</v>
      </c>
      <c r="D92" s="26" t="s">
        <v>15</v>
      </c>
      <c r="F92" s="28">
        <v>775.78682271514231</v>
      </c>
      <c r="G92" s="31"/>
      <c r="H92" s="31"/>
      <c r="I92" s="31"/>
      <c r="J92" s="31"/>
      <c r="K92" s="31"/>
      <c r="L92" s="32"/>
      <c r="M92" s="32"/>
      <c r="N92" s="35" t="str">
        <f t="shared" si="3"/>
        <v/>
      </c>
      <c r="O92" s="13" t="e">
        <f t="shared" si="4"/>
        <v>#VALUE!</v>
      </c>
    </row>
    <row r="93" spans="1:15" ht="13.8" thickBot="1">
      <c r="A93" s="6" t="s">
        <v>112</v>
      </c>
      <c r="B93" s="2" t="s">
        <v>105</v>
      </c>
      <c r="C93" s="2">
        <v>60</v>
      </c>
      <c r="D93" s="26" t="s">
        <v>15</v>
      </c>
      <c r="F93" s="28">
        <v>7.8491708151752206</v>
      </c>
      <c r="G93" s="31"/>
      <c r="H93" s="31"/>
      <c r="I93" s="31"/>
      <c r="J93" s="31"/>
      <c r="K93" s="31"/>
      <c r="L93" s="32"/>
      <c r="M93" s="32"/>
      <c r="N93" s="35" t="str">
        <f t="shared" si="3"/>
        <v/>
      </c>
      <c r="O93" s="13" t="e">
        <f t="shared" si="4"/>
        <v>#VALUE!</v>
      </c>
    </row>
    <row r="94" spans="1:15" ht="13.8" thickBot="1">
      <c r="A94" s="6" t="s">
        <v>113</v>
      </c>
      <c r="B94" s="2" t="s">
        <v>107</v>
      </c>
      <c r="C94" s="2">
        <v>60</v>
      </c>
      <c r="D94" s="26" t="s">
        <v>15</v>
      </c>
      <c r="F94" s="28">
        <v>404.75834228616117</v>
      </c>
      <c r="G94" s="31"/>
      <c r="H94" s="31"/>
      <c r="I94" s="31"/>
      <c r="J94" s="31"/>
      <c r="K94" s="31"/>
      <c r="L94" s="32"/>
      <c r="M94" s="32"/>
      <c r="N94" s="35" t="str">
        <f t="shared" si="3"/>
        <v/>
      </c>
      <c r="O94" s="13" t="e">
        <f t="shared" si="4"/>
        <v>#VALUE!</v>
      </c>
    </row>
    <row r="95" spans="1:15" ht="13.8" thickBot="1">
      <c r="A95" s="6" t="s">
        <v>114</v>
      </c>
      <c r="B95" s="2" t="s">
        <v>105</v>
      </c>
      <c r="C95" s="2">
        <v>30</v>
      </c>
      <c r="D95" s="26" t="s">
        <v>15</v>
      </c>
      <c r="F95" s="28">
        <v>3.9245854075876103</v>
      </c>
      <c r="G95" s="31"/>
      <c r="H95" s="31"/>
      <c r="I95" s="31"/>
      <c r="J95" s="31"/>
      <c r="K95" s="31"/>
      <c r="L95" s="32"/>
      <c r="M95" s="32"/>
      <c r="N95" s="35" t="str">
        <f t="shared" si="3"/>
        <v/>
      </c>
      <c r="O95" s="13" t="e">
        <f t="shared" si="4"/>
        <v>#VALUE!</v>
      </c>
    </row>
    <row r="96" spans="1:15" ht="13.8" thickBot="1">
      <c r="A96" s="6" t="s">
        <v>115</v>
      </c>
      <c r="B96" s="2" t="s">
        <v>107</v>
      </c>
      <c r="C96" s="2">
        <v>30</v>
      </c>
      <c r="D96" s="26" t="s">
        <v>15</v>
      </c>
      <c r="F96" s="28">
        <v>202.37917114308058</v>
      </c>
      <c r="G96" s="31"/>
      <c r="H96" s="31"/>
      <c r="I96" s="31"/>
      <c r="J96" s="31"/>
      <c r="K96" s="31"/>
      <c r="L96" s="32"/>
      <c r="M96" s="32"/>
      <c r="N96" s="35" t="str">
        <f t="shared" si="3"/>
        <v/>
      </c>
      <c r="O96" s="13" t="e">
        <f t="shared" si="4"/>
        <v>#VALUE!</v>
      </c>
    </row>
    <row r="97" spans="1:15" ht="13.8" thickBot="1">
      <c r="A97" s="6" t="s">
        <v>116</v>
      </c>
      <c r="B97" s="2" t="s">
        <v>105</v>
      </c>
      <c r="C97" s="2">
        <v>180</v>
      </c>
      <c r="D97" s="26" t="s">
        <v>15</v>
      </c>
      <c r="F97" s="28">
        <v>15.070407965136425</v>
      </c>
      <c r="G97" s="31"/>
      <c r="H97" s="31"/>
      <c r="I97" s="31"/>
      <c r="J97" s="31"/>
      <c r="K97" s="31"/>
      <c r="L97" s="32"/>
      <c r="M97" s="32"/>
      <c r="N97" s="35" t="str">
        <f t="shared" si="3"/>
        <v/>
      </c>
      <c r="O97" s="13" t="e">
        <f t="shared" si="4"/>
        <v>#VALUE!</v>
      </c>
    </row>
    <row r="98" spans="1:15" ht="13.8" thickBot="1">
      <c r="A98" s="6" t="s">
        <v>117</v>
      </c>
      <c r="B98" s="2" t="s">
        <v>107</v>
      </c>
      <c r="C98" s="2">
        <v>180</v>
      </c>
      <c r="D98" s="26" t="s">
        <v>15</v>
      </c>
      <c r="F98" s="28">
        <v>1214.2750268584837</v>
      </c>
      <c r="G98" s="31"/>
      <c r="H98" s="31"/>
      <c r="I98" s="31"/>
      <c r="J98" s="31"/>
      <c r="K98" s="31"/>
      <c r="L98" s="32"/>
      <c r="M98" s="32"/>
      <c r="N98" s="35" t="str">
        <f t="shared" si="3"/>
        <v/>
      </c>
      <c r="O98" s="13" t="e">
        <f t="shared" si="4"/>
        <v>#VALUE!</v>
      </c>
    </row>
    <row r="99" spans="1:15" ht="13.8" thickBot="1">
      <c r="A99" s="6" t="s">
        <v>118</v>
      </c>
      <c r="B99" s="2" t="s">
        <v>105</v>
      </c>
      <c r="C99" s="2">
        <v>30</v>
      </c>
      <c r="D99" s="26" t="s">
        <v>15</v>
      </c>
      <c r="F99" s="28">
        <v>17.398986125184781</v>
      </c>
      <c r="G99" s="31"/>
      <c r="H99" s="31"/>
      <c r="I99" s="31"/>
      <c r="J99" s="31"/>
      <c r="K99" s="31"/>
      <c r="L99" s="32"/>
      <c r="M99" s="32"/>
      <c r="N99" s="35" t="str">
        <f t="shared" si="3"/>
        <v/>
      </c>
      <c r="O99" s="13" t="e">
        <f t="shared" ref="O99:O130" si="5">N99/SUM($N$3:$N$181)</f>
        <v>#VALUE!</v>
      </c>
    </row>
    <row r="100" spans="1:15" ht="13.8" thickBot="1">
      <c r="A100" s="6" t="s">
        <v>119</v>
      </c>
      <c r="B100" s="2" t="s">
        <v>107</v>
      </c>
      <c r="C100" s="2">
        <v>30</v>
      </c>
      <c r="D100" s="26" t="s">
        <v>15</v>
      </c>
      <c r="F100" s="28">
        <v>202.37917114308058</v>
      </c>
      <c r="G100" s="31"/>
      <c r="H100" s="31"/>
      <c r="I100" s="31"/>
      <c r="J100" s="31"/>
      <c r="K100" s="31"/>
      <c r="L100" s="32"/>
      <c r="M100" s="32"/>
      <c r="N100" s="35" t="str">
        <f t="shared" si="3"/>
        <v/>
      </c>
      <c r="O100" s="13" t="e">
        <f t="shared" si="5"/>
        <v>#VALUE!</v>
      </c>
    </row>
    <row r="101" spans="1:15" ht="13.8" thickBot="1">
      <c r="A101" s="6" t="s">
        <v>120</v>
      </c>
      <c r="B101" s="2" t="s">
        <v>105</v>
      </c>
      <c r="C101" s="2">
        <v>120</v>
      </c>
      <c r="D101" s="26" t="s">
        <v>15</v>
      </c>
      <c r="F101" s="28">
        <v>18.180165094070627</v>
      </c>
      <c r="G101" s="31"/>
      <c r="H101" s="31"/>
      <c r="I101" s="31"/>
      <c r="J101" s="31"/>
      <c r="K101" s="31"/>
      <c r="L101" s="32"/>
      <c r="M101" s="32"/>
      <c r="N101" s="35" t="str">
        <f t="shared" si="3"/>
        <v/>
      </c>
      <c r="O101" s="13" t="e">
        <f t="shared" si="5"/>
        <v>#VALUE!</v>
      </c>
    </row>
    <row r="102" spans="1:15" ht="13.8" thickBot="1">
      <c r="A102" s="6" t="s">
        <v>121</v>
      </c>
      <c r="B102" s="2" t="s">
        <v>107</v>
      </c>
      <c r="C102" s="2">
        <v>120</v>
      </c>
      <c r="D102" s="26" t="s">
        <v>15</v>
      </c>
      <c r="F102" s="28">
        <v>809.51668457232233</v>
      </c>
      <c r="G102" s="31"/>
      <c r="H102" s="31"/>
      <c r="I102" s="31"/>
      <c r="J102" s="31"/>
      <c r="K102" s="31"/>
      <c r="L102" s="32"/>
      <c r="M102" s="32"/>
      <c r="N102" s="35" t="str">
        <f t="shared" si="3"/>
        <v/>
      </c>
      <c r="O102" s="13" t="e">
        <f t="shared" si="5"/>
        <v>#VALUE!</v>
      </c>
    </row>
    <row r="103" spans="1:15" ht="13.8" thickBot="1">
      <c r="A103" s="6" t="s">
        <v>122</v>
      </c>
      <c r="B103" s="2" t="s">
        <v>105</v>
      </c>
      <c r="C103" s="2">
        <v>405</v>
      </c>
      <c r="D103" s="26" t="s">
        <v>15</v>
      </c>
      <c r="F103" s="28">
        <v>52.981903002432745</v>
      </c>
      <c r="G103" s="31"/>
      <c r="H103" s="31"/>
      <c r="I103" s="31"/>
      <c r="J103" s="31"/>
      <c r="K103" s="31"/>
      <c r="L103" s="32"/>
      <c r="M103" s="32"/>
      <c r="N103" s="35" t="str">
        <f t="shared" si="3"/>
        <v/>
      </c>
      <c r="O103" s="13" t="e">
        <f t="shared" si="5"/>
        <v>#VALUE!</v>
      </c>
    </row>
    <row r="104" spans="1:15" ht="13.8" thickBot="1">
      <c r="A104" s="6" t="s">
        <v>123</v>
      </c>
      <c r="B104" s="2" t="s">
        <v>107</v>
      </c>
      <c r="C104" s="2">
        <v>405</v>
      </c>
      <c r="D104" s="26" t="s">
        <v>15</v>
      </c>
      <c r="F104" s="28">
        <v>2732.1188104315879</v>
      </c>
      <c r="G104" s="31"/>
      <c r="H104" s="31"/>
      <c r="I104" s="31"/>
      <c r="J104" s="31"/>
      <c r="K104" s="31"/>
      <c r="L104" s="32"/>
      <c r="M104" s="32"/>
      <c r="N104" s="35" t="str">
        <f t="shared" si="3"/>
        <v/>
      </c>
      <c r="O104" s="13" t="e">
        <f t="shared" si="5"/>
        <v>#VALUE!</v>
      </c>
    </row>
    <row r="105" spans="1:15" ht="13.8" thickBot="1">
      <c r="A105" s="6" t="s">
        <v>245</v>
      </c>
      <c r="B105" s="2" t="s">
        <v>204</v>
      </c>
      <c r="C105" s="2">
        <v>11</v>
      </c>
      <c r="D105" s="26" t="s">
        <v>15</v>
      </c>
      <c r="F105" s="28">
        <v>74.20569608579622</v>
      </c>
      <c r="G105" s="31"/>
      <c r="H105" s="31"/>
      <c r="I105" s="31"/>
      <c r="J105" s="31"/>
      <c r="K105" s="31"/>
      <c r="L105" s="32"/>
      <c r="M105" s="32"/>
      <c r="N105" s="35" t="str">
        <f t="shared" si="3"/>
        <v/>
      </c>
      <c r="O105" s="13" t="e">
        <f t="shared" si="5"/>
        <v>#VALUE!</v>
      </c>
    </row>
    <row r="106" spans="1:15" ht="13.8" thickBot="1">
      <c r="A106" s="6" t="s">
        <v>263</v>
      </c>
      <c r="B106" s="2" t="s">
        <v>205</v>
      </c>
      <c r="C106" s="2">
        <v>140.4</v>
      </c>
      <c r="D106" s="26" t="s">
        <v>22</v>
      </c>
      <c r="F106" s="28">
        <v>1256.4300548464148</v>
      </c>
      <c r="G106" s="31"/>
      <c r="H106" s="31"/>
      <c r="I106" s="31"/>
      <c r="J106" s="31"/>
      <c r="K106" s="31"/>
      <c r="L106" s="32"/>
      <c r="M106" s="32"/>
      <c r="N106" s="35" t="str">
        <f t="shared" si="3"/>
        <v/>
      </c>
      <c r="O106" s="13" t="e">
        <f t="shared" si="5"/>
        <v>#VALUE!</v>
      </c>
    </row>
    <row r="107" spans="1:15" ht="13.8" thickBot="1">
      <c r="A107" s="6" t="s">
        <v>124</v>
      </c>
      <c r="B107" s="2" t="s">
        <v>125</v>
      </c>
      <c r="C107" s="2">
        <v>2</v>
      </c>
      <c r="D107" s="26" t="s">
        <v>75</v>
      </c>
      <c r="F107" s="28">
        <v>210.67783778909362</v>
      </c>
      <c r="G107" s="31"/>
      <c r="H107" s="31"/>
      <c r="I107" s="31"/>
      <c r="J107" s="31"/>
      <c r="K107" s="31"/>
      <c r="L107" s="32"/>
      <c r="M107" s="32"/>
      <c r="N107" s="35" t="str">
        <f t="shared" si="3"/>
        <v/>
      </c>
      <c r="O107" s="13" t="e">
        <f t="shared" si="5"/>
        <v>#VALUE!</v>
      </c>
    </row>
    <row r="108" spans="1:15" ht="13.8" thickBot="1">
      <c r="A108" s="6" t="s">
        <v>246</v>
      </c>
      <c r="B108" s="2" t="s">
        <v>206</v>
      </c>
      <c r="C108" s="2">
        <v>4</v>
      </c>
      <c r="D108" s="26" t="s">
        <v>75</v>
      </c>
      <c r="F108" s="28">
        <v>755.24686598875462</v>
      </c>
      <c r="G108" s="31"/>
      <c r="H108" s="31"/>
      <c r="I108" s="31"/>
      <c r="J108" s="31"/>
      <c r="K108" s="31"/>
      <c r="L108" s="32"/>
      <c r="M108" s="32"/>
      <c r="N108" s="35" t="str">
        <f t="shared" si="3"/>
        <v/>
      </c>
      <c r="O108" s="13" t="e">
        <f t="shared" si="5"/>
        <v>#VALUE!</v>
      </c>
    </row>
    <row r="109" spans="1:15" ht="13.8" thickBot="1">
      <c r="A109" s="6" t="s">
        <v>126</v>
      </c>
      <c r="B109" s="2" t="s">
        <v>127</v>
      </c>
      <c r="C109" s="42">
        <v>8700</v>
      </c>
      <c r="D109" s="26" t="s">
        <v>22</v>
      </c>
      <c r="F109" s="43">
        <v>9701.7860159371485</v>
      </c>
      <c r="G109" s="31"/>
      <c r="H109" s="31"/>
      <c r="I109" s="31"/>
      <c r="J109" s="31"/>
      <c r="K109" s="31"/>
      <c r="L109" s="32"/>
      <c r="M109" s="32"/>
      <c r="N109" s="35" t="str">
        <f t="shared" si="3"/>
        <v/>
      </c>
      <c r="O109" s="13" t="e">
        <f t="shared" si="5"/>
        <v>#VALUE!</v>
      </c>
    </row>
    <row r="110" spans="1:15" ht="13.8" thickBot="1">
      <c r="A110" s="6" t="s">
        <v>128</v>
      </c>
      <c r="B110" s="2" t="s">
        <v>129</v>
      </c>
      <c r="C110" s="42">
        <v>2380</v>
      </c>
      <c r="D110" s="26" t="s">
        <v>22</v>
      </c>
      <c r="F110" s="43">
        <v>1620.4823983907891</v>
      </c>
      <c r="G110" s="31"/>
      <c r="H110" s="31"/>
      <c r="I110" s="31"/>
      <c r="J110" s="31"/>
      <c r="K110" s="31"/>
      <c r="L110" s="32"/>
      <c r="M110" s="32"/>
      <c r="N110" s="35" t="str">
        <f t="shared" si="3"/>
        <v/>
      </c>
      <c r="O110" s="13" t="e">
        <f t="shared" si="5"/>
        <v>#VALUE!</v>
      </c>
    </row>
    <row r="111" spans="1:15" ht="13.8" thickBot="1">
      <c r="A111" s="6" t="s">
        <v>247</v>
      </c>
      <c r="B111" s="2" t="s">
        <v>208</v>
      </c>
      <c r="C111" s="2">
        <v>4280</v>
      </c>
      <c r="D111" s="26" t="s">
        <v>22</v>
      </c>
      <c r="F111" s="28">
        <v>122.44850973694963</v>
      </c>
      <c r="G111" s="31"/>
      <c r="H111" s="31"/>
      <c r="I111" s="31"/>
      <c r="J111" s="31"/>
      <c r="K111" s="31"/>
      <c r="L111" s="32"/>
      <c r="M111" s="32"/>
      <c r="N111" s="35" t="str">
        <f t="shared" si="3"/>
        <v/>
      </c>
      <c r="O111" s="13" t="e">
        <f t="shared" si="5"/>
        <v>#VALUE!</v>
      </c>
    </row>
    <row r="112" spans="1:15" ht="13.8" thickBot="1">
      <c r="A112" s="6" t="s">
        <v>130</v>
      </c>
      <c r="B112" s="2" t="s">
        <v>131</v>
      </c>
      <c r="C112" s="2">
        <v>40</v>
      </c>
      <c r="D112" s="26" t="s">
        <v>22</v>
      </c>
      <c r="F112" s="28">
        <v>17.097053226718749</v>
      </c>
      <c r="G112" s="31"/>
      <c r="H112" s="31"/>
      <c r="I112" s="31"/>
      <c r="J112" s="31"/>
      <c r="K112" s="31"/>
      <c r="L112" s="32"/>
      <c r="M112" s="32"/>
      <c r="N112" s="35" t="str">
        <f t="shared" si="3"/>
        <v/>
      </c>
      <c r="O112" s="13" t="e">
        <f t="shared" si="5"/>
        <v>#VALUE!</v>
      </c>
    </row>
    <row r="113" spans="1:15" ht="13.8" thickBot="1">
      <c r="A113" s="6" t="s">
        <v>132</v>
      </c>
      <c r="B113" s="2" t="s">
        <v>133</v>
      </c>
      <c r="C113" s="2">
        <v>1200</v>
      </c>
      <c r="D113" s="26" t="s">
        <v>22</v>
      </c>
      <c r="F113" s="28">
        <v>1164.2649493251877</v>
      </c>
      <c r="G113" s="31"/>
      <c r="H113" s="31"/>
      <c r="I113" s="31"/>
      <c r="J113" s="31"/>
      <c r="K113" s="31"/>
      <c r="L113" s="32"/>
      <c r="M113" s="32"/>
      <c r="N113" s="35" t="str">
        <f t="shared" si="3"/>
        <v/>
      </c>
      <c r="O113" s="13" t="e">
        <f t="shared" si="5"/>
        <v>#VALUE!</v>
      </c>
    </row>
    <row r="114" spans="1:15" ht="13.8" thickBot="1">
      <c r="A114" s="6" t="s">
        <v>134</v>
      </c>
      <c r="B114" s="2" t="s">
        <v>135</v>
      </c>
      <c r="C114" s="2">
        <v>300</v>
      </c>
      <c r="D114" s="26" t="s">
        <v>22</v>
      </c>
      <c r="F114" s="28">
        <v>384.68369760117184</v>
      </c>
      <c r="G114" s="31"/>
      <c r="H114" s="31"/>
      <c r="I114" s="31"/>
      <c r="J114" s="31"/>
      <c r="K114" s="31"/>
      <c r="L114" s="32"/>
      <c r="M114" s="32"/>
      <c r="N114" s="35" t="str">
        <f t="shared" si="3"/>
        <v/>
      </c>
      <c r="O114" s="13" t="e">
        <f t="shared" si="5"/>
        <v>#VALUE!</v>
      </c>
    </row>
    <row r="115" spans="1:15" ht="13.8" thickBot="1">
      <c r="A115" s="6" t="s">
        <v>136</v>
      </c>
      <c r="B115" s="2" t="s">
        <v>137</v>
      </c>
      <c r="C115" s="2">
        <v>5250</v>
      </c>
      <c r="D115" s="26" t="s">
        <v>22</v>
      </c>
      <c r="F115" s="28">
        <v>7853.9588260239243</v>
      </c>
      <c r="G115" s="31"/>
      <c r="H115" s="31"/>
      <c r="I115" s="31"/>
      <c r="J115" s="31"/>
      <c r="K115" s="31"/>
      <c r="L115" s="32"/>
      <c r="M115" s="32"/>
      <c r="N115" s="35" t="str">
        <f t="shared" si="3"/>
        <v/>
      </c>
      <c r="O115" s="13" t="e">
        <f t="shared" si="5"/>
        <v>#VALUE!</v>
      </c>
    </row>
    <row r="116" spans="1:15" ht="13.8" thickBot="1">
      <c r="A116" s="6" t="s">
        <v>138</v>
      </c>
      <c r="B116" s="2" t="s">
        <v>133</v>
      </c>
      <c r="C116" s="42">
        <v>1050</v>
      </c>
      <c r="D116" s="26" t="s">
        <v>22</v>
      </c>
      <c r="F116" s="43">
        <v>1101.1474021368197</v>
      </c>
      <c r="G116" s="31"/>
      <c r="H116" s="31"/>
      <c r="I116" s="31"/>
      <c r="J116" s="31"/>
      <c r="K116" s="31"/>
      <c r="L116" s="32"/>
      <c r="M116" s="32"/>
      <c r="N116" s="35" t="str">
        <f t="shared" si="3"/>
        <v/>
      </c>
      <c r="O116" s="13" t="e">
        <f t="shared" si="5"/>
        <v>#VALUE!</v>
      </c>
    </row>
    <row r="117" spans="1:15" ht="13.8" thickBot="1">
      <c r="A117" s="6" t="s">
        <v>286</v>
      </c>
      <c r="B117" s="42" t="s">
        <v>291</v>
      </c>
      <c r="C117" s="42">
        <v>1855</v>
      </c>
      <c r="D117" s="26" t="s">
        <v>29</v>
      </c>
      <c r="F117" s="43">
        <v>344.95862293300706</v>
      </c>
      <c r="G117" s="31"/>
      <c r="H117" s="31"/>
      <c r="I117" s="31"/>
      <c r="J117" s="31"/>
      <c r="K117" s="31"/>
      <c r="L117" s="32"/>
      <c r="M117" s="32"/>
      <c r="N117" s="35"/>
      <c r="O117" s="13" t="e">
        <f t="shared" si="5"/>
        <v>#DIV/0!</v>
      </c>
    </row>
    <row r="118" spans="1:15" ht="13.8" thickBot="1">
      <c r="A118" s="6" t="s">
        <v>287</v>
      </c>
      <c r="B118" s="42" t="s">
        <v>292</v>
      </c>
      <c r="C118" s="42">
        <v>1855</v>
      </c>
      <c r="D118" s="26" t="s">
        <v>29</v>
      </c>
      <c r="F118" s="43">
        <v>20.35437657864011</v>
      </c>
      <c r="G118" s="31"/>
      <c r="H118" s="31"/>
      <c r="I118" s="31"/>
      <c r="J118" s="31"/>
      <c r="K118" s="31"/>
      <c r="L118" s="32"/>
      <c r="M118" s="32"/>
      <c r="N118" s="35"/>
      <c r="O118" s="13" t="e">
        <f t="shared" si="5"/>
        <v>#DIV/0!</v>
      </c>
    </row>
    <row r="119" spans="1:15" ht="13.8" thickBot="1">
      <c r="A119" s="6" t="s">
        <v>287</v>
      </c>
      <c r="B119" s="42" t="s">
        <v>293</v>
      </c>
      <c r="C119" s="42">
        <v>690</v>
      </c>
      <c r="D119" s="26" t="s">
        <v>147</v>
      </c>
      <c r="F119" s="43">
        <v>137.09806404665656</v>
      </c>
      <c r="G119" s="31"/>
      <c r="H119" s="31"/>
      <c r="I119" s="31"/>
      <c r="J119" s="31"/>
      <c r="K119" s="31"/>
      <c r="L119" s="32"/>
      <c r="M119" s="32"/>
      <c r="N119" s="35"/>
      <c r="O119" s="13" t="e">
        <f t="shared" si="5"/>
        <v>#DIV/0!</v>
      </c>
    </row>
    <row r="120" spans="1:15" ht="13.8" thickBot="1">
      <c r="A120" s="6" t="s">
        <v>139</v>
      </c>
      <c r="B120" s="20" t="s">
        <v>140</v>
      </c>
      <c r="C120" s="42">
        <v>2170</v>
      </c>
      <c r="D120" s="26" t="s">
        <v>15</v>
      </c>
      <c r="F120" s="21">
        <v>1085.0000000000002</v>
      </c>
      <c r="G120" s="31"/>
      <c r="H120" s="31"/>
      <c r="I120" s="31"/>
      <c r="J120" s="31"/>
      <c r="K120" s="31"/>
      <c r="L120" s="32"/>
      <c r="M120" s="32"/>
      <c r="N120" s="35" t="str">
        <f t="shared" si="3"/>
        <v/>
      </c>
      <c r="O120" s="13" t="e">
        <f t="shared" si="5"/>
        <v>#VALUE!</v>
      </c>
    </row>
    <row r="121" spans="1:15" ht="13.8" thickBot="1">
      <c r="A121" s="6" t="s">
        <v>248</v>
      </c>
      <c r="B121" s="20" t="s">
        <v>209</v>
      </c>
      <c r="C121" s="2">
        <v>40</v>
      </c>
      <c r="D121" s="26" t="s">
        <v>15</v>
      </c>
      <c r="F121" s="21">
        <v>9</v>
      </c>
      <c r="G121" s="31"/>
      <c r="H121" s="31"/>
      <c r="I121" s="31"/>
      <c r="J121" s="31"/>
      <c r="K121" s="31"/>
      <c r="L121" s="32"/>
      <c r="M121" s="32"/>
      <c r="N121" s="35" t="str">
        <f t="shared" si="3"/>
        <v/>
      </c>
      <c r="O121" s="13" t="e">
        <f t="shared" si="5"/>
        <v>#VALUE!</v>
      </c>
    </row>
    <row r="122" spans="1:15" ht="13.8" thickBot="1">
      <c r="A122" s="47" t="s">
        <v>294</v>
      </c>
      <c r="B122" s="20" t="s">
        <v>300</v>
      </c>
      <c r="C122" s="2">
        <v>2115</v>
      </c>
      <c r="D122" s="26" t="s">
        <v>301</v>
      </c>
      <c r="F122" s="21">
        <v>3845.26881</v>
      </c>
      <c r="G122" s="31"/>
      <c r="H122" s="31"/>
      <c r="I122" s="31"/>
      <c r="J122" s="31"/>
      <c r="K122" s="31"/>
      <c r="L122" s="32"/>
      <c r="M122" s="32"/>
      <c r="N122" s="35"/>
      <c r="O122" s="13"/>
    </row>
    <row r="123" spans="1:15" ht="13.8" thickBot="1">
      <c r="A123" s="47" t="s">
        <v>295</v>
      </c>
      <c r="B123" s="20" t="s">
        <v>300</v>
      </c>
      <c r="C123" s="2">
        <v>40</v>
      </c>
      <c r="D123" s="26" t="s">
        <v>301</v>
      </c>
      <c r="F123" s="21">
        <v>13.0902768</v>
      </c>
      <c r="G123" s="31"/>
      <c r="H123" s="31"/>
      <c r="I123" s="31"/>
      <c r="J123" s="31"/>
      <c r="K123" s="31"/>
      <c r="L123" s="32"/>
      <c r="M123" s="32"/>
      <c r="N123" s="35"/>
      <c r="O123" s="13"/>
    </row>
    <row r="124" spans="1:15" ht="13.8" thickBot="1">
      <c r="A124" s="47" t="s">
        <v>296</v>
      </c>
      <c r="B124" s="20" t="s">
        <v>300</v>
      </c>
      <c r="C124" s="2">
        <v>69</v>
      </c>
      <c r="D124" s="26" t="s">
        <v>301</v>
      </c>
      <c r="F124" s="21">
        <v>125.448486</v>
      </c>
      <c r="G124" s="31"/>
      <c r="H124" s="31"/>
      <c r="I124" s="31"/>
      <c r="J124" s="31"/>
      <c r="K124" s="31"/>
      <c r="L124" s="32"/>
      <c r="M124" s="32"/>
      <c r="N124" s="35"/>
      <c r="O124" s="13"/>
    </row>
    <row r="125" spans="1:15" ht="13.8" thickBot="1">
      <c r="A125" s="47" t="s">
        <v>297</v>
      </c>
      <c r="B125" s="20" t="s">
        <v>302</v>
      </c>
      <c r="C125" s="2">
        <v>26</v>
      </c>
      <c r="D125" s="26" t="s">
        <v>301</v>
      </c>
      <c r="F125" s="21">
        <v>21.271699800000004</v>
      </c>
      <c r="G125" s="31"/>
      <c r="H125" s="31"/>
      <c r="I125" s="31"/>
      <c r="J125" s="31"/>
      <c r="K125" s="31"/>
      <c r="L125" s="32"/>
      <c r="M125" s="32"/>
      <c r="N125" s="35"/>
      <c r="O125" s="13"/>
    </row>
    <row r="126" spans="1:15" ht="13.8" thickBot="1">
      <c r="A126" s="47" t="s">
        <v>298</v>
      </c>
      <c r="B126" s="20" t="s">
        <v>302</v>
      </c>
      <c r="C126" s="2">
        <v>14</v>
      </c>
      <c r="D126" s="26" t="s">
        <v>301</v>
      </c>
      <c r="F126" s="21">
        <v>25.453316000000001</v>
      </c>
      <c r="G126" s="31"/>
      <c r="H126" s="31"/>
      <c r="I126" s="31"/>
      <c r="J126" s="31"/>
      <c r="K126" s="31"/>
      <c r="L126" s="32"/>
      <c r="M126" s="32"/>
      <c r="N126" s="35"/>
      <c r="O126" s="13"/>
    </row>
    <row r="127" spans="1:15" ht="13.8" thickBot="1">
      <c r="A127" s="47" t="s">
        <v>299</v>
      </c>
      <c r="B127" s="20" t="s">
        <v>302</v>
      </c>
      <c r="C127" s="2">
        <v>16</v>
      </c>
      <c r="D127" s="26" t="s">
        <v>301</v>
      </c>
      <c r="F127" s="21">
        <v>1.3090276799999998</v>
      </c>
      <c r="G127" s="31"/>
      <c r="H127" s="31"/>
      <c r="I127" s="31"/>
      <c r="J127" s="31"/>
      <c r="K127" s="31"/>
      <c r="L127" s="32"/>
      <c r="M127" s="32"/>
      <c r="N127" s="35"/>
      <c r="O127" s="13"/>
    </row>
    <row r="128" spans="1:15" ht="13.8" thickBot="1">
      <c r="A128" s="47" t="s">
        <v>141</v>
      </c>
      <c r="B128" s="20" t="s">
        <v>307</v>
      </c>
      <c r="C128" s="2">
        <v>330</v>
      </c>
      <c r="D128" s="26" t="s">
        <v>15</v>
      </c>
      <c r="F128" s="21">
        <v>599.97101999999995</v>
      </c>
      <c r="G128" s="31"/>
      <c r="H128" s="31"/>
      <c r="I128" s="31"/>
      <c r="J128" s="31"/>
      <c r="K128" s="31"/>
      <c r="L128" s="32"/>
      <c r="M128" s="32"/>
      <c r="N128" s="35" t="str">
        <f t="shared" si="3"/>
        <v/>
      </c>
      <c r="O128" s="13" t="e">
        <f>N128/SUM($N$3:$N$181)</f>
        <v>#VALUE!</v>
      </c>
    </row>
    <row r="129" spans="1:15" ht="13.8" thickBot="1">
      <c r="A129" s="47" t="s">
        <v>142</v>
      </c>
      <c r="B129" s="20" t="s">
        <v>307</v>
      </c>
      <c r="C129" s="2">
        <v>145</v>
      </c>
      <c r="D129" s="26" t="s">
        <v>15</v>
      </c>
      <c r="F129" s="21">
        <v>263.62362999999999</v>
      </c>
      <c r="G129" s="31"/>
      <c r="H129" s="31"/>
      <c r="I129" s="31"/>
      <c r="J129" s="31"/>
      <c r="K129" s="31"/>
      <c r="L129" s="32"/>
      <c r="M129" s="32"/>
      <c r="N129" s="35" t="str">
        <f t="shared" si="3"/>
        <v/>
      </c>
      <c r="O129" s="13" t="e">
        <f>N129/SUM($N$3:$N$181)</f>
        <v>#VALUE!</v>
      </c>
    </row>
    <row r="130" spans="1:15" ht="13.8" thickBot="1">
      <c r="A130" s="47" t="s">
        <v>303</v>
      </c>
      <c r="B130" s="20" t="s">
        <v>307</v>
      </c>
      <c r="C130" s="2">
        <v>330</v>
      </c>
      <c r="D130" s="26" t="s">
        <v>15</v>
      </c>
      <c r="F130" s="21">
        <v>599.97101999999995</v>
      </c>
      <c r="G130" s="31"/>
      <c r="H130" s="31"/>
      <c r="I130" s="31"/>
      <c r="J130" s="31"/>
      <c r="K130" s="31"/>
      <c r="L130" s="32"/>
      <c r="M130" s="32"/>
      <c r="N130" s="35"/>
      <c r="O130" s="13"/>
    </row>
    <row r="131" spans="1:15" ht="13.8" thickBot="1">
      <c r="A131" s="47" t="s">
        <v>304</v>
      </c>
      <c r="B131" s="20" t="s">
        <v>307</v>
      </c>
      <c r="C131" s="2">
        <v>178</v>
      </c>
      <c r="D131" s="26" t="s">
        <v>15</v>
      </c>
      <c r="F131" s="21">
        <v>323.62073200000003</v>
      </c>
      <c r="G131" s="31"/>
      <c r="H131" s="31"/>
      <c r="I131" s="31"/>
      <c r="J131" s="31"/>
      <c r="K131" s="31"/>
      <c r="L131" s="32"/>
      <c r="M131" s="32"/>
      <c r="N131" s="35"/>
      <c r="O131" s="13"/>
    </row>
    <row r="132" spans="1:15" ht="13.8" thickBot="1">
      <c r="A132" s="47" t="s">
        <v>305</v>
      </c>
      <c r="B132" s="20" t="s">
        <v>308</v>
      </c>
      <c r="C132" s="2">
        <v>1</v>
      </c>
      <c r="D132" s="26" t="s">
        <v>301</v>
      </c>
      <c r="F132" s="21">
        <v>0.90904700000000005</v>
      </c>
      <c r="G132" s="31"/>
      <c r="H132" s="31"/>
      <c r="I132" s="31"/>
      <c r="J132" s="31"/>
      <c r="K132" s="31"/>
      <c r="L132" s="32"/>
      <c r="M132" s="32"/>
      <c r="N132" s="35"/>
      <c r="O132" s="13"/>
    </row>
    <row r="133" spans="1:15" ht="13.8" thickBot="1">
      <c r="A133" s="47" t="s">
        <v>306</v>
      </c>
      <c r="B133" s="20" t="s">
        <v>308</v>
      </c>
      <c r="C133" s="2">
        <v>3</v>
      </c>
      <c r="D133" s="26" t="s">
        <v>301</v>
      </c>
      <c r="F133" s="21">
        <v>2.7271410000000005</v>
      </c>
      <c r="G133" s="31"/>
      <c r="H133" s="31"/>
      <c r="I133" s="31"/>
      <c r="J133" s="31"/>
      <c r="K133" s="31"/>
      <c r="L133" s="32"/>
      <c r="M133" s="32"/>
      <c r="N133" s="35"/>
      <c r="O133" s="13"/>
    </row>
    <row r="134" spans="1:15" ht="13.8" thickBot="1">
      <c r="A134" s="6" t="s">
        <v>143</v>
      </c>
      <c r="B134" s="20" t="s">
        <v>144</v>
      </c>
      <c r="C134" s="2">
        <v>6</v>
      </c>
      <c r="D134" s="26" t="s">
        <v>15</v>
      </c>
      <c r="F134" s="21">
        <v>8.25</v>
      </c>
      <c r="G134" s="31"/>
      <c r="H134" s="31"/>
      <c r="I134" s="31"/>
      <c r="J134" s="31"/>
      <c r="K134" s="31"/>
      <c r="L134" s="32"/>
      <c r="M134" s="32"/>
      <c r="N134" s="35" t="str">
        <f t="shared" si="3"/>
        <v/>
      </c>
      <c r="O134" s="13" t="e">
        <f>N134/SUM($N$3:$N$181)</f>
        <v>#VALUE!</v>
      </c>
    </row>
    <row r="135" spans="1:15" ht="13.8" thickBot="1">
      <c r="A135" s="47" t="s">
        <v>309</v>
      </c>
      <c r="B135" s="20" t="s">
        <v>311</v>
      </c>
      <c r="C135" s="2">
        <v>6</v>
      </c>
      <c r="D135" s="26" t="s">
        <v>301</v>
      </c>
      <c r="F135" s="21">
        <v>11.9994204</v>
      </c>
      <c r="G135" s="31"/>
      <c r="H135" s="31"/>
      <c r="I135" s="31"/>
      <c r="J135" s="31"/>
      <c r="K135" s="31"/>
      <c r="L135" s="32"/>
      <c r="M135" s="32"/>
      <c r="N135" s="35"/>
      <c r="O135" s="13"/>
    </row>
    <row r="136" spans="1:15" ht="13.8" thickBot="1">
      <c r="A136" s="47" t="s">
        <v>310</v>
      </c>
      <c r="B136" s="20" t="s">
        <v>311</v>
      </c>
      <c r="C136" s="2">
        <v>2</v>
      </c>
      <c r="D136" s="26" t="s">
        <v>301</v>
      </c>
      <c r="F136" s="21">
        <v>3.9998068</v>
      </c>
      <c r="G136" s="31"/>
      <c r="H136" s="31"/>
      <c r="I136" s="31"/>
      <c r="J136" s="31"/>
      <c r="K136" s="31"/>
      <c r="L136" s="32"/>
      <c r="M136" s="32"/>
      <c r="N136" s="35"/>
      <c r="O136" s="13"/>
    </row>
    <row r="137" spans="1:15" ht="13.8" thickBot="1">
      <c r="A137" s="6" t="s">
        <v>249</v>
      </c>
      <c r="B137" s="20" t="s">
        <v>210</v>
      </c>
      <c r="C137" s="2">
        <v>40</v>
      </c>
      <c r="D137" s="26" t="s">
        <v>15</v>
      </c>
      <c r="F137" s="21">
        <v>179.99999999999997</v>
      </c>
      <c r="G137" s="31"/>
      <c r="H137" s="31"/>
      <c r="I137" s="31"/>
      <c r="J137" s="31"/>
      <c r="K137" s="31"/>
      <c r="L137" s="32"/>
      <c r="M137" s="32"/>
      <c r="N137" s="35" t="str">
        <f t="shared" si="3"/>
        <v/>
      </c>
      <c r="O137" s="13" t="e">
        <f>N137/SUM($N$3:$N$181)</f>
        <v>#VALUE!</v>
      </c>
    </row>
    <row r="138" spans="1:15" ht="13.8" thickBot="1">
      <c r="A138" s="47" t="s">
        <v>312</v>
      </c>
      <c r="B138" s="20" t="s">
        <v>313</v>
      </c>
      <c r="C138" s="2">
        <v>10</v>
      </c>
      <c r="D138" s="26" t="s">
        <v>301</v>
      </c>
      <c r="F138" s="48">
        <v>65.45138399999999</v>
      </c>
      <c r="G138" s="31"/>
      <c r="H138" s="31"/>
      <c r="I138" s="31"/>
      <c r="J138" s="31"/>
      <c r="K138" s="31"/>
      <c r="L138" s="32"/>
      <c r="M138" s="32"/>
      <c r="N138" s="35"/>
      <c r="O138" s="13"/>
    </row>
    <row r="139" spans="1:15" ht="13.8" thickBot="1">
      <c r="A139" s="6" t="s">
        <v>145</v>
      </c>
      <c r="B139" s="20" t="s">
        <v>146</v>
      </c>
      <c r="C139" s="2">
        <v>835</v>
      </c>
      <c r="D139" s="26" t="s">
        <v>147</v>
      </c>
      <c r="F139" s="39">
        <v>3627.6111111111113</v>
      </c>
      <c r="G139" s="31"/>
      <c r="H139" s="31"/>
      <c r="I139" s="31"/>
      <c r="J139" s="31"/>
      <c r="K139" s="31"/>
      <c r="L139" s="32"/>
      <c r="M139" s="32"/>
      <c r="N139" s="35" t="str">
        <f t="shared" si="3"/>
        <v/>
      </c>
      <c r="O139" s="13" t="e">
        <f t="shared" ref="O139:O180" si="6">N139/SUM($N$3:$N$181)</f>
        <v>#VALUE!</v>
      </c>
    </row>
    <row r="140" spans="1:15" ht="13.8" thickBot="1">
      <c r="A140" s="6" t="s">
        <v>145</v>
      </c>
      <c r="B140" s="20" t="s">
        <v>148</v>
      </c>
      <c r="C140" s="2">
        <v>595</v>
      </c>
      <c r="D140" s="26" t="s">
        <v>147</v>
      </c>
      <c r="F140" s="39">
        <v>2584.9444444444448</v>
      </c>
      <c r="G140" s="31"/>
      <c r="H140" s="31"/>
      <c r="I140" s="31"/>
      <c r="J140" s="31"/>
      <c r="K140" s="31"/>
      <c r="L140" s="32"/>
      <c r="M140" s="32"/>
      <c r="N140" s="35" t="str">
        <f t="shared" si="3"/>
        <v/>
      </c>
      <c r="O140" s="13" t="e">
        <f t="shared" si="6"/>
        <v>#VALUE!</v>
      </c>
    </row>
    <row r="141" spans="1:15" ht="13.8" thickBot="1">
      <c r="A141" s="6" t="s">
        <v>149</v>
      </c>
      <c r="B141" s="20" t="s">
        <v>150</v>
      </c>
      <c r="C141" s="2">
        <v>1125</v>
      </c>
      <c r="D141" s="26" t="s">
        <v>147</v>
      </c>
      <c r="F141" s="39">
        <v>27522.321428571431</v>
      </c>
      <c r="G141" s="31"/>
      <c r="H141" s="31"/>
      <c r="I141" s="31"/>
      <c r="J141" s="31"/>
      <c r="K141" s="31"/>
      <c r="L141" s="32"/>
      <c r="M141" s="32"/>
      <c r="N141" s="35" t="str">
        <f t="shared" si="3"/>
        <v/>
      </c>
      <c r="O141" s="13" t="e">
        <f t="shared" si="6"/>
        <v>#VALUE!</v>
      </c>
    </row>
    <row r="142" spans="1:15" ht="13.8" thickBot="1">
      <c r="A142" s="6" t="s">
        <v>151</v>
      </c>
      <c r="B142" s="2" t="s">
        <v>152</v>
      </c>
      <c r="C142" s="2">
        <v>9460</v>
      </c>
      <c r="D142" s="26" t="s">
        <v>22</v>
      </c>
      <c r="F142" s="28">
        <v>1340.6382146349997</v>
      </c>
      <c r="G142" s="31"/>
      <c r="H142" s="31"/>
      <c r="I142" s="31"/>
      <c r="J142" s="31"/>
      <c r="K142" s="31"/>
      <c r="L142" s="32"/>
      <c r="M142" s="32"/>
      <c r="N142" s="35" t="str">
        <f t="shared" si="3"/>
        <v/>
      </c>
      <c r="O142" s="13" t="e">
        <f t="shared" si="6"/>
        <v>#VALUE!</v>
      </c>
    </row>
    <row r="143" spans="1:15" ht="13.8" thickBot="1">
      <c r="A143" s="6" t="s">
        <v>153</v>
      </c>
      <c r="B143" s="2" t="s">
        <v>154</v>
      </c>
      <c r="C143" s="2">
        <v>4280</v>
      </c>
      <c r="D143" s="26" t="s">
        <v>22</v>
      </c>
      <c r="F143" s="28">
        <v>454.91000729158014</v>
      </c>
      <c r="G143" s="31"/>
      <c r="H143" s="31"/>
      <c r="I143" s="31"/>
      <c r="J143" s="31"/>
      <c r="K143" s="31"/>
      <c r="L143" s="32"/>
      <c r="M143" s="32"/>
      <c r="N143" s="35" t="str">
        <f t="shared" si="3"/>
        <v/>
      </c>
      <c r="O143" s="13" t="e">
        <f t="shared" si="6"/>
        <v>#VALUE!</v>
      </c>
    </row>
    <row r="144" spans="1:15" ht="13.8" thickBot="1">
      <c r="A144" s="6" t="s">
        <v>250</v>
      </c>
      <c r="B144" s="2" t="s">
        <v>211</v>
      </c>
      <c r="C144" s="2">
        <v>80</v>
      </c>
      <c r="D144" s="26" t="s">
        <v>22</v>
      </c>
      <c r="F144" s="28">
        <v>121.0180364923591</v>
      </c>
      <c r="G144" s="31"/>
      <c r="H144" s="31"/>
      <c r="I144" s="31"/>
      <c r="J144" s="31"/>
      <c r="K144" s="31"/>
      <c r="L144" s="32"/>
      <c r="M144" s="32"/>
      <c r="N144" s="35" t="str">
        <f t="shared" si="3"/>
        <v/>
      </c>
      <c r="O144" s="13" t="e">
        <f t="shared" si="6"/>
        <v>#VALUE!</v>
      </c>
    </row>
    <row r="145" spans="1:15" ht="13.8" thickBot="1">
      <c r="A145" s="6" t="s">
        <v>251</v>
      </c>
      <c r="B145" s="2" t="s">
        <v>212</v>
      </c>
      <c r="C145" s="2">
        <v>80</v>
      </c>
      <c r="D145" s="26" t="s">
        <v>22</v>
      </c>
      <c r="F145" s="28">
        <v>41.76432684224914</v>
      </c>
      <c r="G145" s="31"/>
      <c r="H145" s="31"/>
      <c r="I145" s="31"/>
      <c r="J145" s="31"/>
      <c r="K145" s="31"/>
      <c r="L145" s="32"/>
      <c r="M145" s="32"/>
      <c r="N145" s="35" t="str">
        <f t="shared" si="3"/>
        <v/>
      </c>
      <c r="O145" s="13" t="e">
        <f t="shared" si="6"/>
        <v>#VALUE!</v>
      </c>
    </row>
    <row r="146" spans="1:15" ht="13.8" thickBot="1">
      <c r="A146" s="6" t="s">
        <v>252</v>
      </c>
      <c r="B146" s="2" t="s">
        <v>213</v>
      </c>
      <c r="C146" s="2">
        <v>80</v>
      </c>
      <c r="D146" s="26" t="s">
        <v>22</v>
      </c>
      <c r="F146" s="28">
        <v>19.840311844492593</v>
      </c>
      <c r="G146" s="31"/>
      <c r="H146" s="31"/>
      <c r="I146" s="31"/>
      <c r="J146" s="31"/>
      <c r="K146" s="31"/>
      <c r="L146" s="32"/>
      <c r="M146" s="32"/>
      <c r="N146" s="35" t="str">
        <f t="shared" ref="N146:N180" si="7">IF(L146="","",(L146+M146)*J146)</f>
        <v/>
      </c>
      <c r="O146" s="13" t="e">
        <f t="shared" si="6"/>
        <v>#VALUE!</v>
      </c>
    </row>
    <row r="147" spans="1:15" ht="13.8" thickBot="1">
      <c r="A147" s="6" t="s">
        <v>253</v>
      </c>
      <c r="B147" s="20" t="s">
        <v>214</v>
      </c>
      <c r="C147" s="2">
        <v>10</v>
      </c>
      <c r="D147" s="26" t="s">
        <v>147</v>
      </c>
      <c r="F147" s="21">
        <v>43.44444444444445</v>
      </c>
      <c r="G147" s="31"/>
      <c r="H147" s="31"/>
      <c r="I147" s="31"/>
      <c r="J147" s="31"/>
      <c r="K147" s="31"/>
      <c r="L147" s="32"/>
      <c r="M147" s="32"/>
      <c r="N147" s="35" t="str">
        <f t="shared" si="7"/>
        <v/>
      </c>
      <c r="O147" s="13" t="e">
        <f t="shared" si="6"/>
        <v>#VALUE!</v>
      </c>
    </row>
    <row r="148" spans="1:15" ht="13.8" thickBot="1">
      <c r="A148" s="47" t="s">
        <v>155</v>
      </c>
      <c r="B148" s="20" t="s">
        <v>314</v>
      </c>
      <c r="C148" s="46">
        <v>840</v>
      </c>
      <c r="D148" s="26" t="s">
        <v>22</v>
      </c>
      <c r="F148" s="21">
        <v>2770.6375199999998</v>
      </c>
      <c r="G148" s="31"/>
      <c r="H148" s="31"/>
      <c r="I148" s="31"/>
      <c r="J148" s="31"/>
      <c r="K148" s="31"/>
      <c r="L148" s="32"/>
      <c r="M148" s="32"/>
      <c r="N148" s="35" t="str">
        <f t="shared" si="7"/>
        <v/>
      </c>
      <c r="O148" s="13" t="e">
        <f t="shared" si="6"/>
        <v>#VALUE!</v>
      </c>
    </row>
    <row r="149" spans="1:15" ht="13.8" thickBot="1">
      <c r="A149" s="47" t="s">
        <v>156</v>
      </c>
      <c r="B149" s="20" t="s">
        <v>315</v>
      </c>
      <c r="C149" s="2">
        <v>10</v>
      </c>
      <c r="D149" s="26" t="s">
        <v>15</v>
      </c>
      <c r="F149" s="21">
        <v>5.5849650000000013</v>
      </c>
      <c r="G149" s="31"/>
      <c r="H149" s="31"/>
      <c r="I149" s="31"/>
      <c r="J149" s="31"/>
      <c r="K149" s="31"/>
      <c r="L149" s="32"/>
      <c r="M149" s="32"/>
      <c r="N149" s="35" t="str">
        <f t="shared" si="7"/>
        <v/>
      </c>
      <c r="O149" s="13" t="e">
        <f t="shared" si="6"/>
        <v>#VALUE!</v>
      </c>
    </row>
    <row r="150" spans="1:15" ht="13.8" thickBot="1">
      <c r="A150" s="47" t="s">
        <v>157</v>
      </c>
      <c r="B150" s="20" t="s">
        <v>315</v>
      </c>
      <c r="C150" s="42">
        <v>260</v>
      </c>
      <c r="D150" s="26" t="s">
        <v>15</v>
      </c>
      <c r="F150" s="21">
        <v>290.41818000000006</v>
      </c>
      <c r="G150" s="31"/>
      <c r="H150" s="31"/>
      <c r="I150" s="31"/>
      <c r="J150" s="31"/>
      <c r="K150" s="31"/>
      <c r="L150" s="32"/>
      <c r="M150" s="32"/>
      <c r="N150" s="35" t="str">
        <f t="shared" si="7"/>
        <v/>
      </c>
      <c r="O150" s="13" t="e">
        <f t="shared" si="6"/>
        <v>#VALUE!</v>
      </c>
    </row>
    <row r="151" spans="1:15" ht="13.8" thickBot="1">
      <c r="A151" s="44" t="s">
        <v>289</v>
      </c>
      <c r="B151" s="42" t="s">
        <v>288</v>
      </c>
      <c r="C151" s="42">
        <v>280</v>
      </c>
      <c r="D151" s="26" t="s">
        <v>22</v>
      </c>
      <c r="F151" s="21">
        <v>940.80000000000007</v>
      </c>
      <c r="G151" s="31"/>
      <c r="H151" s="31"/>
      <c r="I151" s="31"/>
      <c r="J151" s="31"/>
      <c r="K151" s="31"/>
      <c r="L151" s="32"/>
      <c r="M151" s="32"/>
      <c r="N151" s="35"/>
      <c r="O151" s="13" t="e">
        <f t="shared" si="6"/>
        <v>#DIV/0!</v>
      </c>
    </row>
    <row r="152" spans="1:15" ht="13.8" thickBot="1">
      <c r="A152" s="47" t="s">
        <v>254</v>
      </c>
      <c r="B152" s="20" t="s">
        <v>316</v>
      </c>
      <c r="C152" s="42">
        <v>1000</v>
      </c>
      <c r="D152" s="26" t="s">
        <v>22</v>
      </c>
      <c r="F152" s="21">
        <v>1675.4895000000004</v>
      </c>
      <c r="G152" s="31"/>
      <c r="H152" s="31"/>
      <c r="I152" s="31"/>
      <c r="J152" s="31"/>
      <c r="K152" s="31"/>
      <c r="L152" s="32"/>
      <c r="M152" s="32"/>
      <c r="N152" s="35" t="str">
        <f t="shared" si="7"/>
        <v/>
      </c>
      <c r="O152" s="13" t="e">
        <f t="shared" si="6"/>
        <v>#VALUE!</v>
      </c>
    </row>
    <row r="153" spans="1:15" ht="13.8" thickBot="1">
      <c r="A153" s="47" t="s">
        <v>158</v>
      </c>
      <c r="B153" s="20" t="s">
        <v>316</v>
      </c>
      <c r="C153" s="2">
        <v>660</v>
      </c>
      <c r="D153" s="26" t="s">
        <v>22</v>
      </c>
      <c r="F153" s="21">
        <v>1105.8230700000001</v>
      </c>
      <c r="G153" s="31"/>
      <c r="H153" s="31"/>
      <c r="I153" s="31"/>
      <c r="J153" s="31"/>
      <c r="K153" s="31"/>
      <c r="L153" s="32"/>
      <c r="M153" s="32"/>
      <c r="N153" s="35" t="str">
        <f t="shared" si="7"/>
        <v/>
      </c>
      <c r="O153" s="13" t="e">
        <f t="shared" si="6"/>
        <v>#VALUE!</v>
      </c>
    </row>
    <row r="154" spans="1:15" ht="13.8" thickBot="1">
      <c r="A154" s="47" t="s">
        <v>159</v>
      </c>
      <c r="B154" s="20" t="s">
        <v>316</v>
      </c>
      <c r="C154" s="2">
        <v>490</v>
      </c>
      <c r="D154" s="26" t="s">
        <v>22</v>
      </c>
      <c r="F154" s="21">
        <v>1459.5375200000003</v>
      </c>
      <c r="G154" s="31"/>
      <c r="H154" s="31"/>
      <c r="I154" s="31"/>
      <c r="J154" s="31"/>
      <c r="K154" s="31"/>
      <c r="L154" s="32"/>
      <c r="M154" s="32"/>
      <c r="N154" s="35" t="str">
        <f t="shared" si="7"/>
        <v/>
      </c>
      <c r="O154" s="13" t="e">
        <f t="shared" si="6"/>
        <v>#VALUE!</v>
      </c>
    </row>
    <row r="155" spans="1:15" ht="13.8" thickBot="1">
      <c r="A155" s="47" t="s">
        <v>255</v>
      </c>
      <c r="B155" s="20" t="s">
        <v>316</v>
      </c>
      <c r="C155" s="2">
        <v>500</v>
      </c>
      <c r="D155" s="26" t="s">
        <v>22</v>
      </c>
      <c r="F155" s="21">
        <v>1489.3240000000003</v>
      </c>
      <c r="G155" s="31"/>
      <c r="H155" s="31"/>
      <c r="I155" s="31"/>
      <c r="J155" s="31"/>
      <c r="K155" s="31"/>
      <c r="L155" s="32"/>
      <c r="M155" s="32"/>
      <c r="N155" s="35" t="str">
        <f t="shared" si="7"/>
        <v/>
      </c>
      <c r="O155" s="13" t="e">
        <f t="shared" si="6"/>
        <v>#VALUE!</v>
      </c>
    </row>
    <row r="156" spans="1:15" ht="13.8" thickBot="1">
      <c r="A156" s="6" t="s">
        <v>256</v>
      </c>
      <c r="B156" s="20" t="s">
        <v>215</v>
      </c>
      <c r="C156" s="2">
        <v>12</v>
      </c>
      <c r="D156" s="26" t="s">
        <v>75</v>
      </c>
      <c r="F156" s="21">
        <v>2.6568000000000001</v>
      </c>
      <c r="G156" s="31"/>
      <c r="H156" s="31"/>
      <c r="I156" s="31"/>
      <c r="J156" s="31"/>
      <c r="K156" s="31"/>
      <c r="L156" s="32"/>
      <c r="M156" s="32"/>
      <c r="N156" s="35" t="str">
        <f t="shared" si="7"/>
        <v/>
      </c>
      <c r="O156" s="13" t="e">
        <f t="shared" si="6"/>
        <v>#VALUE!</v>
      </c>
    </row>
    <row r="157" spans="1:15" ht="13.8" thickBot="1">
      <c r="A157" s="47" t="s">
        <v>160</v>
      </c>
      <c r="B157" s="20" t="s">
        <v>317</v>
      </c>
      <c r="C157" s="2">
        <v>80</v>
      </c>
      <c r="D157" s="26" t="s">
        <v>301</v>
      </c>
      <c r="F157" s="21">
        <v>12.0635244</v>
      </c>
      <c r="G157" s="31"/>
      <c r="H157" s="31"/>
      <c r="I157" s="31"/>
      <c r="J157" s="31"/>
      <c r="K157" s="31"/>
      <c r="L157" s="32"/>
      <c r="M157" s="32"/>
      <c r="N157" s="35" t="str">
        <f t="shared" si="7"/>
        <v/>
      </c>
      <c r="O157" s="13" t="e">
        <f t="shared" si="6"/>
        <v>#VALUE!</v>
      </c>
    </row>
    <row r="158" spans="1:15" ht="13.8" thickBot="1">
      <c r="A158" s="47" t="s">
        <v>161</v>
      </c>
      <c r="B158" s="20" t="s">
        <v>317</v>
      </c>
      <c r="C158" s="2">
        <v>55</v>
      </c>
      <c r="D158" s="26" t="s">
        <v>301</v>
      </c>
      <c r="F158" s="21">
        <v>14.744307600000001</v>
      </c>
      <c r="G158" s="31"/>
      <c r="H158" s="31"/>
      <c r="I158" s="31"/>
      <c r="J158" s="31"/>
      <c r="K158" s="31"/>
      <c r="L158" s="32"/>
      <c r="M158" s="32"/>
      <c r="N158" s="35" t="str">
        <f t="shared" si="7"/>
        <v/>
      </c>
      <c r="O158" s="13" t="e">
        <f t="shared" si="6"/>
        <v>#VALUE!</v>
      </c>
    </row>
    <row r="159" spans="1:15" ht="13.8" thickBot="1">
      <c r="A159" s="47" t="s">
        <v>257</v>
      </c>
      <c r="B159" s="20" t="s">
        <v>318</v>
      </c>
      <c r="C159" s="2">
        <v>1000</v>
      </c>
      <c r="D159" s="26" t="s">
        <v>301</v>
      </c>
      <c r="F159" s="21">
        <v>49644.133333333339</v>
      </c>
      <c r="G159" s="31"/>
      <c r="H159" s="31"/>
      <c r="I159" s="31"/>
      <c r="J159" s="31"/>
      <c r="K159" s="31"/>
      <c r="L159" s="32"/>
      <c r="M159" s="32"/>
      <c r="N159" s="35" t="str">
        <f t="shared" si="7"/>
        <v/>
      </c>
      <c r="O159" s="13" t="e">
        <f t="shared" si="6"/>
        <v>#VALUE!</v>
      </c>
    </row>
    <row r="160" spans="1:15" ht="13.8" thickBot="1">
      <c r="A160" s="47" t="s">
        <v>258</v>
      </c>
      <c r="B160" s="20" t="s">
        <v>316</v>
      </c>
      <c r="C160" s="2">
        <v>18</v>
      </c>
      <c r="D160" s="26" t="s">
        <v>22</v>
      </c>
      <c r="F160" s="21">
        <v>30.158811000000004</v>
      </c>
      <c r="G160" s="31"/>
      <c r="H160" s="31"/>
      <c r="I160" s="31"/>
      <c r="J160" s="31"/>
      <c r="K160" s="31"/>
      <c r="L160" s="32"/>
      <c r="M160" s="32"/>
      <c r="N160" s="35" t="str">
        <f t="shared" si="7"/>
        <v/>
      </c>
      <c r="O160" s="13" t="e">
        <f t="shared" si="6"/>
        <v>#VALUE!</v>
      </c>
    </row>
    <row r="161" spans="1:15" ht="13.8" thickBot="1">
      <c r="A161" s="47" t="s">
        <v>162</v>
      </c>
      <c r="B161" s="20" t="s">
        <v>319</v>
      </c>
      <c r="C161" s="2">
        <v>670</v>
      </c>
      <c r="D161" s="26" t="s">
        <v>22</v>
      </c>
      <c r="F161" s="21">
        <v>1995.6941600000005</v>
      </c>
      <c r="G161" s="31"/>
      <c r="H161" s="31"/>
      <c r="I161" s="31"/>
      <c r="J161" s="31"/>
      <c r="K161" s="31"/>
      <c r="L161" s="32"/>
      <c r="M161" s="32"/>
      <c r="N161" s="35" t="str">
        <f t="shared" si="7"/>
        <v/>
      </c>
      <c r="O161" s="13" t="e">
        <f t="shared" si="6"/>
        <v>#VALUE!</v>
      </c>
    </row>
    <row r="162" spans="1:15" ht="13.8" thickBot="1">
      <c r="A162" s="47" t="s">
        <v>163</v>
      </c>
      <c r="B162" s="20" t="s">
        <v>319</v>
      </c>
      <c r="C162" s="2">
        <v>870</v>
      </c>
      <c r="D162" s="26" t="s">
        <v>22</v>
      </c>
      <c r="F162" s="21">
        <v>1457.6758650000002</v>
      </c>
      <c r="G162" s="31"/>
      <c r="H162" s="31"/>
      <c r="I162" s="31"/>
      <c r="J162" s="31"/>
      <c r="K162" s="31"/>
      <c r="L162" s="32"/>
      <c r="M162" s="32"/>
      <c r="N162" s="35" t="str">
        <f t="shared" si="7"/>
        <v/>
      </c>
      <c r="O162" s="13" t="e">
        <f t="shared" si="6"/>
        <v>#VALUE!</v>
      </c>
    </row>
    <row r="163" spans="1:15" ht="13.8" thickBot="1">
      <c r="A163" s="47" t="s">
        <v>164</v>
      </c>
      <c r="B163" s="20" t="s">
        <v>320</v>
      </c>
      <c r="C163" s="2">
        <v>120</v>
      </c>
      <c r="D163" s="26" t="s">
        <v>15</v>
      </c>
      <c r="F163" s="21">
        <v>14.297510400000006</v>
      </c>
      <c r="G163" s="31"/>
      <c r="H163" s="31"/>
      <c r="I163" s="31"/>
      <c r="J163" s="31"/>
      <c r="K163" s="31"/>
      <c r="L163" s="32"/>
      <c r="M163" s="32"/>
      <c r="N163" s="35" t="str">
        <f t="shared" si="7"/>
        <v/>
      </c>
      <c r="O163" s="13" t="e">
        <f t="shared" si="6"/>
        <v>#VALUE!</v>
      </c>
    </row>
    <row r="164" spans="1:15" ht="13.8" thickBot="1">
      <c r="A164" s="47" t="s">
        <v>165</v>
      </c>
      <c r="B164" s="20" t="s">
        <v>321</v>
      </c>
      <c r="C164" s="2">
        <v>150</v>
      </c>
      <c r="D164" s="26" t="s">
        <v>22</v>
      </c>
      <c r="F164" s="21">
        <v>403.31849999999997</v>
      </c>
      <c r="G164" s="31"/>
      <c r="H164" s="31"/>
      <c r="I164" s="31"/>
      <c r="J164" s="31"/>
      <c r="K164" s="31"/>
      <c r="L164" s="32"/>
      <c r="M164" s="32"/>
      <c r="N164" s="35" t="str">
        <f t="shared" si="7"/>
        <v/>
      </c>
      <c r="O164" s="13" t="e">
        <f t="shared" si="6"/>
        <v>#VALUE!</v>
      </c>
    </row>
    <row r="165" spans="1:15" ht="13.8" thickBot="1">
      <c r="A165" s="6" t="s">
        <v>259</v>
      </c>
      <c r="B165" s="20" t="s">
        <v>216</v>
      </c>
      <c r="C165" s="42">
        <v>0</v>
      </c>
      <c r="D165" s="26" t="s">
        <v>22</v>
      </c>
      <c r="F165" s="43">
        <v>0</v>
      </c>
      <c r="G165" s="31"/>
      <c r="H165" s="31"/>
      <c r="I165" s="31"/>
      <c r="J165" s="31"/>
      <c r="K165" s="31"/>
      <c r="L165" s="32"/>
      <c r="M165" s="32"/>
      <c r="N165" s="35" t="str">
        <f t="shared" si="7"/>
        <v/>
      </c>
      <c r="O165" s="13" t="e">
        <f t="shared" si="6"/>
        <v>#VALUE!</v>
      </c>
    </row>
    <row r="166" spans="1:15" ht="13.8" thickBot="1">
      <c r="A166" s="6" t="s">
        <v>166</v>
      </c>
      <c r="B166" s="2" t="s">
        <v>167</v>
      </c>
      <c r="C166" s="2">
        <v>200</v>
      </c>
      <c r="D166" s="26" t="s">
        <v>22</v>
      </c>
      <c r="F166" s="28">
        <v>170.97053226718751</v>
      </c>
      <c r="G166" s="31"/>
      <c r="H166" s="31"/>
      <c r="I166" s="31"/>
      <c r="J166" s="31"/>
      <c r="K166" s="31"/>
      <c r="L166" s="32"/>
      <c r="M166" s="32"/>
      <c r="N166" s="35" t="str">
        <f t="shared" si="7"/>
        <v/>
      </c>
      <c r="O166" s="13" t="e">
        <f t="shared" si="6"/>
        <v>#VALUE!</v>
      </c>
    </row>
    <row r="167" spans="1:15" ht="13.8" thickBot="1">
      <c r="A167" s="6" t="s">
        <v>168</v>
      </c>
      <c r="B167" s="2" t="s">
        <v>169</v>
      </c>
      <c r="C167" s="2">
        <v>180</v>
      </c>
      <c r="D167" s="26" t="s">
        <v>22</v>
      </c>
      <c r="F167" s="28">
        <v>1522.4019249880373</v>
      </c>
      <c r="G167" s="31"/>
      <c r="H167" s="31"/>
      <c r="I167" s="31"/>
      <c r="J167" s="31"/>
      <c r="K167" s="31"/>
      <c r="L167" s="32"/>
      <c r="M167" s="32"/>
      <c r="N167" s="35" t="str">
        <f t="shared" si="7"/>
        <v/>
      </c>
      <c r="O167" s="13" t="e">
        <f t="shared" si="6"/>
        <v>#VALUE!</v>
      </c>
    </row>
    <row r="168" spans="1:15" ht="13.8" thickBot="1">
      <c r="A168" s="6" t="s">
        <v>170</v>
      </c>
      <c r="B168" s="2" t="s">
        <v>171</v>
      </c>
      <c r="C168" s="2">
        <v>180</v>
      </c>
      <c r="D168" s="26" t="s">
        <v>22</v>
      </c>
      <c r="F168" s="28">
        <v>84.640182597920216</v>
      </c>
      <c r="G168" s="31"/>
      <c r="H168" s="31"/>
      <c r="I168" s="31"/>
      <c r="J168" s="31"/>
      <c r="K168" s="31"/>
      <c r="L168" s="32"/>
      <c r="M168" s="32"/>
      <c r="N168" s="35" t="str">
        <f t="shared" si="7"/>
        <v/>
      </c>
      <c r="O168" s="13" t="e">
        <f t="shared" si="6"/>
        <v>#VALUE!</v>
      </c>
    </row>
    <row r="169" spans="1:15" ht="13.8" thickBot="1">
      <c r="A169" s="6" t="s">
        <v>172</v>
      </c>
      <c r="B169" s="2" t="s">
        <v>173</v>
      </c>
      <c r="C169" s="2">
        <v>5</v>
      </c>
      <c r="D169" s="26" t="s">
        <v>75</v>
      </c>
      <c r="F169" s="28">
        <v>90.570694474605872</v>
      </c>
      <c r="G169" s="31"/>
      <c r="H169" s="31"/>
      <c r="I169" s="31"/>
      <c r="J169" s="31"/>
      <c r="K169" s="31"/>
      <c r="L169" s="32"/>
      <c r="M169" s="32"/>
      <c r="N169" s="35" t="str">
        <f t="shared" si="7"/>
        <v/>
      </c>
      <c r="O169" s="13" t="e">
        <f t="shared" si="6"/>
        <v>#VALUE!</v>
      </c>
    </row>
    <row r="170" spans="1:15" ht="13.8" thickBot="1">
      <c r="A170" s="6" t="s">
        <v>174</v>
      </c>
      <c r="B170" s="2" t="s">
        <v>175</v>
      </c>
      <c r="C170" s="2">
        <v>22</v>
      </c>
      <c r="D170" s="26" t="s">
        <v>75</v>
      </c>
      <c r="F170" s="28">
        <v>4153.8577629381507</v>
      </c>
      <c r="G170" s="31"/>
      <c r="H170" s="31"/>
      <c r="I170" s="31"/>
      <c r="J170" s="31"/>
      <c r="K170" s="31"/>
      <c r="L170" s="32"/>
      <c r="M170" s="32"/>
      <c r="N170" s="35" t="str">
        <f t="shared" si="7"/>
        <v/>
      </c>
      <c r="O170" s="13" t="e">
        <f t="shared" si="6"/>
        <v>#VALUE!</v>
      </c>
    </row>
    <row r="171" spans="1:15" ht="13.8" thickBot="1">
      <c r="A171" s="6" t="s">
        <v>176</v>
      </c>
      <c r="B171" s="2" t="s">
        <v>175</v>
      </c>
      <c r="C171" s="2">
        <v>40</v>
      </c>
      <c r="D171" s="26" t="s">
        <v>75</v>
      </c>
      <c r="F171" s="28">
        <v>4887.3698872993555</v>
      </c>
      <c r="G171" s="31"/>
      <c r="H171" s="31"/>
      <c r="I171" s="31"/>
      <c r="J171" s="31"/>
      <c r="K171" s="31"/>
      <c r="L171" s="32"/>
      <c r="M171" s="32"/>
      <c r="N171" s="35" t="str">
        <f t="shared" si="7"/>
        <v/>
      </c>
      <c r="O171" s="13" t="e">
        <f t="shared" si="6"/>
        <v>#VALUE!</v>
      </c>
    </row>
    <row r="172" spans="1:15" ht="13.8" thickBot="1">
      <c r="A172" s="6" t="s">
        <v>177</v>
      </c>
      <c r="B172" s="2" t="s">
        <v>178</v>
      </c>
      <c r="C172" s="2">
        <v>0.95</v>
      </c>
      <c r="D172" s="26" t="s">
        <v>179</v>
      </c>
      <c r="F172" s="28">
        <v>26079.550007199789</v>
      </c>
      <c r="G172" s="31"/>
      <c r="H172" s="31"/>
      <c r="I172" s="31"/>
      <c r="J172" s="31"/>
      <c r="K172" s="31"/>
      <c r="L172" s="32"/>
      <c r="M172" s="32"/>
      <c r="N172" s="35" t="str">
        <f t="shared" si="7"/>
        <v/>
      </c>
      <c r="O172" s="13" t="e">
        <f t="shared" si="6"/>
        <v>#VALUE!</v>
      </c>
    </row>
    <row r="173" spans="1:15" ht="13.8" thickBot="1">
      <c r="A173" s="6" t="s">
        <v>180</v>
      </c>
      <c r="B173" s="2" t="s">
        <v>178</v>
      </c>
      <c r="C173" s="2">
        <v>0.48</v>
      </c>
      <c r="D173" s="26" t="s">
        <v>179</v>
      </c>
      <c r="F173" s="28">
        <v>8784.6905287409791</v>
      </c>
      <c r="G173" s="31"/>
      <c r="H173" s="31"/>
      <c r="I173" s="31"/>
      <c r="J173" s="31"/>
      <c r="K173" s="31"/>
      <c r="L173" s="32"/>
      <c r="M173" s="32"/>
      <c r="N173" s="35" t="str">
        <f t="shared" si="7"/>
        <v/>
      </c>
      <c r="O173" s="13" t="e">
        <f t="shared" si="6"/>
        <v>#VALUE!</v>
      </c>
    </row>
    <row r="174" spans="1:15" ht="13.8" thickBot="1">
      <c r="A174" s="6" t="s">
        <v>181</v>
      </c>
      <c r="B174" s="2" t="s">
        <v>178</v>
      </c>
      <c r="C174" s="2">
        <v>0.09</v>
      </c>
      <c r="D174" s="26" t="s">
        <v>179</v>
      </c>
      <c r="F174" s="28">
        <v>1647.129474138934</v>
      </c>
      <c r="G174" s="31"/>
      <c r="H174" s="31"/>
      <c r="I174" s="31"/>
      <c r="J174" s="31"/>
      <c r="K174" s="31"/>
      <c r="L174" s="32"/>
      <c r="M174" s="32"/>
      <c r="N174" s="35" t="str">
        <f t="shared" si="7"/>
        <v/>
      </c>
      <c r="O174" s="13" t="e">
        <f t="shared" si="6"/>
        <v>#VALUE!</v>
      </c>
    </row>
    <row r="175" spans="1:15" ht="13.8" thickBot="1">
      <c r="A175" s="6" t="s">
        <v>182</v>
      </c>
      <c r="B175" s="2" t="s">
        <v>178</v>
      </c>
      <c r="C175" s="2">
        <v>7.0000000000000007E-2</v>
      </c>
      <c r="D175" s="26" t="s">
        <v>179</v>
      </c>
      <c r="F175" s="28">
        <v>640.5503510540301</v>
      </c>
      <c r="G175" s="31"/>
      <c r="H175" s="31"/>
      <c r="I175" s="31"/>
      <c r="J175" s="31"/>
      <c r="K175" s="31"/>
      <c r="L175" s="32"/>
      <c r="M175" s="32"/>
      <c r="N175" s="35" t="str">
        <f t="shared" si="7"/>
        <v/>
      </c>
      <c r="O175" s="13" t="e">
        <f t="shared" si="6"/>
        <v>#VALUE!</v>
      </c>
    </row>
    <row r="176" spans="1:15" ht="13.8" thickBot="1">
      <c r="A176" s="6" t="s">
        <v>260</v>
      </c>
      <c r="B176" s="2" t="s">
        <v>217</v>
      </c>
      <c r="C176" s="2">
        <v>10.01</v>
      </c>
      <c r="D176" s="26" t="s">
        <v>22</v>
      </c>
      <c r="F176" s="28">
        <v>2747.9610060217883</v>
      </c>
      <c r="G176" s="31"/>
      <c r="H176" s="31"/>
      <c r="I176" s="31"/>
      <c r="J176" s="31"/>
      <c r="K176" s="31"/>
      <c r="L176" s="32"/>
      <c r="M176" s="32"/>
      <c r="N176" s="35" t="str">
        <f t="shared" si="7"/>
        <v/>
      </c>
      <c r="O176" s="13" t="e">
        <f t="shared" si="6"/>
        <v>#VALUE!</v>
      </c>
    </row>
    <row r="177" spans="1:15" ht="13.8" thickBot="1">
      <c r="A177" s="6" t="s">
        <v>261</v>
      </c>
      <c r="B177" s="2" t="s">
        <v>218</v>
      </c>
      <c r="C177" s="2">
        <v>4</v>
      </c>
      <c r="D177" s="26" t="s">
        <v>75</v>
      </c>
      <c r="F177" s="28">
        <v>755.24686598875462</v>
      </c>
      <c r="G177" s="31"/>
      <c r="H177" s="31"/>
      <c r="I177" s="31"/>
      <c r="J177" s="31"/>
      <c r="K177" s="31"/>
      <c r="L177" s="32"/>
      <c r="M177" s="32"/>
      <c r="N177" s="35" t="str">
        <f t="shared" si="7"/>
        <v/>
      </c>
      <c r="O177" s="13" t="e">
        <f t="shared" si="6"/>
        <v>#VALUE!</v>
      </c>
    </row>
    <row r="178" spans="1:15" ht="13.8" thickBot="1">
      <c r="A178" s="6" t="s">
        <v>187</v>
      </c>
      <c r="B178" s="2" t="s">
        <v>188</v>
      </c>
      <c r="C178" s="2">
        <v>2550</v>
      </c>
      <c r="D178" s="26" t="s">
        <v>15</v>
      </c>
      <c r="F178" s="28">
        <v>17202.229547161849</v>
      </c>
      <c r="G178" s="31"/>
      <c r="H178" s="31"/>
      <c r="I178" s="31"/>
      <c r="J178" s="31"/>
      <c r="K178" s="31"/>
      <c r="L178" s="32"/>
      <c r="M178" s="32"/>
      <c r="N178" s="35" t="str">
        <f t="shared" si="7"/>
        <v/>
      </c>
      <c r="O178" s="13" t="e">
        <f t="shared" si="6"/>
        <v>#VALUE!</v>
      </c>
    </row>
    <row r="179" spans="1:15" ht="13.8" thickBot="1">
      <c r="A179" s="6" t="s">
        <v>189</v>
      </c>
      <c r="B179" s="2" t="s">
        <v>190</v>
      </c>
      <c r="C179" s="2">
        <v>4240</v>
      </c>
      <c r="D179" s="26" t="s">
        <v>15</v>
      </c>
      <c r="F179" s="28">
        <v>19953.964952004957</v>
      </c>
      <c r="G179" s="31"/>
      <c r="H179" s="31"/>
      <c r="I179" s="31"/>
      <c r="J179" s="31"/>
      <c r="K179" s="31"/>
      <c r="L179" s="32"/>
      <c r="M179" s="32"/>
      <c r="N179" s="35" t="str">
        <f t="shared" si="7"/>
        <v/>
      </c>
      <c r="O179" s="13" t="e">
        <f t="shared" si="6"/>
        <v>#VALUE!</v>
      </c>
    </row>
    <row r="180" spans="1:15" ht="13.2">
      <c r="A180" s="6" t="s">
        <v>262</v>
      </c>
      <c r="B180" s="2" t="s">
        <v>219</v>
      </c>
      <c r="C180" s="2">
        <v>62</v>
      </c>
      <c r="D180" s="26" t="s">
        <v>75</v>
      </c>
      <c r="F180" s="28">
        <v>556.97216515657033</v>
      </c>
      <c r="G180" s="31"/>
      <c r="H180" s="31"/>
      <c r="I180" s="31"/>
      <c r="J180" s="31"/>
      <c r="K180" s="31"/>
      <c r="L180" s="32"/>
      <c r="M180" s="32"/>
      <c r="N180" s="35" t="str">
        <f t="shared" si="7"/>
        <v/>
      </c>
      <c r="O180" s="13" t="e">
        <f t="shared" si="6"/>
        <v>#VALUE!</v>
      </c>
    </row>
    <row r="181" spans="1:15" ht="13.8" thickBot="1">
      <c r="A181" s="7"/>
      <c r="B181" s="8"/>
      <c r="C181" s="8"/>
      <c r="D181" s="9"/>
      <c r="F181" s="15"/>
      <c r="G181" s="16"/>
      <c r="H181" s="16"/>
      <c r="I181" s="16"/>
      <c r="J181" s="16"/>
      <c r="K181" s="16"/>
      <c r="L181" s="17"/>
      <c r="M181" s="17"/>
      <c r="N181" s="17"/>
      <c r="O181" s="18"/>
    </row>
    <row r="182" spans="1:15" ht="13.2">
      <c r="N182" s="1"/>
    </row>
    <row r="183" spans="1:15" ht="13.2">
      <c r="B183" s="20" t="s">
        <v>191</v>
      </c>
      <c r="F183" s="12">
        <f>SUM(F3:F181)</f>
        <v>266594.40417147533</v>
      </c>
      <c r="N183" s="1"/>
    </row>
    <row r="184" spans="1:15" s="11" customFormat="1" ht="13.2">
      <c r="A184" s="22"/>
      <c r="B184" s="45" t="s">
        <v>290</v>
      </c>
      <c r="G184" s="12"/>
      <c r="H184" s="12"/>
      <c r="I184" s="12"/>
      <c r="J184" s="12"/>
      <c r="K184" s="12"/>
      <c r="L184" s="12"/>
      <c r="M184" s="12"/>
      <c r="N184" s="12">
        <f>SUM($N$3:$N$181)</f>
        <v>0</v>
      </c>
      <c r="O184" s="33" t="e">
        <f>SUM($O$3:$O$181)</f>
        <v>#VALUE!</v>
      </c>
    </row>
    <row r="185" spans="1:15" ht="12.75" customHeight="1">
      <c r="B185" s="49" t="s">
        <v>322</v>
      </c>
    </row>
    <row r="186" spans="1:15" s="11" customFormat="1" ht="13.2">
      <c r="A186" s="22"/>
      <c r="F186" s="12"/>
      <c r="G186" s="12"/>
      <c r="H186" s="12"/>
      <c r="I186" s="12"/>
      <c r="J186" s="12"/>
      <c r="K186" s="12"/>
      <c r="L186" s="12"/>
      <c r="M186" s="12"/>
      <c r="N186" s="12"/>
      <c r="O186" s="33"/>
    </row>
    <row r="187" spans="1:15" s="50" customFormat="1" ht="12.75" customHeight="1">
      <c r="D187" s="51"/>
    </row>
    <row r="188" spans="1:15" ht="12.75" customHeight="1">
      <c r="A188" t="s">
        <v>265</v>
      </c>
    </row>
    <row r="189" spans="1:15" ht="27" thickBot="1">
      <c r="A189" s="10" t="s">
        <v>0</v>
      </c>
      <c r="B189" s="10" t="s">
        <v>1</v>
      </c>
      <c r="C189" s="19" t="s">
        <v>2</v>
      </c>
      <c r="D189" s="10" t="s">
        <v>3</v>
      </c>
      <c r="E189" s="10"/>
      <c r="F189" s="10" t="s">
        <v>4</v>
      </c>
      <c r="G189" s="10" t="s">
        <v>5</v>
      </c>
      <c r="H189" s="10" t="s">
        <v>6</v>
      </c>
      <c r="I189" s="10" t="s">
        <v>7</v>
      </c>
      <c r="J189" s="10" t="s">
        <v>8</v>
      </c>
      <c r="K189" s="10" t="s">
        <v>9</v>
      </c>
      <c r="L189" s="10" t="s">
        <v>264</v>
      </c>
      <c r="M189" s="10" t="s">
        <v>10</v>
      </c>
      <c r="N189" s="10" t="s">
        <v>11</v>
      </c>
      <c r="O189" s="10" t="s">
        <v>12</v>
      </c>
    </row>
    <row r="190" spans="1:15" ht="13.2">
      <c r="A190" s="5" t="s">
        <v>266</v>
      </c>
      <c r="B190" s="5" t="s">
        <v>267</v>
      </c>
      <c r="C190" s="5">
        <v>3</v>
      </c>
      <c r="D190" s="25" t="s">
        <v>75</v>
      </c>
      <c r="F190" s="37"/>
      <c r="G190" s="29"/>
      <c r="H190" s="29"/>
      <c r="I190" s="29"/>
      <c r="J190" s="29"/>
      <c r="K190" s="29"/>
      <c r="L190" s="30"/>
      <c r="M190" s="30"/>
      <c r="N190" s="34" t="str">
        <f>IF(L190="","",(L190+M190)*J190)</f>
        <v/>
      </c>
      <c r="O190" s="13" t="e">
        <f t="shared" ref="O190:O197" si="8">N190/SUM($N$3:$N$181)</f>
        <v>#VALUE!</v>
      </c>
    </row>
    <row r="191" spans="1:15" ht="12.75" customHeight="1">
      <c r="A191" s="6" t="s">
        <v>268</v>
      </c>
      <c r="B191" s="2" t="s">
        <v>269</v>
      </c>
      <c r="C191" s="2">
        <v>10</v>
      </c>
      <c r="D191" s="26" t="s">
        <v>75</v>
      </c>
      <c r="F191" s="38"/>
      <c r="G191" s="31"/>
      <c r="H191" s="31"/>
      <c r="I191" s="31"/>
      <c r="J191" s="31"/>
      <c r="K191" s="31"/>
      <c r="L191" s="32"/>
      <c r="M191" s="32"/>
      <c r="N191" s="35" t="str">
        <f>IF(L191="","",(L191+M191)*J191)</f>
        <v/>
      </c>
      <c r="O191" s="14" t="e">
        <f t="shared" si="8"/>
        <v>#VALUE!</v>
      </c>
    </row>
    <row r="192" spans="1:15" ht="13.2">
      <c r="A192" s="6" t="s">
        <v>270</v>
      </c>
      <c r="B192" s="2" t="s">
        <v>271</v>
      </c>
      <c r="C192" s="2">
        <v>6</v>
      </c>
      <c r="D192" s="26" t="s">
        <v>75</v>
      </c>
      <c r="F192" s="38"/>
      <c r="G192" s="31"/>
      <c r="H192" s="31"/>
      <c r="I192" s="31"/>
      <c r="J192" s="31"/>
      <c r="K192" s="31"/>
      <c r="L192" s="32"/>
      <c r="M192" s="32"/>
      <c r="N192" s="35" t="str">
        <f t="shared" ref="N192:N197" si="9">IF(L192="","",(L192+M192)*J192)</f>
        <v/>
      </c>
      <c r="O192" s="14" t="e">
        <f t="shared" si="8"/>
        <v>#VALUE!</v>
      </c>
    </row>
    <row r="193" spans="1:15" ht="12.75" customHeight="1">
      <c r="A193" s="6" t="s">
        <v>272</v>
      </c>
      <c r="B193" s="2" t="s">
        <v>274</v>
      </c>
      <c r="C193" s="2">
        <v>11</v>
      </c>
      <c r="D193" s="26" t="s">
        <v>15</v>
      </c>
      <c r="F193" s="38"/>
      <c r="G193" s="31"/>
      <c r="H193" s="31"/>
      <c r="I193" s="31"/>
      <c r="J193" s="31"/>
      <c r="K193" s="31"/>
      <c r="L193" s="32"/>
      <c r="M193" s="32"/>
      <c r="N193" s="35" t="str">
        <f t="shared" si="9"/>
        <v/>
      </c>
      <c r="O193" s="14" t="e">
        <f t="shared" si="8"/>
        <v>#VALUE!</v>
      </c>
    </row>
    <row r="194" spans="1:15" ht="12.75" customHeight="1">
      <c r="A194" s="6" t="s">
        <v>273</v>
      </c>
      <c r="B194" s="2" t="s">
        <v>275</v>
      </c>
      <c r="C194" s="2">
        <v>90</v>
      </c>
      <c r="D194" s="26" t="s">
        <v>75</v>
      </c>
      <c r="F194" s="38"/>
      <c r="G194" s="31"/>
      <c r="H194" s="31"/>
      <c r="I194" s="31"/>
      <c r="J194" s="31"/>
      <c r="K194" s="31"/>
      <c r="L194" s="32"/>
      <c r="M194" s="32"/>
      <c r="N194" s="35" t="str">
        <f t="shared" si="9"/>
        <v/>
      </c>
      <c r="O194" s="14" t="e">
        <f t="shared" si="8"/>
        <v>#VALUE!</v>
      </c>
    </row>
    <row r="195" spans="1:15" ht="12.75" customHeight="1">
      <c r="A195" s="24">
        <v>473</v>
      </c>
      <c r="B195" s="36" t="s">
        <v>207</v>
      </c>
      <c r="C195" s="2">
        <v>1</v>
      </c>
      <c r="D195" s="26" t="s">
        <v>75</v>
      </c>
      <c r="F195" s="38"/>
      <c r="G195" s="31"/>
      <c r="H195" s="31"/>
      <c r="I195" s="31"/>
      <c r="J195" s="31"/>
      <c r="K195" s="31"/>
      <c r="L195" s="32"/>
      <c r="M195" s="32"/>
      <c r="N195" s="35" t="str">
        <f t="shared" si="9"/>
        <v/>
      </c>
      <c r="O195" s="14" t="e">
        <f t="shared" si="8"/>
        <v>#VALUE!</v>
      </c>
    </row>
    <row r="196" spans="1:15" ht="12.75" customHeight="1">
      <c r="A196" s="6" t="s">
        <v>278</v>
      </c>
      <c r="B196" s="36" t="s">
        <v>276</v>
      </c>
      <c r="C196" s="2">
        <v>8</v>
      </c>
      <c r="D196" s="26" t="s">
        <v>75</v>
      </c>
      <c r="F196" s="38"/>
      <c r="G196" s="31"/>
      <c r="H196" s="31"/>
      <c r="I196" s="31"/>
      <c r="J196" s="31"/>
      <c r="K196" s="31"/>
      <c r="L196" s="32"/>
      <c r="M196" s="32"/>
      <c r="N196" s="35" t="str">
        <f t="shared" si="9"/>
        <v/>
      </c>
      <c r="O196" s="14" t="e">
        <f t="shared" si="8"/>
        <v>#VALUE!</v>
      </c>
    </row>
    <row r="197" spans="1:15" ht="12.75" customHeight="1">
      <c r="A197" s="6" t="s">
        <v>279</v>
      </c>
      <c r="B197" s="36" t="s">
        <v>277</v>
      </c>
      <c r="C197" s="2">
        <v>1</v>
      </c>
      <c r="D197" s="26" t="s">
        <v>75</v>
      </c>
      <c r="F197" s="38"/>
      <c r="G197" s="31"/>
      <c r="H197" s="31"/>
      <c r="I197" s="31"/>
      <c r="J197" s="31"/>
      <c r="K197" s="31"/>
      <c r="L197" s="32"/>
      <c r="M197" s="32"/>
      <c r="N197" s="35" t="str">
        <f t="shared" si="9"/>
        <v/>
      </c>
      <c r="O197" s="14" t="e">
        <f t="shared" si="8"/>
        <v>#VALUE!</v>
      </c>
    </row>
    <row r="198" spans="1:15" ht="12.75" customHeight="1">
      <c r="A198" s="6" t="s">
        <v>183</v>
      </c>
      <c r="B198" s="36" t="s">
        <v>184</v>
      </c>
      <c r="C198" s="2">
        <v>54</v>
      </c>
      <c r="D198" s="26" t="s">
        <v>75</v>
      </c>
      <c r="F198" s="38"/>
      <c r="G198" s="31"/>
      <c r="H198" s="31"/>
      <c r="I198" s="31"/>
      <c r="J198" s="31"/>
      <c r="K198" s="31"/>
      <c r="L198" s="32"/>
      <c r="M198" s="32"/>
      <c r="N198" s="35" t="s">
        <v>280</v>
      </c>
      <c r="O198" s="14" t="e">
        <v>#VALUE!</v>
      </c>
    </row>
    <row r="199" spans="1:15" ht="12.75" customHeight="1">
      <c r="A199" s="6" t="s">
        <v>183</v>
      </c>
      <c r="B199" s="36" t="s">
        <v>185</v>
      </c>
      <c r="C199" s="2">
        <v>54</v>
      </c>
      <c r="D199" s="26" t="s">
        <v>75</v>
      </c>
      <c r="F199" s="38"/>
      <c r="G199" s="31"/>
      <c r="H199" s="31"/>
      <c r="I199" s="31"/>
      <c r="J199" s="31"/>
      <c r="K199" s="31"/>
      <c r="L199" s="32"/>
      <c r="M199" s="32"/>
      <c r="N199" s="35" t="s">
        <v>280</v>
      </c>
      <c r="O199" s="14" t="e">
        <v>#VALUE!</v>
      </c>
    </row>
    <row r="200" spans="1:15" ht="12.75" customHeight="1">
      <c r="A200" s="6" t="s">
        <v>186</v>
      </c>
      <c r="B200" s="36" t="s">
        <v>184</v>
      </c>
      <c r="C200" s="2">
        <v>25</v>
      </c>
      <c r="D200" s="26" t="s">
        <v>75</v>
      </c>
      <c r="F200" s="38"/>
      <c r="G200" s="31"/>
      <c r="H200" s="31"/>
      <c r="I200" s="31"/>
      <c r="J200" s="31"/>
      <c r="K200" s="31"/>
      <c r="L200" s="32"/>
      <c r="M200" s="32"/>
      <c r="N200" s="35" t="s">
        <v>280</v>
      </c>
      <c r="O200" s="14" t="e">
        <v>#VALUE!</v>
      </c>
    </row>
    <row r="201" spans="1:15" ht="12.75" customHeight="1">
      <c r="A201" s="6" t="s">
        <v>186</v>
      </c>
      <c r="B201" s="36" t="s">
        <v>185</v>
      </c>
      <c r="C201" s="2">
        <v>25</v>
      </c>
      <c r="D201" s="26" t="s">
        <v>75</v>
      </c>
      <c r="F201" s="38"/>
      <c r="G201" s="31"/>
      <c r="H201" s="31"/>
      <c r="I201" s="31"/>
      <c r="J201" s="31"/>
      <c r="K201" s="31"/>
      <c r="L201" s="32"/>
      <c r="M201" s="32"/>
      <c r="N201" s="35" t="s">
        <v>280</v>
      </c>
      <c r="O201" s="14" t="e">
        <v>#VALUE!</v>
      </c>
    </row>
    <row r="202" spans="1:15" ht="12.75" customHeight="1" thickBot="1">
      <c r="A202" s="7"/>
      <c r="B202" s="8"/>
      <c r="C202" s="8"/>
      <c r="D202" s="9"/>
      <c r="F202" s="15"/>
      <c r="G202" s="16"/>
      <c r="H202" s="16"/>
      <c r="I202" s="16"/>
      <c r="J202" s="16"/>
      <c r="K202" s="16"/>
      <c r="L202" s="17"/>
      <c r="M202" s="17"/>
      <c r="N202" s="17"/>
      <c r="O202" s="18"/>
    </row>
    <row r="204" spans="1:15" ht="12.75" customHeight="1">
      <c r="F204" s="12">
        <f>SUM(F190:F197)</f>
        <v>0</v>
      </c>
      <c r="N204" s="12">
        <f>SUM($N$190:$N$202)</f>
        <v>0</v>
      </c>
      <c r="O204" s="33" t="e">
        <f>SUM($O$190:$O$197)</f>
        <v>#VALUE!</v>
      </c>
    </row>
  </sheetData>
  <sheetProtection algorithmName="SHA-512" hashValue="lX4noR5/bgeTfq8NtVz7KUHam1k3FBwtdwnaZ696eGoQCVzmZ6vlv2y/AVt0UkHKQq+KO45S/yagQuxsb6fabA==" saltValue="VWqlSYq/l5Obc11h40KiMQ==" spinCount="100000" sheet="1" objects="1" scenarios="1"/>
  <conditionalFormatting sqref="B2">
    <cfRule type="expression" dxfId="1" priority="2">
      <formula>_xlfn.ISFORMULA(B2)</formula>
    </cfRule>
  </conditionalFormatting>
  <conditionalFormatting sqref="B189">
    <cfRule type="expression" dxfId="0" priority="1">
      <formula>_xlfn.ISFORMULA(B189)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b3f6a3-de3b-496a-a59b-659c460eb627">
      <Terms xmlns="http://schemas.microsoft.com/office/infopath/2007/PartnerControls"/>
    </lcf76f155ced4ddcb4097134ff3c332f>
    <TaxCatchAll xmlns="9ff3b0b9-a3f7-4742-a1e1-da54b039b41f" xsi:nil="true"/>
    <_Version xmlns="http://schemas.microsoft.com/sharepoint/v3/fields" xsi:nil="true"/>
    <Auteur xmlns="0cb3f6a3-de3b-496a-a59b-659c460eb627">
      <UserInfo>
        <DisplayName/>
        <AccountId xsi:nil="true"/>
        <AccountType/>
      </UserInfo>
    </Auteur>
    <Datum xmlns="0cb3f6a3-de3b-496a-a59b-659c460eb627" xsi:nil="true"/>
    <datum0 xmlns="0cb3f6a3-de3b-496a-a59b-659c460eb627" xsi:nil="true"/>
    <_dlc_DocId xmlns="9ff3b0b9-a3f7-4742-a1e1-da54b039b41f">XNDX6WDK37TM-1156481427-186386</_dlc_DocId>
    <_dlc_DocIdUrl xmlns="9ff3b0b9-a3f7-4742-a1e1-da54b039b41f">
      <Url>https://arcadiso365.sharepoint.com/teams/portfolio-PF-12073941/_layouts/15/DocIdRedir.aspx?ID=XNDX6WDK37TM-1156481427-186386</Url>
      <Description>XNDX6WDK37TM-1156481427-186386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068DC66CAC1F44A8EA3F1FC4EA8E94" ma:contentTypeVersion="19" ma:contentTypeDescription="Create a new document." ma:contentTypeScope="" ma:versionID="dfddc07fe19289b8a173832d1db104d2">
  <xsd:schema xmlns:xsd="http://www.w3.org/2001/XMLSchema" xmlns:xs="http://www.w3.org/2001/XMLSchema" xmlns:p="http://schemas.microsoft.com/office/2006/metadata/properties" xmlns:ns2="9ff3b0b9-a3f7-4742-a1e1-da54b039b41f" xmlns:ns3="0cb3f6a3-de3b-496a-a59b-659c460eb627" xmlns:ns4="http://schemas.microsoft.com/sharepoint/v3/fields" targetNamespace="http://schemas.microsoft.com/office/2006/metadata/properties" ma:root="true" ma:fieldsID="48f4d721e553b32dedba23b1f25d5d02" ns2:_="" ns3:_="" ns4:_="">
    <xsd:import namespace="9ff3b0b9-a3f7-4742-a1e1-da54b039b41f"/>
    <xsd:import namespace="0cb3f6a3-de3b-496a-a59b-659c460eb627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Auteur" minOccurs="0"/>
                <xsd:element ref="ns3:Datum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4:_Version" minOccurs="0"/>
                <xsd:element ref="ns3:MediaLengthInSeconds" minOccurs="0"/>
                <xsd:element ref="ns3:MediaServiceSearchProperties" minOccurs="0"/>
                <xsd:element ref="ns3:datum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3b0b9-a3f7-4742-a1e1-da54b039b41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5" nillable="true" ma:displayName="Taxonomy Catch All Column" ma:hidden="true" ma:list="{9c9fdd2f-3445-4d68-a090-69c2c20fae30}" ma:internalName="TaxCatchAll" ma:showField="CatchAllData" ma:web="9ff3b0b9-a3f7-4742-a1e1-da54b039b4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3f6a3-de3b-496a-a59b-659c460eb6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35aeea7-e848-442f-a6c3-04e7a31ee3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Auteur" ma:index="21" nillable="true" ma:displayName="Auteur" ma:format="Dropdown" ma:list="UserInfo" ma:SharePointGroup="0" ma:internalName="Auteu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um" ma:index="22" nillable="true" ma:displayName="Datum" ma:format="DateOnly" ma:internalName="Datum">
      <xsd:simpleType>
        <xsd:restriction base="dms:DateTim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um0" ma:index="29" nillable="true" ma:displayName="datum" ma:format="DateOnly" ma:internalName="datum0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26" nillable="true" ma:displayName="Version" ma:internalName="_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D467D5B-7AEA-4F55-A80D-6E3EE974171B}">
  <ds:schemaRefs>
    <ds:schemaRef ds:uri="http://schemas.microsoft.com/office/infopath/2007/PartnerControls"/>
    <ds:schemaRef ds:uri="a3fa0c0c-eea9-4633-8059-7a902cc6f315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236b5747-2de2-42a2-b228-f2e152943c61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112C60B-B6A2-4133-A4CA-6885B8CFDA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EDC072-1CC5-4D31-93B0-2BEC0B12ECE5}"/>
</file>

<file path=customXml/itemProps4.xml><?xml version="1.0" encoding="utf-8"?>
<ds:datastoreItem xmlns:ds="http://schemas.openxmlformats.org/officeDocument/2006/customXml" ds:itemID="{FEF76AD9-8B71-42E4-8F9A-73814B41F4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MKI invulformulier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Michiel Wolbers</dc:creator>
  <cp:keywords/>
  <dc:description/>
  <cp:lastModifiedBy>Tahira Lee-On</cp:lastModifiedBy>
  <cp:revision/>
  <dcterms:created xsi:type="dcterms:W3CDTF">2021-07-21T19:08:53Z</dcterms:created>
  <dcterms:modified xsi:type="dcterms:W3CDTF">2026-01-08T11:56:37Z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0x01010010068DC66CAC1F44A8EA3F1FC4EA8E94</vt:lpwstr>
  </property>
  <property fmtid="{D5CDD505-2E9C-101B-9397-08002B2CF9AE}" pid="3" name="_dlc_DocIdItemGuid">
    <vt:lpwstr>c7273ca4-bbc9-4c06-b840-d595900c21f2</vt:lpwstr>
  </property>
  <property fmtid="{D5CDD505-2E9C-101B-9397-08002B2CF9AE}" pid="4" name="MediaServiceImageTags">
    <vt:lpwstr/>
  </property>
</Properties>
</file>