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HR-DuurzaamVervoersbeleid/Shared Documents/General/Aanbesteding/Nieuwe aanbesteding/definitieve stukken voor publicatie/Bijlagen/"/>
    </mc:Choice>
  </mc:AlternateContent>
  <xr:revisionPtr revIDLastSave="132" documentId="8_{22AEC80B-51A9-452E-B1F0-DF9DA16315F3}" xr6:coauthVersionLast="47" xr6:coauthVersionMax="47" xr10:uidLastSave="{30C1AF42-5181-4070-A31D-84675E6A22AD}"/>
  <bookViews>
    <workbookView xWindow="33720" yWindow="-120" windowWidth="38640" windowHeight="21120" activeTab="1" xr2:uid="{C6B80C35-62DE-41E4-BF8F-E7F48C707C4E}"/>
  </bookViews>
  <sheets>
    <sheet name="Toelichting prijzenblad" sheetId="3" r:id="rId1"/>
    <sheet name="Prijzenbla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D46" i="4"/>
  <c r="D47" i="4"/>
  <c r="D44" i="4"/>
  <c r="B31" i="4"/>
  <c r="C68" i="4" s="1"/>
  <c r="B32" i="4"/>
  <c r="C69" i="4" s="1"/>
  <c r="B33" i="4"/>
  <c r="C70" i="4" s="1"/>
  <c r="B34" i="4"/>
  <c r="C71" i="4" s="1"/>
  <c r="B35" i="4"/>
  <c r="B36" i="4"/>
  <c r="B37" i="4"/>
  <c r="B38" i="4"/>
  <c r="C19" i="4"/>
  <c r="C18" i="4"/>
  <c r="C17" i="4"/>
  <c r="C16" i="4"/>
  <c r="C15" i="4"/>
  <c r="B71" i="4" s="1"/>
  <c r="C14" i="4"/>
  <c r="B70" i="4" s="1"/>
  <c r="C13" i="4"/>
  <c r="B69" i="4" s="1"/>
  <c r="C12" i="4"/>
  <c r="B68" i="4" s="1"/>
  <c r="E68" i="4"/>
  <c r="E72" i="4" s="1"/>
  <c r="B48" i="4" l="1"/>
  <c r="D48" i="4"/>
  <c r="B51" i="4" s="1"/>
  <c r="B72" i="4"/>
  <c r="C72" i="4"/>
  <c r="B57" i="4" l="1"/>
  <c r="B55" i="4"/>
  <c r="B53" i="4"/>
  <c r="B58" i="4"/>
  <c r="B56" i="4"/>
  <c r="B54" i="4"/>
  <c r="B52" i="4"/>
  <c r="D69" i="4"/>
  <c r="F69" i="4" s="1"/>
  <c r="D70" i="4"/>
  <c r="F70" i="4" s="1"/>
  <c r="D71" i="4"/>
  <c r="F71" i="4" s="1"/>
  <c r="D68" i="4"/>
  <c r="F68" i="4" s="1"/>
  <c r="F73" i="4" l="1"/>
  <c r="F72" i="4"/>
  <c r="D72" i="4"/>
</calcChain>
</file>

<file path=xl/sharedStrings.xml><?xml version="1.0" encoding="utf-8"?>
<sst xmlns="http://schemas.openxmlformats.org/spreadsheetml/2006/main" count="79" uniqueCount="56">
  <si>
    <t>Toelichting Prijzenblad</t>
  </si>
  <si>
    <t xml:space="preserve">Uitsluitend de geel gemarkeerde velden mogen worden ingevuld. </t>
  </si>
  <si>
    <t>De tarieven zijn all-in (inclusief alle bijkomende kosten, exclusief btw) en afgerond op 2 decimalen nauwkeurig.</t>
  </si>
  <si>
    <t>De genoemde aantallen zijn indicatief. Inschrijver kan hieraan geen rechten ontlenen.  Met het oog op politieke, economische, budgettaire, organisatorische en/of bestuurlijke ontwikkelingen en de hiermee samenhangende groei en krimp van Hogeschool Rotterdam is het mogelijk dat het aantal kaarten waarop overeenkomst betrekking heeft kan uitbreiden, krimpen of wijzigen.</t>
  </si>
  <si>
    <t>De door de Inschrijver geoffreerde prijzen dienen, zonder enig voorbehoud, gebaseerd te zijn op de Aanbestedingsdocumenten.</t>
  </si>
  <si>
    <t>BIJLAGE 3 - PRIJZENBLAD</t>
  </si>
  <si>
    <t>C OV kosten</t>
  </si>
  <si>
    <t>kortings% op standaardtarief</t>
  </si>
  <si>
    <t>Totaalprijs per jaar (excl. BTW)</t>
  </si>
  <si>
    <t>trein spits (2e klasse)</t>
  </si>
  <si>
    <t>trein dal (2e klasse)</t>
  </si>
  <si>
    <t>bus, tram, metro</t>
  </si>
  <si>
    <t>deur-tot-deurdiensten (zoals OV-fiets, fietsstalling, P+R terrein)</t>
  </si>
  <si>
    <t>Prijs</t>
  </si>
  <si>
    <t>Inschrijfprijs</t>
  </si>
  <si>
    <t>A eenmalige aanschaf kaart</t>
  </si>
  <si>
    <t>Prijs per kaart</t>
  </si>
  <si>
    <t>kosten per kaart</t>
  </si>
  <si>
    <t>aantal kaarten</t>
  </si>
  <si>
    <t>totale kosten per jaar  (excl. BTW)</t>
  </si>
  <si>
    <t>jaar 1</t>
  </si>
  <si>
    <t>jaar 2</t>
  </si>
  <si>
    <t>jaar 3</t>
  </si>
  <si>
    <t>jaar 4</t>
  </si>
  <si>
    <t>optiejaar 5</t>
  </si>
  <si>
    <t>optiejaar 6</t>
  </si>
  <si>
    <t>optiejaar 7</t>
  </si>
  <si>
    <t>optiejaar 8</t>
  </si>
  <si>
    <t>B Dienstverlening</t>
  </si>
  <si>
    <t>aantal medewerkers</t>
  </si>
  <si>
    <t>Prijs per actief account per maand  (excl. BTW)</t>
  </si>
  <si>
    <t>Vaste prijs per actief account per maand</t>
  </si>
  <si>
    <t>Totale kosten Dienstverlening per jaar  (excl. BTW)</t>
  </si>
  <si>
    <t>Bedrag per jaar is een indicatie. Het betreft de geschatte OV kosten (voltarief). De werkelijke OV km en daarmee de kosten kunnen afwijken.</t>
  </si>
  <si>
    <t>OV type</t>
  </si>
  <si>
    <t>Totaalprijs (excl. BTW) per jaar</t>
  </si>
  <si>
    <t>Totale kosten OV Kosten per jaar</t>
  </si>
  <si>
    <t>Vaste prijs Implementatie in jaar 1</t>
  </si>
  <si>
    <t>A Aanschaf kaart</t>
  </si>
  <si>
    <t>totale kosten</t>
  </si>
  <si>
    <t>Totaal jaar 1-4</t>
  </si>
  <si>
    <t>D Implementatie</t>
  </si>
  <si>
    <t xml:space="preserve">Het is toegestaan om € 0 bedragen op te nemen in het prijzenblad voor de aanschaf van de kaart mits de kosten voor de aanschaf van de kaart opgenomen zijn in B Dienstverlening. </t>
  </si>
  <si>
    <t xml:space="preserve">Vaste prijs per actief account per maand incl beheer, dienstverlening en gebruikersapp/portal (Back end en mobiliteitsgebruiker) </t>
  </si>
  <si>
    <t>Hogeschool Rotterdam gaat ervanuit dat, indien A 0 is, deze kosten zijn opgenomen in B vaste prijs per actief account per maand.</t>
  </si>
  <si>
    <t>Indien onder A 0 euro is ingevuld gaat Hogeschool Rotterdam ervanuit, dat de kosten voor de aanschaf van de kaart inbegrepen zijn in de kosten B Dienstverlening</t>
  </si>
  <si>
    <t>Medewerkersaantal kan fluctueren, Hogeschool Rotterdam betaald voor het aantal actieve accounts op de 1ste van iedere maand</t>
  </si>
  <si>
    <t xml:space="preserve">Bijlage 3 bij het Aanbestedingsdocument voor de Europese aanbesteding MaaS van Hogeschool Rotterdam met kenmerk 2025/020/OeO
Zie ook Werkblad Toelichting Prijzenblad </t>
  </si>
  <si>
    <t>Geschatte bedrag per jaar</t>
  </si>
  <si>
    <t>VOOR AKKOORD:</t>
  </si>
  <si>
    <t xml:space="preserve">Inschrijver: </t>
  </si>
  <si>
    <t>Naam:</t>
  </si>
  <si>
    <t>Functie:</t>
  </si>
  <si>
    <t>Plaats en datum:</t>
  </si>
  <si>
    <t>Handtekening:</t>
  </si>
  <si>
    <t>D Imlementatie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</si>
</sst>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10" fillId="0" borderId="0" xfId="0" applyFont="1"/>
    <xf numFmtId="0" fontId="4" fillId="6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top" wrapText="1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44" fontId="12" fillId="0" borderId="2" xfId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left" vertical="top" wrapText="1"/>
    </xf>
    <xf numFmtId="164" fontId="13" fillId="5" borderId="2" xfId="0" applyNumberFormat="1" applyFont="1" applyFill="1" applyBorder="1" applyAlignment="1">
      <alignment horizontal="right" vertical="top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0" fillId="2" borderId="2" xfId="0" applyFill="1" applyBorder="1"/>
    <xf numFmtId="0" fontId="4" fillId="2" borderId="2" xfId="0" applyFont="1" applyFill="1" applyBorder="1" applyAlignment="1">
      <alignment horizontal="left" vertical="center" wrapText="1"/>
    </xf>
    <xf numFmtId="164" fontId="12" fillId="0" borderId="0" xfId="1" applyNumberFormat="1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/>
    <xf numFmtId="44" fontId="0" fillId="0" borderId="0" xfId="0" applyNumberFormat="1"/>
    <xf numFmtId="0" fontId="0" fillId="0" borderId="0" xfId="0" applyFill="1" applyAlignment="1">
      <alignment horizontal="left" vertical="top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5" fillId="4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/>
    <xf numFmtId="44" fontId="0" fillId="3" borderId="2" xfId="1" applyFont="1" applyFill="1" applyBorder="1" applyAlignment="1" applyProtection="1">
      <alignment horizontal="center" vertical="center"/>
      <protection locked="0"/>
    </xf>
    <xf numFmtId="10" fontId="3" fillId="3" borderId="3" xfId="0" applyNumberFormat="1" applyFont="1" applyFill="1" applyBorder="1" applyAlignment="1" applyProtection="1">
      <alignment horizontal="center" vertical="center"/>
      <protection locked="0"/>
    </xf>
    <xf numFmtId="166" fontId="0" fillId="3" borderId="2" xfId="0" applyNumberForma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E7AC-054D-483B-A1FD-EA8FB0686B37}">
  <dimension ref="A1:A9"/>
  <sheetViews>
    <sheetView workbookViewId="0">
      <selection activeCell="A5" sqref="A5"/>
    </sheetView>
  </sheetViews>
  <sheetFormatPr defaultRowHeight="14.5" x14ac:dyDescent="0.35"/>
  <cols>
    <col min="1" max="1" width="121.1796875" bestFit="1" customWidth="1"/>
  </cols>
  <sheetData>
    <row r="1" spans="1:1" x14ac:dyDescent="0.35">
      <c r="A1" s="4" t="s">
        <v>0</v>
      </c>
    </row>
    <row r="2" spans="1:1" x14ac:dyDescent="0.35">
      <c r="A2" s="2" t="s">
        <v>1</v>
      </c>
    </row>
    <row r="3" spans="1:1" x14ac:dyDescent="0.35">
      <c r="A3" s="2" t="s">
        <v>2</v>
      </c>
    </row>
    <row r="4" spans="1:1" ht="40.5" x14ac:dyDescent="0.35">
      <c r="A4" s="3" t="s">
        <v>3</v>
      </c>
    </row>
    <row r="5" spans="1:1" ht="27" customHeight="1" x14ac:dyDescent="0.35">
      <c r="A5" s="2" t="s">
        <v>4</v>
      </c>
    </row>
    <row r="6" spans="1:1" x14ac:dyDescent="0.35">
      <c r="A6" s="5"/>
    </row>
    <row r="7" spans="1:1" x14ac:dyDescent="0.35">
      <c r="A7" s="5"/>
    </row>
    <row r="8" spans="1:1" x14ac:dyDescent="0.35">
      <c r="A8" s="5"/>
    </row>
    <row r="9" spans="1:1" x14ac:dyDescent="0.35">
      <c r="A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2247-A97B-4D61-B394-38DBC400E725}">
  <dimension ref="A1:J81"/>
  <sheetViews>
    <sheetView tabSelected="1" topLeftCell="A34" zoomScale="130" zoomScaleNormal="130" workbookViewId="0">
      <selection activeCell="C29" sqref="C29"/>
    </sheetView>
  </sheetViews>
  <sheetFormatPr defaultRowHeight="14.5" x14ac:dyDescent="0.35"/>
  <cols>
    <col min="1" max="1" width="37.7265625" customWidth="1"/>
    <col min="2" max="3" width="15.1796875" style="14" customWidth="1"/>
    <col min="4" max="4" width="16.7265625" style="14" customWidth="1"/>
    <col min="5" max="5" width="23" style="14" customWidth="1"/>
    <col min="6" max="6" width="21.81640625" style="14" customWidth="1"/>
    <col min="7" max="7" width="27.7265625" style="14" customWidth="1"/>
    <col min="8" max="8" width="15.453125" style="14" customWidth="1"/>
    <col min="9" max="9" width="60.453125" style="14" bestFit="1" customWidth="1"/>
    <col min="10" max="12" width="22" customWidth="1"/>
    <col min="13" max="13" width="15.26953125" customWidth="1"/>
  </cols>
  <sheetData>
    <row r="1" spans="1:10" ht="26" x14ac:dyDescent="0.6">
      <c r="A1" s="26" t="s">
        <v>5</v>
      </c>
    </row>
    <row r="3" spans="1:10" ht="34" customHeight="1" x14ac:dyDescent="0.35">
      <c r="A3" s="51" t="s">
        <v>47</v>
      </c>
      <c r="B3" s="51"/>
      <c r="C3" s="51"/>
      <c r="D3" s="51"/>
      <c r="E3" s="51"/>
      <c r="F3" s="51"/>
      <c r="G3" s="51"/>
      <c r="H3" s="51"/>
      <c r="I3" s="51"/>
      <c r="J3" s="51"/>
    </row>
    <row r="5" spans="1:10" ht="18.5" x14ac:dyDescent="0.45">
      <c r="A5" s="10" t="s">
        <v>15</v>
      </c>
      <c r="B5" s="13"/>
      <c r="C5" s="13"/>
      <c r="D5" s="13"/>
    </row>
    <row r="6" spans="1:10" ht="18.5" x14ac:dyDescent="0.35">
      <c r="A6" s="49" t="s">
        <v>42</v>
      </c>
      <c r="B6" s="13"/>
      <c r="C6" s="13"/>
      <c r="D6" s="13"/>
    </row>
    <row r="7" spans="1:10" ht="18.5" x14ac:dyDescent="0.35">
      <c r="A7" s="49" t="s">
        <v>44</v>
      </c>
      <c r="B7" s="13"/>
      <c r="C7" s="13"/>
      <c r="D7" s="13"/>
    </row>
    <row r="8" spans="1:10" ht="26.15" customHeight="1" x14ac:dyDescent="0.35">
      <c r="A8" s="8"/>
      <c r="B8" s="15" t="s">
        <v>16</v>
      </c>
    </row>
    <row r="9" spans="1:10" x14ac:dyDescent="0.35">
      <c r="A9" s="8" t="s">
        <v>17</v>
      </c>
      <c r="B9" s="54">
        <v>0</v>
      </c>
    </row>
    <row r="11" spans="1:10" ht="39" x14ac:dyDescent="0.35">
      <c r="A11" s="37"/>
      <c r="B11" s="8" t="s">
        <v>18</v>
      </c>
      <c r="C11" s="8" t="s">
        <v>19</v>
      </c>
    </row>
    <row r="12" spans="1:10" x14ac:dyDescent="0.35">
      <c r="A12" s="38" t="s">
        <v>20</v>
      </c>
      <c r="B12" s="16">
        <v>3000</v>
      </c>
      <c r="C12" s="17">
        <f t="shared" ref="C12:C19" si="0">B12*$B$9</f>
        <v>0</v>
      </c>
    </row>
    <row r="13" spans="1:10" x14ac:dyDescent="0.35">
      <c r="A13" s="38" t="s">
        <v>21</v>
      </c>
      <c r="B13" s="16">
        <v>500</v>
      </c>
      <c r="C13" s="17">
        <f t="shared" si="0"/>
        <v>0</v>
      </c>
    </row>
    <row r="14" spans="1:10" x14ac:dyDescent="0.35">
      <c r="A14" s="38" t="s">
        <v>22</v>
      </c>
      <c r="B14" s="16">
        <v>400</v>
      </c>
      <c r="C14" s="17">
        <f t="shared" si="0"/>
        <v>0</v>
      </c>
    </row>
    <row r="15" spans="1:10" x14ac:dyDescent="0.35">
      <c r="A15" s="38" t="s">
        <v>23</v>
      </c>
      <c r="B15" s="16">
        <v>400</v>
      </c>
      <c r="C15" s="17">
        <f t="shared" si="0"/>
        <v>0</v>
      </c>
    </row>
    <row r="16" spans="1:10" x14ac:dyDescent="0.35">
      <c r="A16" s="38" t="s">
        <v>24</v>
      </c>
      <c r="B16" s="27">
        <v>400</v>
      </c>
      <c r="C16" s="28">
        <f t="shared" si="0"/>
        <v>0</v>
      </c>
    </row>
    <row r="17" spans="1:9" x14ac:dyDescent="0.35">
      <c r="A17" s="38" t="s">
        <v>25</v>
      </c>
      <c r="B17" s="27">
        <v>3000</v>
      </c>
      <c r="C17" s="28">
        <f t="shared" si="0"/>
        <v>0</v>
      </c>
    </row>
    <row r="18" spans="1:9" x14ac:dyDescent="0.35">
      <c r="A18" s="38" t="s">
        <v>26</v>
      </c>
      <c r="B18" s="27">
        <v>500</v>
      </c>
      <c r="C18" s="28">
        <f t="shared" si="0"/>
        <v>0</v>
      </c>
    </row>
    <row r="19" spans="1:9" x14ac:dyDescent="0.35">
      <c r="A19" s="38" t="s">
        <v>27</v>
      </c>
      <c r="B19" s="27">
        <v>400</v>
      </c>
      <c r="C19" s="28">
        <f t="shared" si="0"/>
        <v>0</v>
      </c>
    </row>
    <row r="20" spans="1:9" x14ac:dyDescent="0.35">
      <c r="A20" s="12"/>
      <c r="B20" s="47"/>
    </row>
    <row r="21" spans="1:9" x14ac:dyDescent="0.35">
      <c r="A21" s="12"/>
      <c r="B21" s="41"/>
    </row>
    <row r="22" spans="1:9" ht="18.5" x14ac:dyDescent="0.45">
      <c r="A22" s="10" t="s">
        <v>28</v>
      </c>
      <c r="B22" s="13"/>
      <c r="C22" s="13"/>
      <c r="D22" s="13"/>
    </row>
    <row r="23" spans="1:9" x14ac:dyDescent="0.35">
      <c r="A23" t="s">
        <v>43</v>
      </c>
    </row>
    <row r="24" spans="1:9" x14ac:dyDescent="0.35">
      <c r="A24" t="s">
        <v>45</v>
      </c>
    </row>
    <row r="25" spans="1:9" x14ac:dyDescent="0.35">
      <c r="A25" t="s">
        <v>46</v>
      </c>
    </row>
    <row r="27" spans="1:9" ht="52" x14ac:dyDescent="0.35">
      <c r="A27" s="8"/>
      <c r="B27" s="15" t="s">
        <v>29</v>
      </c>
      <c r="C27" s="15" t="s">
        <v>30</v>
      </c>
    </row>
    <row r="28" spans="1:9" x14ac:dyDescent="0.35">
      <c r="A28" s="9" t="s">
        <v>31</v>
      </c>
      <c r="B28" s="16">
        <v>4000</v>
      </c>
      <c r="C28" s="54">
        <v>0</v>
      </c>
    </row>
    <row r="30" spans="1:9" ht="52" x14ac:dyDescent="0.35">
      <c r="A30" s="8"/>
      <c r="B30" s="8" t="s">
        <v>32</v>
      </c>
      <c r="C30" s="23"/>
      <c r="D30" s="23"/>
      <c r="E30" s="23"/>
      <c r="F30" s="23"/>
      <c r="G30" s="23"/>
      <c r="H30" s="23"/>
      <c r="I30" s="23"/>
    </row>
    <row r="31" spans="1:9" x14ac:dyDescent="0.35">
      <c r="A31" s="15" t="s">
        <v>20</v>
      </c>
      <c r="B31" s="17">
        <f>$B$28*$C$28*12</f>
        <v>0</v>
      </c>
      <c r="C31" s="23"/>
      <c r="D31" s="23"/>
      <c r="E31" s="23"/>
      <c r="F31" s="23"/>
      <c r="G31" s="23"/>
      <c r="H31" s="23"/>
      <c r="I31" s="23"/>
    </row>
    <row r="32" spans="1:9" x14ac:dyDescent="0.35">
      <c r="A32" s="15" t="s">
        <v>21</v>
      </c>
      <c r="B32" s="17">
        <f t="shared" ref="B32:B38" si="1">$B$28*$C$28*12</f>
        <v>0</v>
      </c>
      <c r="C32" s="23"/>
      <c r="D32" s="23"/>
      <c r="E32" s="23"/>
      <c r="F32" s="23"/>
      <c r="G32" s="23"/>
      <c r="H32" s="23"/>
      <c r="I32" s="23"/>
    </row>
    <row r="33" spans="1:10" x14ac:dyDescent="0.35">
      <c r="A33" s="15" t="s">
        <v>22</v>
      </c>
      <c r="B33" s="17">
        <f t="shared" si="1"/>
        <v>0</v>
      </c>
      <c r="C33" s="23"/>
      <c r="D33" s="23"/>
      <c r="E33" s="23"/>
      <c r="F33" s="23"/>
      <c r="G33" s="23"/>
      <c r="H33" s="23"/>
      <c r="I33" s="23"/>
    </row>
    <row r="34" spans="1:10" x14ac:dyDescent="0.35">
      <c r="A34" s="15" t="s">
        <v>23</v>
      </c>
      <c r="B34" s="17">
        <f t="shared" si="1"/>
        <v>0</v>
      </c>
      <c r="C34" s="23"/>
      <c r="D34" s="23"/>
      <c r="E34" s="23"/>
      <c r="F34" s="23"/>
      <c r="G34" s="23"/>
      <c r="H34" s="23"/>
      <c r="I34" s="23"/>
    </row>
    <row r="35" spans="1:10" x14ac:dyDescent="0.35">
      <c r="A35" s="15" t="s">
        <v>24</v>
      </c>
      <c r="B35" s="43">
        <f t="shared" si="1"/>
        <v>0</v>
      </c>
      <c r="C35" s="23"/>
      <c r="D35" s="23"/>
      <c r="E35" s="23"/>
      <c r="F35" s="23"/>
      <c r="G35" s="23"/>
      <c r="H35" s="23"/>
      <c r="I35" s="23"/>
    </row>
    <row r="36" spans="1:10" x14ac:dyDescent="0.35">
      <c r="A36" s="15" t="s">
        <v>25</v>
      </c>
      <c r="B36" s="43">
        <f t="shared" si="1"/>
        <v>0</v>
      </c>
      <c r="C36" s="23"/>
      <c r="D36" s="23"/>
      <c r="E36" s="23"/>
      <c r="F36" s="23"/>
      <c r="G36" s="23"/>
      <c r="H36" s="23"/>
      <c r="I36" s="23"/>
    </row>
    <row r="37" spans="1:10" x14ac:dyDescent="0.35">
      <c r="A37" s="15" t="s">
        <v>26</v>
      </c>
      <c r="B37" s="43">
        <f t="shared" si="1"/>
        <v>0</v>
      </c>
      <c r="C37" s="23"/>
      <c r="D37" s="23"/>
      <c r="E37" s="23"/>
      <c r="F37" s="23"/>
      <c r="G37" s="23"/>
      <c r="H37" s="23"/>
      <c r="I37" s="23"/>
    </row>
    <row r="38" spans="1:10" x14ac:dyDescent="0.35">
      <c r="A38" s="15" t="s">
        <v>27</v>
      </c>
      <c r="B38" s="43">
        <f t="shared" si="1"/>
        <v>0</v>
      </c>
      <c r="C38" s="23"/>
      <c r="D38" s="23"/>
      <c r="E38" s="23"/>
      <c r="F38" s="23"/>
      <c r="G38" s="23"/>
      <c r="H38" s="23"/>
      <c r="I38" s="23"/>
    </row>
    <row r="41" spans="1:10" ht="18.5" x14ac:dyDescent="0.45">
      <c r="A41" s="10" t="s">
        <v>6</v>
      </c>
    </row>
    <row r="42" spans="1:10" ht="15" thickBot="1" x14ac:dyDescent="0.4">
      <c r="A42" t="s">
        <v>33</v>
      </c>
      <c r="G42" s="34"/>
    </row>
    <row r="43" spans="1:10" ht="26" x14ac:dyDescent="0.35">
      <c r="A43" s="1" t="s">
        <v>34</v>
      </c>
      <c r="B43" s="18" t="s">
        <v>48</v>
      </c>
      <c r="C43" s="18" t="s">
        <v>7</v>
      </c>
      <c r="D43" s="19" t="s">
        <v>8</v>
      </c>
      <c r="J43" s="14"/>
    </row>
    <row r="44" spans="1:10" x14ac:dyDescent="0.35">
      <c r="A44" s="6" t="s">
        <v>9</v>
      </c>
      <c r="B44" s="21">
        <v>2185975</v>
      </c>
      <c r="C44" s="55"/>
      <c r="D44" s="20">
        <f>B44*(1-C44)</f>
        <v>2185975</v>
      </c>
      <c r="G44" s="34"/>
      <c r="H44" s="34"/>
      <c r="I44" s="41"/>
      <c r="J44" s="14"/>
    </row>
    <row r="45" spans="1:10" x14ac:dyDescent="0.35">
      <c r="A45" s="6" t="s">
        <v>10</v>
      </c>
      <c r="B45" s="21">
        <v>936846</v>
      </c>
      <c r="C45" s="55"/>
      <c r="D45" s="20">
        <f t="shared" ref="D45:D47" si="2">B45*(1-C45)</f>
        <v>936846</v>
      </c>
      <c r="G45" s="34"/>
      <c r="H45" s="34"/>
      <c r="J45" s="14"/>
    </row>
    <row r="46" spans="1:10" x14ac:dyDescent="0.35">
      <c r="A46" s="6" t="s">
        <v>11</v>
      </c>
      <c r="B46" s="21">
        <v>709071</v>
      </c>
      <c r="C46" s="55"/>
      <c r="D46" s="20">
        <f t="shared" si="2"/>
        <v>709071</v>
      </c>
      <c r="G46" s="34"/>
      <c r="H46" s="34"/>
      <c r="J46" s="14"/>
    </row>
    <row r="47" spans="1:10" ht="25" x14ac:dyDescent="0.35">
      <c r="A47" s="6" t="s">
        <v>12</v>
      </c>
      <c r="B47" s="21">
        <v>74991</v>
      </c>
      <c r="C47" s="55"/>
      <c r="D47" s="20">
        <f t="shared" si="2"/>
        <v>74991</v>
      </c>
      <c r="G47" s="34"/>
      <c r="H47" s="34"/>
      <c r="J47" s="14"/>
    </row>
    <row r="48" spans="1:10" ht="24.65" customHeight="1" x14ac:dyDescent="0.35">
      <c r="A48" s="7" t="s">
        <v>35</v>
      </c>
      <c r="B48" s="33">
        <f>SUM(B44:B47)</f>
        <v>3906883</v>
      </c>
      <c r="C48" s="7"/>
      <c r="D48" s="42">
        <f>SUM(D44:D47)</f>
        <v>3906883</v>
      </c>
      <c r="J48" s="14"/>
    </row>
    <row r="49" spans="1:10" x14ac:dyDescent="0.35">
      <c r="I49" s="44"/>
      <c r="J49" s="45"/>
    </row>
    <row r="50" spans="1:10" ht="39" x14ac:dyDescent="0.35">
      <c r="A50" s="8"/>
      <c r="B50" s="8" t="s">
        <v>36</v>
      </c>
      <c r="J50" s="46"/>
    </row>
    <row r="51" spans="1:10" x14ac:dyDescent="0.35">
      <c r="A51" s="15" t="s">
        <v>20</v>
      </c>
      <c r="B51" s="24">
        <f t="shared" ref="B51:B58" si="3">$D$48</f>
        <v>3906883</v>
      </c>
    </row>
    <row r="52" spans="1:10" x14ac:dyDescent="0.35">
      <c r="A52" s="15" t="s">
        <v>21</v>
      </c>
      <c r="B52" s="24">
        <f t="shared" si="3"/>
        <v>3906883</v>
      </c>
    </row>
    <row r="53" spans="1:10" x14ac:dyDescent="0.35">
      <c r="A53" s="15" t="s">
        <v>22</v>
      </c>
      <c r="B53" s="24">
        <f t="shared" si="3"/>
        <v>3906883</v>
      </c>
    </row>
    <row r="54" spans="1:10" x14ac:dyDescent="0.35">
      <c r="A54" s="15" t="s">
        <v>23</v>
      </c>
      <c r="B54" s="24">
        <f t="shared" si="3"/>
        <v>3906883</v>
      </c>
    </row>
    <row r="55" spans="1:10" x14ac:dyDescent="0.35">
      <c r="A55" s="15" t="s">
        <v>24</v>
      </c>
      <c r="B55" s="29">
        <f t="shared" si="3"/>
        <v>3906883</v>
      </c>
    </row>
    <row r="56" spans="1:10" x14ac:dyDescent="0.35">
      <c r="A56" s="15" t="s">
        <v>25</v>
      </c>
      <c r="B56" s="29">
        <f t="shared" si="3"/>
        <v>3906883</v>
      </c>
    </row>
    <row r="57" spans="1:10" x14ac:dyDescent="0.35">
      <c r="A57" s="15" t="s">
        <v>26</v>
      </c>
      <c r="B57" s="29">
        <f t="shared" si="3"/>
        <v>3906883</v>
      </c>
    </row>
    <row r="58" spans="1:10" x14ac:dyDescent="0.35">
      <c r="A58" s="15" t="s">
        <v>27</v>
      </c>
      <c r="B58" s="29">
        <f t="shared" si="3"/>
        <v>3906883</v>
      </c>
    </row>
    <row r="59" spans="1:10" x14ac:dyDescent="0.35">
      <c r="A59" s="14"/>
      <c r="B59" s="39"/>
    </row>
    <row r="60" spans="1:10" x14ac:dyDescent="0.35">
      <c r="A60" s="14"/>
      <c r="B60" s="39"/>
    </row>
    <row r="61" spans="1:10" ht="21.75" customHeight="1" x14ac:dyDescent="0.35">
      <c r="A61" s="36" t="s">
        <v>41</v>
      </c>
    </row>
    <row r="62" spans="1:10" x14ac:dyDescent="0.35">
      <c r="A62" s="8"/>
      <c r="B62" s="15" t="s">
        <v>13</v>
      </c>
    </row>
    <row r="63" spans="1:10" x14ac:dyDescent="0.35">
      <c r="A63" s="40" t="s">
        <v>37</v>
      </c>
      <c r="B63" s="56">
        <v>0</v>
      </c>
    </row>
    <row r="66" spans="1:10" ht="24.75" customHeight="1" x14ac:dyDescent="0.35">
      <c r="A66" s="36" t="s">
        <v>14</v>
      </c>
    </row>
    <row r="67" spans="1:10" ht="26" x14ac:dyDescent="0.35">
      <c r="A67" s="8"/>
      <c r="B67" s="15" t="s">
        <v>38</v>
      </c>
      <c r="C67" s="15" t="s">
        <v>28</v>
      </c>
      <c r="D67" s="15" t="s">
        <v>6</v>
      </c>
      <c r="E67" s="15" t="s">
        <v>55</v>
      </c>
      <c r="F67" s="15" t="s">
        <v>39</v>
      </c>
    </row>
    <row r="68" spans="1:10" x14ac:dyDescent="0.35">
      <c r="A68" s="11" t="s">
        <v>20</v>
      </c>
      <c r="B68" s="21">
        <f>C12</f>
        <v>0</v>
      </c>
      <c r="C68" s="21">
        <f>B31</f>
        <v>0</v>
      </c>
      <c r="D68" s="21">
        <f>$D$48</f>
        <v>3906883</v>
      </c>
      <c r="E68" s="35">
        <f>B63</f>
        <v>0</v>
      </c>
      <c r="F68" s="21">
        <f>SUM(B68:E68)</f>
        <v>3906883</v>
      </c>
    </row>
    <row r="69" spans="1:10" x14ac:dyDescent="0.35">
      <c r="A69" s="11" t="s">
        <v>21</v>
      </c>
      <c r="B69" s="21">
        <f>C13</f>
        <v>0</v>
      </c>
      <c r="C69" s="21">
        <f>B32</f>
        <v>0</v>
      </c>
      <c r="D69" s="21">
        <f>$D$48</f>
        <v>3906883</v>
      </c>
      <c r="E69" s="52"/>
      <c r="F69" s="21">
        <f>SUM(B69:E69)</f>
        <v>3906883</v>
      </c>
    </row>
    <row r="70" spans="1:10" x14ac:dyDescent="0.35">
      <c r="A70" s="11" t="s">
        <v>22</v>
      </c>
      <c r="B70" s="21">
        <f>C14</f>
        <v>0</v>
      </c>
      <c r="C70" s="21">
        <f>B33</f>
        <v>0</v>
      </c>
      <c r="D70" s="21">
        <f>$D$48</f>
        <v>3906883</v>
      </c>
      <c r="E70" s="52"/>
      <c r="F70" s="21">
        <f>SUM(B70:E70)</f>
        <v>3906883</v>
      </c>
    </row>
    <row r="71" spans="1:10" x14ac:dyDescent="0.35">
      <c r="A71" s="11" t="s">
        <v>23</v>
      </c>
      <c r="B71" s="21">
        <f>C15</f>
        <v>0</v>
      </c>
      <c r="C71" s="21">
        <f>B34</f>
        <v>0</v>
      </c>
      <c r="D71" s="21">
        <f>$D$48</f>
        <v>3906883</v>
      </c>
      <c r="E71" s="53"/>
      <c r="F71" s="21">
        <f>SUM(B71:E71)</f>
        <v>3906883</v>
      </c>
      <c r="H71"/>
      <c r="I71"/>
      <c r="J71" s="25"/>
    </row>
    <row r="72" spans="1:10" x14ac:dyDescent="0.35">
      <c r="A72" s="8" t="s">
        <v>40</v>
      </c>
      <c r="B72" s="22">
        <f>SUM(B68:B71)</f>
        <v>0</v>
      </c>
      <c r="C72" s="22">
        <f t="shared" ref="C72" si="4">SUM(C68:C71)</f>
        <v>0</v>
      </c>
      <c r="D72" s="22">
        <f>SUM(D68:D71)</f>
        <v>15627532</v>
      </c>
      <c r="E72" s="22">
        <f>SUM(E68:E71)</f>
        <v>0</v>
      </c>
      <c r="F72" s="22">
        <f>SUM(F68:F71)</f>
        <v>15627532</v>
      </c>
    </row>
    <row r="73" spans="1:10" ht="18" x14ac:dyDescent="0.35">
      <c r="A73" s="30" t="s">
        <v>14</v>
      </c>
      <c r="B73" s="31"/>
      <c r="C73" s="31"/>
      <c r="D73" s="31"/>
      <c r="E73" s="31"/>
      <c r="F73" s="32">
        <f>SUM(F68:F71)</f>
        <v>15627532</v>
      </c>
      <c r="H73" s="41"/>
    </row>
    <row r="74" spans="1:10" x14ac:dyDescent="0.35">
      <c r="F74" s="34"/>
    </row>
    <row r="76" spans="1:10" x14ac:dyDescent="0.35">
      <c r="A76" s="50" t="s">
        <v>49</v>
      </c>
      <c r="B76" s="50"/>
      <c r="F76" s="34"/>
    </row>
    <row r="77" spans="1:10" ht="36.5" customHeight="1" x14ac:dyDescent="0.35">
      <c r="A77" s="8" t="s">
        <v>50</v>
      </c>
      <c r="B77" s="57"/>
      <c r="C77" s="57"/>
      <c r="E77" s="48"/>
      <c r="F77" s="34"/>
    </row>
    <row r="78" spans="1:10" ht="36.5" customHeight="1" x14ac:dyDescent="0.35">
      <c r="A78" s="8" t="s">
        <v>51</v>
      </c>
      <c r="B78" s="57"/>
      <c r="C78" s="57"/>
    </row>
    <row r="79" spans="1:10" ht="36.5" customHeight="1" x14ac:dyDescent="0.35">
      <c r="A79" s="8" t="s">
        <v>52</v>
      </c>
      <c r="B79" s="57"/>
      <c r="C79" s="57"/>
    </row>
    <row r="80" spans="1:10" ht="36.5" customHeight="1" x14ac:dyDescent="0.35">
      <c r="A80" s="8" t="s">
        <v>53</v>
      </c>
      <c r="B80" s="57"/>
      <c r="C80" s="57"/>
    </row>
    <row r="81" spans="1:3" ht="36.5" customHeight="1" x14ac:dyDescent="0.35">
      <c r="A81" s="8" t="s">
        <v>54</v>
      </c>
      <c r="B81" s="57"/>
      <c r="C81" s="57"/>
    </row>
  </sheetData>
  <sheetProtection algorithmName="SHA-512" hashValue="WbEUPe1zCct3UZq0EcbO0xqCn//Wn8ZNvrKtnCaZzzNBBE+saQqOUo/NT9QLjRzn8TMpnNtV4e9lc+3i0R9nbA==" saltValue="Y7C+qkSGGKQvgzDNlaotqw==" spinCount="100000" sheet="1" formatCells="0" formatColumns="0" formatRows="0" insertColumns="0" insertRows="0" insertHyperlinks="0" deleteColumns="0" deleteRows="0" sort="0" autoFilter="0" pivotTables="0"/>
  <mergeCells count="6">
    <mergeCell ref="B81:C81"/>
    <mergeCell ref="A3:J3"/>
    <mergeCell ref="B77:C77"/>
    <mergeCell ref="B78:C78"/>
    <mergeCell ref="B79:C79"/>
    <mergeCell ref="B80:C80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7c031d-2f9c-41a7-adc6-ca7fea5e7448" xsi:nil="true"/>
    <lcf76f155ced4ddcb4097134ff3c332f xmlns="c544a65e-d620-44b5-87c6-a1f95797d2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93E7F8A04DE4887737B9040214D83" ma:contentTypeVersion="11" ma:contentTypeDescription="Create a new document." ma:contentTypeScope="" ma:versionID="e02583f51276fff1e8858c87a02c729a">
  <xsd:schema xmlns:xsd="http://www.w3.org/2001/XMLSchema" xmlns:xs="http://www.w3.org/2001/XMLSchema" xmlns:p="http://schemas.microsoft.com/office/2006/metadata/properties" xmlns:ns2="c544a65e-d620-44b5-87c6-a1f95797d275" xmlns:ns3="507c031d-2f9c-41a7-adc6-ca7fea5e7448" targetNamespace="http://schemas.microsoft.com/office/2006/metadata/properties" ma:root="true" ma:fieldsID="aa733227c85afcf55b4bf117fed9c2d1" ns2:_="" ns3:_="">
    <xsd:import namespace="c544a65e-d620-44b5-87c6-a1f95797d275"/>
    <xsd:import namespace="507c031d-2f9c-41a7-adc6-ca7fea5e74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4a65e-d620-44b5-87c6-a1f95797d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477cde-f098-4d32-ba13-c78038edde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c031d-2f9c-41a7-adc6-ca7fea5e74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e42efe-5579-4c6c-b08f-6284c5a57bd5}" ma:internalName="TaxCatchAll" ma:showField="CatchAllData" ma:web="507c031d-2f9c-41a7-adc6-ca7fea5e74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AF320-C4E5-48E9-A7A0-B73F161F8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8945B-0787-452B-B746-27B2F441BAA1}">
  <ds:schemaRefs>
    <ds:schemaRef ds:uri="http://schemas.microsoft.com/office/2006/metadata/properties"/>
    <ds:schemaRef ds:uri="http://schemas.microsoft.com/office/infopath/2007/PartnerControls"/>
    <ds:schemaRef ds:uri="507c031d-2f9c-41a7-adc6-ca7fea5e7448"/>
    <ds:schemaRef ds:uri="c544a65e-d620-44b5-87c6-a1f95797d275"/>
  </ds:schemaRefs>
</ds:datastoreItem>
</file>

<file path=customXml/itemProps3.xml><?xml version="1.0" encoding="utf-8"?>
<ds:datastoreItem xmlns:ds="http://schemas.openxmlformats.org/officeDocument/2006/customXml" ds:itemID="{1E795ECE-26CC-46D8-9919-304384A6A0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prijzenblad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Arkesteijn, W.A.F. (Winny)</dc:creator>
  <cp:keywords/>
  <dc:description/>
  <cp:lastModifiedBy>Horsselenberg-Verleur, M. (Marjolijn)</cp:lastModifiedBy>
  <cp:revision/>
  <dcterms:created xsi:type="dcterms:W3CDTF">2023-03-21T18:44:41Z</dcterms:created>
  <dcterms:modified xsi:type="dcterms:W3CDTF">2025-10-28T11:56:20Z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0x010100C2493E7F8A04DE4887737B9040214D83</vt:lpwstr>
  </property>
  <property fmtid="{D5CDD505-2E9C-101B-9397-08002B2CF9AE}" pid="3" name="Order">
    <vt:r8>600700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