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Gemeente Noardeast-Fryslân/EU Accountantsdiensten/Nota van Inlichtingen/NvI 1/Concept/"/>
    </mc:Choice>
  </mc:AlternateContent>
  <xr:revisionPtr revIDLastSave="306" documentId="13_ncr:1_{ABEBE853-86E9-CA43-B7AA-25DEFBCFD1A0}" xr6:coauthVersionLast="47" xr6:coauthVersionMax="47" xr10:uidLastSave="{69B0935D-32E2-0147-A9E3-31283B8F26E5}"/>
  <bookViews>
    <workbookView xWindow="28800" yWindow="620" windowWidth="51200" windowHeight="20980" xr2:uid="{00000000-000D-0000-FFFF-FFFF00000000}"/>
  </bookViews>
  <sheets>
    <sheet name="Waardemod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2" l="1"/>
  <c r="H15" i="2"/>
  <c r="G14" i="2" l="1"/>
  <c r="G17" i="2"/>
  <c r="H13" i="2"/>
  <c r="B20" i="2"/>
  <c r="D4" i="2"/>
  <c r="D5" i="2" s="1"/>
  <c r="D6" i="2" s="1"/>
  <c r="C4" i="2"/>
  <c r="C5" i="2" s="1"/>
  <c r="C8" i="2" s="1"/>
  <c r="B4" i="2"/>
  <c r="B5" i="2" s="1"/>
  <c r="B6" i="2" s="1"/>
  <c r="F14" i="2"/>
  <c r="F15" i="2" s="1"/>
  <c r="E14" i="2"/>
  <c r="E17" i="2" s="1"/>
  <c r="D14" i="2"/>
  <c r="D17" i="2" s="1"/>
  <c r="C14" i="2"/>
  <c r="C17" i="2" s="1"/>
  <c r="B14" i="2"/>
  <c r="B17" i="2" s="1"/>
  <c r="J35" i="2"/>
  <c r="F35" i="2"/>
  <c r="J30" i="2"/>
  <c r="F30" i="2"/>
  <c r="G15" i="2" l="1"/>
  <c r="C6" i="2"/>
  <c r="C15" i="2"/>
  <c r="D15" i="2"/>
  <c r="E15" i="2"/>
  <c r="B15" i="2"/>
  <c r="F17" i="2"/>
  <c r="E4" i="2"/>
  <c r="D8" i="2"/>
  <c r="B26" i="2"/>
  <c r="B25" i="2" l="1"/>
  <c r="B27" i="2" s="1"/>
  <c r="E6" i="2"/>
  <c r="B8" i="2" l="1"/>
  <c r="E8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<sst xmlns="http://schemas.openxmlformats.org/spreadsheetml/2006/main" count="62" uniqueCount="33">
  <si>
    <t>4 goed</t>
  </si>
  <si>
    <t>3 voldoende</t>
  </si>
  <si>
    <t>2 matig</t>
  </si>
  <si>
    <t>1 onvoldoende</t>
  </si>
  <si>
    <t>5 uitmuntend</t>
  </si>
  <si>
    <t>KO</t>
  </si>
  <si>
    <t>Totaal:</t>
  </si>
  <si>
    <t>Percentage</t>
  </si>
  <si>
    <t xml:space="preserve"> </t>
  </si>
  <si>
    <t>Totaal maximaal te behalen  kwaliteit</t>
  </si>
  <si>
    <t>inschrijver 1</t>
  </si>
  <si>
    <t>kwaliteit</t>
  </si>
  <si>
    <t>BPKV</t>
  </si>
  <si>
    <t>inschrijver 2</t>
  </si>
  <si>
    <t>open vragen</t>
  </si>
  <si>
    <t>totaal</t>
  </si>
  <si>
    <t>Voorbeeldberekening</t>
  </si>
  <si>
    <t>Fictieve prijsscore</t>
  </si>
  <si>
    <t>2. INTERVIEW</t>
  </si>
  <si>
    <t>interview</t>
  </si>
  <si>
    <t xml:space="preserve">VRAAG 1 – Projectaanpak bij aanvang dienstverlening </t>
  </si>
  <si>
    <t xml:space="preserve">VRAAG 2 – Werkwijze jaarrekening en visie op rechtmatigheidsverantwoording </t>
  </si>
  <si>
    <t xml:space="preserve">BIJLAGE 9 waarde gunningcriteria GNF25ACD </t>
  </si>
  <si>
    <t xml:space="preserve"> 1. OPEN VRAGEN</t>
  </si>
  <si>
    <r>
      <t xml:space="preserve">NB (OPEN VRAGEN EN INTERVIEW):
</t>
    </r>
    <r>
      <rPr>
        <sz val="10"/>
        <color rgb="FFFF0000"/>
        <rFont val="Raleway"/>
      </rPr>
      <t>KO= knock-out en zal leiden tot een uitgebreid gemotiveerde uitsluiting.
indien er door een inschrijver driemaal of vaker 'matig' gescoord wordt zal dit leiden tot een uitgebreid gemotiveerde uitsluiting.</t>
    </r>
  </si>
  <si>
    <t>VRAAG 3 – Visie op controleproces</t>
  </si>
  <si>
    <t>inschrijfprijs</t>
  </si>
  <si>
    <t>VRAAG 1
interviewvraag over de  meest actuele jaarrekening</t>
  </si>
  <si>
    <t>VRAAG 2
interviewvraag over majeure projecten</t>
  </si>
  <si>
    <t>VRAAG 3
interviewvraag over contact met de raad</t>
  </si>
  <si>
    <t>VRAAG 4
interviewvraag over relevante kennisgebieden</t>
  </si>
  <si>
    <t>VRAAG 5
interviewvraag over natuurlijke adviesrol</t>
  </si>
  <si>
    <t>VRAAG 6
interviewvraag over sociaal domein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</si>
</sst>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&quot;€&quot;\ #,##0.00"/>
    <numFmt numFmtId="165" formatCode="0.0%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Raleway"/>
    </font>
    <font>
      <b/>
      <sz val="10"/>
      <color rgb="FF000000"/>
      <name val="Raleway"/>
    </font>
    <font>
      <sz val="10"/>
      <color rgb="FF000000"/>
      <name val="Raleway"/>
    </font>
    <font>
      <sz val="10"/>
      <color theme="1"/>
      <name val="Raleway"/>
    </font>
    <font>
      <b/>
      <sz val="10"/>
      <color rgb="FFFF0000"/>
      <name val="Raleway"/>
    </font>
    <font>
      <sz val="10"/>
      <color rgb="FFFF0000"/>
      <name val="Raleway"/>
    </font>
    <font>
      <b/>
      <sz val="8"/>
      <color rgb="FF000000"/>
      <name val="Raleway"/>
    </font>
    <font>
      <b/>
      <sz val="12"/>
      <color theme="1"/>
      <name val="Raleway"/>
    </font>
    <font>
      <b/>
      <sz val="10"/>
      <color theme="0"/>
      <name val="Raleway"/>
    </font>
    <font>
      <sz val="10"/>
      <color theme="0"/>
      <name val="Raleway"/>
    </font>
    <font>
      <b/>
      <sz val="8"/>
      <color theme="0"/>
      <name val="Raleway"/>
    </font>
    <font>
      <b/>
      <sz val="18"/>
      <color theme="0"/>
      <name val="Verdana"/>
      <family val="2"/>
    </font>
    <font>
      <b/>
      <sz val="20"/>
      <color theme="0"/>
      <name val="Verdana"/>
      <family val="2"/>
    </font>
    <font>
      <b/>
      <sz val="16"/>
      <color theme="1"/>
      <name val="Raleway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56E3A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/>
    <xf numFmtId="0" fontId="3" fillId="4" borderId="1" xfId="0" applyFont="1" applyFill="1" applyBorder="1" applyAlignment="1">
      <alignment horizontal="justify" vertical="center" wrapText="1"/>
    </xf>
    <xf numFmtId="9" fontId="5" fillId="0" borderId="1" xfId="1" applyFont="1" applyBorder="1"/>
    <xf numFmtId="0" fontId="3" fillId="3" borderId="2" xfId="0" applyFont="1" applyFill="1" applyBorder="1" applyAlignment="1">
      <alignment horizontal="justify" vertical="center" wrapText="1"/>
    </xf>
    <xf numFmtId="0" fontId="5" fillId="0" borderId="0" xfId="0" applyFont="1"/>
    <xf numFmtId="0" fontId="8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44" fontId="7" fillId="5" borderId="0" xfId="2" applyFont="1" applyFill="1"/>
    <xf numFmtId="0" fontId="5" fillId="5" borderId="0" xfId="0" applyFont="1" applyFill="1"/>
    <xf numFmtId="0" fontId="2" fillId="5" borderId="0" xfId="0" applyFont="1" applyFill="1"/>
    <xf numFmtId="44" fontId="2" fillId="0" borderId="0" xfId="2" applyFont="1"/>
    <xf numFmtId="44" fontId="2" fillId="6" borderId="0" xfId="2" applyFont="1" applyFill="1"/>
    <xf numFmtId="44" fontId="2" fillId="5" borderId="0" xfId="2" applyFont="1" applyFill="1"/>
    <xf numFmtId="0" fontId="2" fillId="0" borderId="0" xfId="0" applyFont="1" applyAlignment="1">
      <alignment horizontal="center"/>
    </xf>
    <xf numFmtId="0" fontId="9" fillId="0" borderId="0" xfId="0" applyFont="1"/>
    <xf numFmtId="164" fontId="2" fillId="0" borderId="0" xfId="2" applyNumberFormat="1" applyFont="1"/>
    <xf numFmtId="164" fontId="10" fillId="8" borderId="1" xfId="0" applyNumberFormat="1" applyFont="1" applyFill="1" applyBorder="1"/>
    <xf numFmtId="164" fontId="5" fillId="5" borderId="1" xfId="0" applyNumberFormat="1" applyFont="1" applyFill="1" applyBorder="1"/>
    <xf numFmtId="164" fontId="7" fillId="5" borderId="1" xfId="0" applyNumberFormat="1" applyFont="1" applyFill="1" applyBorder="1"/>
    <xf numFmtId="0" fontId="5" fillId="5" borderId="1" xfId="0" applyFont="1" applyFill="1" applyBorder="1"/>
    <xf numFmtId="0" fontId="12" fillId="8" borderId="2" xfId="0" applyFont="1" applyFill="1" applyBorder="1" applyAlignment="1">
      <alignment horizontal="justify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/>
    <xf numFmtId="0" fontId="10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/>
    <xf numFmtId="9" fontId="3" fillId="4" borderId="1" xfId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164" fontId="15" fillId="10" borderId="1" xfId="0" applyNumberFormat="1" applyFont="1" applyFill="1" applyBorder="1" applyAlignment="1">
      <alignment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0" fillId="8" borderId="3" xfId="0" applyFont="1" applyFill="1" applyBorder="1" applyAlignment="1">
      <alignment horizontal="justify" vertical="center" wrapText="1"/>
    </xf>
    <xf numFmtId="0" fontId="13" fillId="8" borderId="15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356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GridLines="0" tabSelected="1" zoomScale="169" zoomScaleNormal="120" workbookViewId="0">
      <selection activeCell="E8" sqref="E8"/>
    </sheetView>
  </sheetViews>
  <sheetFormatPr baseColWidth="10" defaultColWidth="11" defaultRowHeight="15" x14ac:dyDescent="0.2"/>
  <cols>
    <col min="1" max="1" width="15.6640625" style="1" customWidth="1"/>
    <col min="2" max="8" width="25.6640625" style="1" customWidth="1"/>
    <col min="9" max="13" width="18.6640625" style="1" customWidth="1"/>
    <col min="14" max="14" width="20.1640625" style="1" customWidth="1"/>
    <col min="15" max="15" width="13" style="1" bestFit="1" customWidth="1"/>
    <col min="16" max="16" width="12.6640625" style="1" bestFit="1" customWidth="1"/>
    <col min="17" max="16384" width="11" style="1"/>
  </cols>
  <sheetData>
    <row r="1" spans="1:13" ht="87" customHeight="1" x14ac:dyDescent="0.2">
      <c r="A1" s="47" t="s">
        <v>22</v>
      </c>
      <c r="B1" s="48"/>
      <c r="C1" s="48"/>
      <c r="D1" s="48"/>
      <c r="E1" s="48"/>
      <c r="F1" s="48"/>
      <c r="G1" s="48"/>
      <c r="H1" s="48"/>
      <c r="I1" s="48"/>
    </row>
    <row r="2" spans="1:13" ht="52" customHeight="1" x14ac:dyDescent="0.2">
      <c r="A2" s="49" t="s">
        <v>23</v>
      </c>
      <c r="B2" s="50"/>
      <c r="C2" s="50"/>
      <c r="D2" s="50"/>
      <c r="E2" s="51"/>
      <c r="J2" s="17"/>
      <c r="K2" s="17"/>
    </row>
    <row r="3" spans="1:13" ht="77" customHeight="1" thickBot="1" x14ac:dyDescent="0.25">
      <c r="A3" s="46"/>
      <c r="B3" s="27" t="s">
        <v>20</v>
      </c>
      <c r="C3" s="27" t="s">
        <v>21</v>
      </c>
      <c r="D3" s="27" t="s">
        <v>25</v>
      </c>
      <c r="E3" s="28" t="s">
        <v>6</v>
      </c>
      <c r="F3" s="17" t="e" vm="1">
        <v>#VALUE!</v>
      </c>
      <c r="G3" s="10"/>
    </row>
    <row r="4" spans="1:13" ht="17" thickBot="1" x14ac:dyDescent="0.25">
      <c r="A4" s="3" t="s">
        <v>7</v>
      </c>
      <c r="B4" s="29">
        <f>1/3</f>
        <v>0.33333333333333331</v>
      </c>
      <c r="C4" s="29">
        <f>1/3</f>
        <v>0.33333333333333331</v>
      </c>
      <c r="D4" s="29">
        <f>1/3</f>
        <v>0.33333333333333331</v>
      </c>
      <c r="E4" s="4">
        <f>SUM(B4:D4)</f>
        <v>1</v>
      </c>
      <c r="G4" s="10"/>
    </row>
    <row r="5" spans="1:13" ht="16" thickBot="1" x14ac:dyDescent="0.25">
      <c r="A5" s="5" t="s">
        <v>4</v>
      </c>
      <c r="B5" s="30">
        <f>E5*B4</f>
        <v>13000</v>
      </c>
      <c r="C5" s="30">
        <f>C4*E5</f>
        <v>13000</v>
      </c>
      <c r="D5" s="30">
        <f>E5*D4</f>
        <v>13000</v>
      </c>
      <c r="E5" s="20">
        <v>39000</v>
      </c>
      <c r="G5" s="10"/>
    </row>
    <row r="6" spans="1:13" ht="16" thickBot="1" x14ac:dyDescent="0.25">
      <c r="A6" s="5" t="s">
        <v>0</v>
      </c>
      <c r="B6" s="30">
        <f>B5*0.85</f>
        <v>11050</v>
      </c>
      <c r="C6" s="30">
        <f>C5*0.85</f>
        <v>11050</v>
      </c>
      <c r="D6" s="30">
        <f>D5*0.85</f>
        <v>11050</v>
      </c>
      <c r="E6" s="21">
        <f>SUM(B6:D6)</f>
        <v>33150</v>
      </c>
      <c r="G6" s="10"/>
    </row>
    <row r="7" spans="1:13" ht="16" thickBot="1" x14ac:dyDescent="0.25">
      <c r="A7" s="5" t="s">
        <v>1</v>
      </c>
      <c r="B7" s="30">
        <v>0</v>
      </c>
      <c r="C7" s="30">
        <v>0</v>
      </c>
      <c r="D7" s="30">
        <v>0</v>
      </c>
      <c r="E7" s="21">
        <v>0</v>
      </c>
      <c r="G7" s="10"/>
    </row>
    <row r="8" spans="1:13" ht="17" customHeight="1" thickBot="1" x14ac:dyDescent="0.25">
      <c r="A8" s="5" t="s">
        <v>2</v>
      </c>
      <c r="B8" s="31">
        <f>-B5</f>
        <v>-13000</v>
      </c>
      <c r="C8" s="31">
        <f t="shared" ref="C8:D8" si="0">-C5</f>
        <v>-13000</v>
      </c>
      <c r="D8" s="31">
        <f t="shared" si="0"/>
        <v>-13000</v>
      </c>
      <c r="E8" s="22">
        <f>SUM(B8:D8)</f>
        <v>-39000</v>
      </c>
      <c r="G8" s="10"/>
    </row>
    <row r="9" spans="1:13" ht="17" customHeight="1" thickBot="1" x14ac:dyDescent="0.25">
      <c r="A9" s="5" t="s">
        <v>3</v>
      </c>
      <c r="B9" s="32" t="s">
        <v>5</v>
      </c>
      <c r="C9" s="32" t="s">
        <v>5</v>
      </c>
      <c r="D9" s="32" t="s">
        <v>5</v>
      </c>
      <c r="E9" s="23"/>
    </row>
    <row r="10" spans="1:13" ht="16" x14ac:dyDescent="0.2">
      <c r="A10" s="6"/>
      <c r="B10" s="6"/>
      <c r="C10" s="6"/>
      <c r="D10" s="6"/>
      <c r="E10" s="6" t="s">
        <v>8</v>
      </c>
      <c r="F10" s="6" t="s">
        <v>8</v>
      </c>
      <c r="G10" s="6"/>
    </row>
    <row r="11" spans="1:13" ht="53" customHeight="1" x14ac:dyDescent="0.2">
      <c r="A11" s="44" t="s">
        <v>18</v>
      </c>
      <c r="B11" s="45"/>
      <c r="C11" s="45"/>
      <c r="D11" s="45"/>
      <c r="E11" s="45"/>
      <c r="F11" s="45"/>
      <c r="G11" s="45"/>
      <c r="H11" s="45"/>
    </row>
    <row r="12" spans="1:13" ht="54" customHeight="1" thickBot="1" x14ac:dyDescent="0.25">
      <c r="A12" s="24" t="s">
        <v>8</v>
      </c>
      <c r="B12" s="25" t="s">
        <v>27</v>
      </c>
      <c r="C12" s="25" t="s">
        <v>28</v>
      </c>
      <c r="D12" s="25" t="s">
        <v>29</v>
      </c>
      <c r="E12" s="25" t="s">
        <v>30</v>
      </c>
      <c r="F12" s="25" t="s">
        <v>31</v>
      </c>
      <c r="G12" s="25" t="s">
        <v>32</v>
      </c>
      <c r="H12" s="26" t="s">
        <v>6</v>
      </c>
    </row>
    <row r="13" spans="1:13" ht="17" customHeight="1" thickBot="1" x14ac:dyDescent="0.25">
      <c r="A13" s="8" t="s">
        <v>7</v>
      </c>
      <c r="B13" s="9">
        <v>0.1</v>
      </c>
      <c r="C13" s="9">
        <v>0.2</v>
      </c>
      <c r="D13" s="9">
        <v>0.2</v>
      </c>
      <c r="E13" s="9">
        <v>0.1</v>
      </c>
      <c r="F13" s="9">
        <v>0.2</v>
      </c>
      <c r="G13" s="9">
        <v>0.2</v>
      </c>
      <c r="H13" s="4">
        <f>SUM(B13:G13)</f>
        <v>1</v>
      </c>
      <c r="I13" s="35" t="s">
        <v>24</v>
      </c>
      <c r="J13" s="36"/>
      <c r="K13" s="36"/>
      <c r="L13" s="36"/>
      <c r="M13" s="37"/>
    </row>
    <row r="14" spans="1:13" ht="16" thickBot="1" x14ac:dyDescent="0.25">
      <c r="A14" s="5" t="s">
        <v>4</v>
      </c>
      <c r="B14" s="30">
        <f>B13*H14</f>
        <v>8000</v>
      </c>
      <c r="C14" s="30">
        <f>C13*H14</f>
        <v>16000</v>
      </c>
      <c r="D14" s="30">
        <f>D13*H14</f>
        <v>16000</v>
      </c>
      <c r="E14" s="30">
        <f>E13*H14</f>
        <v>8000</v>
      </c>
      <c r="F14" s="30">
        <f>F13*H14</f>
        <v>16000</v>
      </c>
      <c r="G14" s="30">
        <f>G13*H14</f>
        <v>16000</v>
      </c>
      <c r="H14" s="20">
        <v>80000</v>
      </c>
      <c r="I14" s="38"/>
      <c r="J14" s="39"/>
      <c r="K14" s="39"/>
      <c r="L14" s="39"/>
      <c r="M14" s="40"/>
    </row>
    <row r="15" spans="1:13" ht="16" thickBot="1" x14ac:dyDescent="0.25">
      <c r="A15" s="5" t="s">
        <v>0</v>
      </c>
      <c r="B15" s="30">
        <f>B14*0.85</f>
        <v>6800</v>
      </c>
      <c r="C15" s="30">
        <f t="shared" ref="C15:F15" si="1">C14*0.85</f>
        <v>13600</v>
      </c>
      <c r="D15" s="30">
        <f t="shared" si="1"/>
        <v>13600</v>
      </c>
      <c r="E15" s="30">
        <f t="shared" si="1"/>
        <v>6800</v>
      </c>
      <c r="F15" s="30">
        <f t="shared" si="1"/>
        <v>13600</v>
      </c>
      <c r="G15" s="30">
        <f t="shared" ref="G15" si="2">G14*0.85</f>
        <v>13600</v>
      </c>
      <c r="H15" s="21">
        <f>SUM(B15:G15)</f>
        <v>68000</v>
      </c>
      <c r="I15" s="41"/>
      <c r="J15" s="42"/>
      <c r="K15" s="42"/>
      <c r="L15" s="42"/>
      <c r="M15" s="43"/>
    </row>
    <row r="16" spans="1:13" ht="16" thickBot="1" x14ac:dyDescent="0.25">
      <c r="A16" s="5" t="s">
        <v>1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21">
        <v>0</v>
      </c>
      <c r="I16" s="10" t="s">
        <v>8</v>
      </c>
    </row>
    <row r="17" spans="1:12" ht="16" thickBot="1" x14ac:dyDescent="0.25">
      <c r="A17" s="5" t="s">
        <v>2</v>
      </c>
      <c r="B17" s="31">
        <f t="shared" ref="B17:F17" si="3">-B14</f>
        <v>-8000</v>
      </c>
      <c r="C17" s="31">
        <f t="shared" si="3"/>
        <v>-16000</v>
      </c>
      <c r="D17" s="31">
        <f t="shared" si="3"/>
        <v>-16000</v>
      </c>
      <c r="E17" s="31">
        <f t="shared" si="3"/>
        <v>-8000</v>
      </c>
      <c r="F17" s="31">
        <f t="shared" si="3"/>
        <v>-16000</v>
      </c>
      <c r="G17" s="31">
        <f t="shared" ref="G17" si="4">-G14</f>
        <v>-16000</v>
      </c>
      <c r="H17" s="22">
        <f>SUM(B17:G17)</f>
        <v>-80000</v>
      </c>
      <c r="I17" s="10"/>
    </row>
    <row r="18" spans="1:12" ht="16.25" customHeight="1" thickBot="1" x14ac:dyDescent="0.25">
      <c r="A18" s="5" t="s">
        <v>3</v>
      </c>
      <c r="B18" s="32" t="s">
        <v>5</v>
      </c>
      <c r="C18" s="32" t="s">
        <v>5</v>
      </c>
      <c r="D18" s="32" t="s">
        <v>5</v>
      </c>
      <c r="E18" s="32" t="s">
        <v>5</v>
      </c>
      <c r="F18" s="32" t="s">
        <v>5</v>
      </c>
      <c r="G18" s="32" t="s">
        <v>5</v>
      </c>
      <c r="H18" s="2"/>
    </row>
    <row r="19" spans="1:12" ht="16" thickBot="1" x14ac:dyDescent="0.25">
      <c r="A19" s="6"/>
      <c r="B19" s="6"/>
      <c r="C19" s="6"/>
      <c r="D19" s="6"/>
      <c r="E19" s="11"/>
      <c r="F19" s="11"/>
      <c r="G19" s="12"/>
      <c r="H19" s="13"/>
    </row>
    <row r="20" spans="1:12" ht="49.25" customHeight="1" thickBot="1" x14ac:dyDescent="0.25">
      <c r="A20" s="7" t="s">
        <v>9</v>
      </c>
      <c r="B20" s="34">
        <f>H14+E5</f>
        <v>119000</v>
      </c>
      <c r="C20" s="33" t="s">
        <v>8</v>
      </c>
      <c r="D20" s="10"/>
      <c r="H20" s="10"/>
      <c r="I20" s="10"/>
      <c r="L20" s="10"/>
    </row>
    <row r="21" spans="1:12" ht="16.25" customHeight="1" x14ac:dyDescent="0.2">
      <c r="A21" s="6"/>
      <c r="B21" s="6"/>
    </row>
    <row r="22" spans="1:12" ht="16.25" customHeight="1" x14ac:dyDescent="0.2"/>
    <row r="25" spans="1:12" x14ac:dyDescent="0.2">
      <c r="A25" s="1" t="s">
        <v>14</v>
      </c>
      <c r="B25" s="19">
        <f>E5</f>
        <v>39000</v>
      </c>
    </row>
    <row r="26" spans="1:12" x14ac:dyDescent="0.2">
      <c r="A26" s="1" t="s">
        <v>19</v>
      </c>
      <c r="B26" s="19">
        <f>H14</f>
        <v>80000</v>
      </c>
    </row>
    <row r="27" spans="1:12" x14ac:dyDescent="0.2">
      <c r="A27" s="1" t="s">
        <v>15</v>
      </c>
      <c r="B27" s="19">
        <f>B25+B26</f>
        <v>119000</v>
      </c>
      <c r="D27" s="18" t="s">
        <v>16</v>
      </c>
    </row>
    <row r="28" spans="1:12" x14ac:dyDescent="0.2">
      <c r="D28" s="1" t="s">
        <v>10</v>
      </c>
      <c r="E28" s="1" t="s">
        <v>26</v>
      </c>
      <c r="F28" s="14">
        <v>100000</v>
      </c>
      <c r="H28" s="1" t="s">
        <v>13</v>
      </c>
      <c r="I28" s="1" t="s">
        <v>26</v>
      </c>
      <c r="J28" s="14">
        <v>200000</v>
      </c>
      <c r="K28" s="14"/>
    </row>
    <row r="29" spans="1:12" x14ac:dyDescent="0.2">
      <c r="E29" s="1" t="s">
        <v>11</v>
      </c>
      <c r="F29" s="14">
        <v>0</v>
      </c>
      <c r="I29" s="1" t="s">
        <v>11</v>
      </c>
      <c r="J29" s="14">
        <v>120000</v>
      </c>
      <c r="K29" s="14"/>
    </row>
    <row r="30" spans="1:12" x14ac:dyDescent="0.2">
      <c r="E30" s="1" t="s">
        <v>17</v>
      </c>
      <c r="F30" s="14">
        <f>F28-F29</f>
        <v>100000</v>
      </c>
      <c r="I30" s="1" t="s">
        <v>12</v>
      </c>
      <c r="J30" s="15">
        <f>J28-J29</f>
        <v>80000</v>
      </c>
      <c r="K30" s="14"/>
    </row>
    <row r="33" spans="4:11" x14ac:dyDescent="0.2">
      <c r="D33" s="1" t="s">
        <v>10</v>
      </c>
      <c r="E33" s="1" t="s">
        <v>26</v>
      </c>
      <c r="F33" s="14">
        <v>100000</v>
      </c>
      <c r="H33" s="1" t="s">
        <v>13</v>
      </c>
      <c r="I33" s="1" t="s">
        <v>26</v>
      </c>
      <c r="J33" s="14">
        <v>200000</v>
      </c>
      <c r="K33" s="14"/>
    </row>
    <row r="34" spans="4:11" x14ac:dyDescent="0.2">
      <c r="E34" s="1" t="s">
        <v>11</v>
      </c>
      <c r="F34" s="14">
        <v>0</v>
      </c>
      <c r="I34" s="1" t="s">
        <v>11</v>
      </c>
      <c r="J34" s="14">
        <v>80000</v>
      </c>
      <c r="K34" s="14"/>
    </row>
    <row r="35" spans="4:11" x14ac:dyDescent="0.2">
      <c r="E35" s="1" t="s">
        <v>12</v>
      </c>
      <c r="F35" s="15">
        <f>F33-F34</f>
        <v>100000</v>
      </c>
      <c r="I35" s="1" t="s">
        <v>17</v>
      </c>
      <c r="J35" s="16">
        <f>J33-J34</f>
        <v>120000</v>
      </c>
      <c r="K35" s="16"/>
    </row>
  </sheetData>
  <sheetProtection algorithmName="SHA-512" hashValue="WlNEPtm8jCHp7iLTKb9pGQKtJXxqc5Aboi3f5gOVnJ/3vnaRDXu2mBjUrCjSGrfPk+XZpn6M5X+qaPJmy2pgkw==" saltValue="ugONNCxX1NfpFpuM0nR8/A==" spinCount="100000" sheet="1" objects="1" scenarios="1"/>
  <mergeCells count="5">
    <mergeCell ref="I13:M15"/>
    <mergeCell ref="A11:H11"/>
    <mergeCell ref="A3"/>
    <mergeCell ref="A1:I1"/>
    <mergeCell ref="A2:E2"/>
  </mergeCells>
  <conditionalFormatting sqref="A1:A2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30a00bf24b0c443a9734b20bb3ade2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a6a12ad1291769fd6f93a704cd1990d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4E2916F7-DF7B-4589-89A8-A96B91B5D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9B8C8-5E59-4811-B8BF-89DEABB8A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769B9F-0AC2-492B-9C01-14C625B6DA23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04d4ff2e-cf62-40b0-a5cf-f8c6524922a9"/>
    <ds:schemaRef ds:uri="cdfd6af9-2027-427e-aee7-f2f3dc2ea9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Copyright: inkoopadviesbureau BiC</dc:description>
  <cp:lastModifiedBy>Annique Visser</cp:lastModifiedBy>
  <dcterms:created xsi:type="dcterms:W3CDTF">2020-03-23T12:24:07Z</dcterms:created>
  <dcterms:modified xsi:type="dcterms:W3CDTF">2025-12-03T08:38:41Z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