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1"/>
  <workbookPr filterPrivacy="1" codeName="ThisWorkbook" autoCompressPictures="0"/>
  <xr:revisionPtr revIDLastSave="1081" documentId="13_ncr:1_{9C5461E7-2BAF-D048-9DC6-12D0CA6E0111}" xr6:coauthVersionLast="47" xr6:coauthVersionMax="47" xr10:uidLastSave="{DC7E875F-7AE8-9547-A346-38E0C81D6BAD}"/>
  <bookViews>
    <workbookView xWindow="32920" yWindow="500" windowWidth="36560" windowHeight="19540" activeTab="2" xr2:uid="{00000000-000D-0000-FFFF-FFFF00000000}"/>
  </bookViews>
  <sheets>
    <sheet name="Beoordelen open vragen" sheetId="6" r:id="rId1"/>
    <sheet name="Beoordelen interview" sheetId="17" r:id="rId2"/>
    <sheet name="Beoordelaar 1" sheetId="7" r:id="rId3"/>
    <sheet name="Beoordelaar 2" sheetId="15" r:id="rId4"/>
    <sheet name="Beoordelaar 3" sheetId="16" r:id="rId5"/>
    <sheet name="Beoordelaar 4" sheetId="20" r:id="rId6"/>
    <sheet name="Beoordelaar 5" sheetId="21" r:id="rId7"/>
    <sheet name="Beoordelaar 6" sheetId="22" r:id="rId8"/>
    <sheet name="Beoordelaar 7" sheetId="23" r:id="rId9"/>
    <sheet name="Consensus" sheetId="9" r:id="rId10"/>
    <sheet name="Eindscores" sheetId="19" r:id="rId11"/>
  </sheets>
  <definedNames>
    <definedName name="Score">'Beoordelen open vragen'!$B$3:$B$8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19" l="1"/>
  <c r="E4" i="19"/>
  <c r="C4" i="19"/>
  <c r="G3" i="19"/>
  <c r="E3" i="19"/>
  <c r="C3" i="19"/>
  <c r="J87" i="9"/>
  <c r="G87" i="9"/>
  <c r="D87" i="9"/>
  <c r="J85" i="9"/>
  <c r="J84" i="9"/>
  <c r="J83" i="9"/>
  <c r="J82" i="9"/>
  <c r="J81" i="9"/>
  <c r="J80" i="9"/>
  <c r="J79" i="9"/>
  <c r="G85" i="9"/>
  <c r="G84" i="9"/>
  <c r="G83" i="9"/>
  <c r="G82" i="9"/>
  <c r="G81" i="9"/>
  <c r="G80" i="9"/>
  <c r="G79" i="9"/>
  <c r="D85" i="9"/>
  <c r="D84" i="9"/>
  <c r="D83" i="9"/>
  <c r="D82" i="9"/>
  <c r="D81" i="9"/>
  <c r="D80" i="9"/>
  <c r="D79" i="9"/>
  <c r="A79" i="9"/>
  <c r="A21" i="23"/>
  <c r="A21" i="22"/>
  <c r="A21" i="21"/>
  <c r="A21" i="20"/>
  <c r="A21" i="16"/>
  <c r="A21" i="15"/>
  <c r="A21" i="7"/>
  <c r="J78" i="9"/>
  <c r="G78" i="9"/>
  <c r="D78" i="9"/>
  <c r="J69" i="9"/>
  <c r="G69" i="9"/>
  <c r="D69" i="9"/>
  <c r="J60" i="9"/>
  <c r="G60" i="9"/>
  <c r="D60" i="9"/>
  <c r="J51" i="9"/>
  <c r="G51" i="9"/>
  <c r="D51" i="9"/>
  <c r="J42" i="9"/>
  <c r="G42" i="9"/>
  <c r="D42" i="9"/>
  <c r="J29" i="9"/>
  <c r="G29" i="9"/>
  <c r="D29" i="9"/>
  <c r="J20" i="9"/>
  <c r="G20" i="9"/>
  <c r="D20" i="9"/>
  <c r="J11" i="9"/>
  <c r="G11" i="9"/>
  <c r="D11" i="9"/>
  <c r="J58" i="9" l="1"/>
  <c r="J57" i="9"/>
  <c r="J56" i="9"/>
  <c r="J55" i="9"/>
  <c r="J54" i="9"/>
  <c r="J53" i="9"/>
  <c r="J52" i="9"/>
  <c r="G58" i="9"/>
  <c r="G57" i="9"/>
  <c r="G56" i="9"/>
  <c r="G55" i="9"/>
  <c r="G54" i="9"/>
  <c r="G53" i="9"/>
  <c r="G52" i="9"/>
  <c r="J67" i="9"/>
  <c r="J66" i="9"/>
  <c r="J65" i="9"/>
  <c r="J64" i="9"/>
  <c r="J63" i="9"/>
  <c r="J62" i="9"/>
  <c r="J61" i="9"/>
  <c r="G67" i="9"/>
  <c r="G66" i="9"/>
  <c r="G65" i="9"/>
  <c r="G64" i="9"/>
  <c r="G63" i="9"/>
  <c r="G62" i="9"/>
  <c r="G61" i="9"/>
  <c r="J76" i="9"/>
  <c r="J75" i="9"/>
  <c r="J74" i="9"/>
  <c r="J73" i="9"/>
  <c r="J72" i="9"/>
  <c r="J71" i="9"/>
  <c r="J70" i="9"/>
  <c r="G76" i="9"/>
  <c r="G75" i="9"/>
  <c r="G74" i="9"/>
  <c r="G73" i="9"/>
  <c r="G72" i="9"/>
  <c r="G71" i="9"/>
  <c r="G70" i="9"/>
  <c r="D76" i="9"/>
  <c r="D75" i="9"/>
  <c r="D74" i="9"/>
  <c r="D73" i="9"/>
  <c r="D72" i="9"/>
  <c r="D70" i="9"/>
  <c r="D71" i="9"/>
  <c r="D67" i="9"/>
  <c r="D66" i="9"/>
  <c r="D65" i="9"/>
  <c r="D64" i="9"/>
  <c r="D63" i="9"/>
  <c r="D62" i="9"/>
  <c r="D61" i="9"/>
  <c r="D58" i="9"/>
  <c r="D57" i="9"/>
  <c r="D56" i="9"/>
  <c r="D55" i="9"/>
  <c r="D54" i="9"/>
  <c r="D53" i="9"/>
  <c r="D52" i="9"/>
  <c r="A70" i="9"/>
  <c r="A61" i="9"/>
  <c r="A52" i="9"/>
  <c r="A19" i="23"/>
  <c r="A17" i="23"/>
  <c r="A15" i="23"/>
  <c r="A13" i="23"/>
  <c r="A11" i="23"/>
  <c r="A10" i="23"/>
  <c r="A8" i="23"/>
  <c r="A7" i="23"/>
  <c r="A6" i="23"/>
  <c r="A5" i="23"/>
  <c r="A4" i="23"/>
  <c r="A3" i="23"/>
  <c r="A2" i="23"/>
  <c r="A19" i="22"/>
  <c r="A17" i="22"/>
  <c r="A15" i="22"/>
  <c r="A13" i="22"/>
  <c r="A11" i="22"/>
  <c r="A10" i="22"/>
  <c r="A8" i="22"/>
  <c r="A7" i="22"/>
  <c r="A6" i="22"/>
  <c r="A5" i="22"/>
  <c r="A4" i="22"/>
  <c r="A3" i="22"/>
  <c r="A2" i="22"/>
  <c r="A19" i="21"/>
  <c r="A17" i="21"/>
  <c r="A15" i="21"/>
  <c r="A13" i="21"/>
  <c r="A11" i="21"/>
  <c r="A10" i="21"/>
  <c r="A8" i="21"/>
  <c r="A7" i="21"/>
  <c r="A6" i="21"/>
  <c r="A5" i="21"/>
  <c r="A4" i="21"/>
  <c r="A3" i="21"/>
  <c r="A2" i="21"/>
  <c r="A19" i="20"/>
  <c r="A17" i="20"/>
  <c r="A15" i="20"/>
  <c r="A13" i="20"/>
  <c r="A11" i="20"/>
  <c r="A10" i="20"/>
  <c r="A8" i="20"/>
  <c r="A7" i="20"/>
  <c r="A6" i="20"/>
  <c r="A5" i="20"/>
  <c r="A4" i="20"/>
  <c r="A3" i="20"/>
  <c r="A2" i="20"/>
  <c r="A19" i="16"/>
  <c r="A17" i="16"/>
  <c r="A15" i="16"/>
  <c r="A13" i="16"/>
  <c r="A11" i="16"/>
  <c r="A10" i="16"/>
  <c r="A8" i="16"/>
  <c r="A7" i="16"/>
  <c r="A6" i="16"/>
  <c r="A5" i="16"/>
  <c r="A4" i="16"/>
  <c r="A3" i="16"/>
  <c r="A2" i="16"/>
  <c r="A19" i="15"/>
  <c r="A17" i="15"/>
  <c r="A15" i="15"/>
  <c r="A13" i="15"/>
  <c r="A11" i="15"/>
  <c r="A10" i="15"/>
  <c r="A8" i="15"/>
  <c r="A7" i="15"/>
  <c r="A6" i="15"/>
  <c r="A5" i="15"/>
  <c r="A4" i="15"/>
  <c r="A3" i="15"/>
  <c r="A2" i="15"/>
  <c r="A19" i="7"/>
  <c r="A17" i="7"/>
  <c r="A15" i="7"/>
  <c r="A10" i="7"/>
  <c r="J88" i="9" l="1"/>
  <c r="G88" i="9"/>
  <c r="D88" i="9"/>
  <c r="D30" i="9"/>
  <c r="G2" i="19" l="1"/>
  <c r="E2" i="19"/>
  <c r="G9" i="9"/>
  <c r="J49" i="9"/>
  <c r="J48" i="9"/>
  <c r="J47" i="9"/>
  <c r="J46" i="9"/>
  <c r="J45" i="9"/>
  <c r="J44" i="9"/>
  <c r="J43" i="9"/>
  <c r="J40" i="9"/>
  <c r="J39" i="9"/>
  <c r="J38" i="9"/>
  <c r="J37" i="9"/>
  <c r="J36" i="9"/>
  <c r="J35" i="9"/>
  <c r="J34" i="9"/>
  <c r="J27" i="9"/>
  <c r="J26" i="9"/>
  <c r="J25" i="9"/>
  <c r="J24" i="9"/>
  <c r="J23" i="9"/>
  <c r="J22" i="9"/>
  <c r="J21" i="9"/>
  <c r="J18" i="9"/>
  <c r="J17" i="9"/>
  <c r="J16" i="9"/>
  <c r="J15" i="9"/>
  <c r="J14" i="9"/>
  <c r="J13" i="9"/>
  <c r="J12" i="9"/>
  <c r="J9" i="9"/>
  <c r="J8" i="9"/>
  <c r="J7" i="9"/>
  <c r="J6" i="9"/>
  <c r="J5" i="9"/>
  <c r="J4" i="9"/>
  <c r="J3" i="9"/>
  <c r="G49" i="9"/>
  <c r="G48" i="9"/>
  <c r="G47" i="9"/>
  <c r="G46" i="9"/>
  <c r="G45" i="9"/>
  <c r="G44" i="9"/>
  <c r="G43" i="9"/>
  <c r="G40" i="9"/>
  <c r="G39" i="9"/>
  <c r="G38" i="9"/>
  <c r="G37" i="9"/>
  <c r="G36" i="9"/>
  <c r="G35" i="9"/>
  <c r="G34" i="9"/>
  <c r="G27" i="9"/>
  <c r="G26" i="9"/>
  <c r="G25" i="9"/>
  <c r="G24" i="9"/>
  <c r="G23" i="9"/>
  <c r="G22" i="9"/>
  <c r="G21" i="9"/>
  <c r="G18" i="9"/>
  <c r="G17" i="9"/>
  <c r="G16" i="9"/>
  <c r="G15" i="9"/>
  <c r="G14" i="9"/>
  <c r="G13" i="9"/>
  <c r="G12" i="9"/>
  <c r="G8" i="9"/>
  <c r="G7" i="9"/>
  <c r="G6" i="9"/>
  <c r="G5" i="9"/>
  <c r="G4" i="9"/>
  <c r="G3" i="9"/>
  <c r="A4" i="19"/>
  <c r="A3" i="19"/>
  <c r="A34" i="9"/>
  <c r="D49" i="9"/>
  <c r="D48" i="9"/>
  <c r="D47" i="9"/>
  <c r="D46" i="9"/>
  <c r="D45" i="9"/>
  <c r="D40" i="9"/>
  <c r="D39" i="9"/>
  <c r="D38" i="9"/>
  <c r="D37" i="9"/>
  <c r="D36" i="9"/>
  <c r="D27" i="9"/>
  <c r="D26" i="9"/>
  <c r="D25" i="9"/>
  <c r="D24" i="9"/>
  <c r="D23" i="9"/>
  <c r="D9" i="9"/>
  <c r="D18" i="9"/>
  <c r="D17" i="9"/>
  <c r="D16" i="9"/>
  <c r="D15" i="9"/>
  <c r="D14" i="9"/>
  <c r="D8" i="9"/>
  <c r="D7" i="9"/>
  <c r="D6" i="9"/>
  <c r="D5" i="9"/>
  <c r="C2" i="19"/>
  <c r="D44" i="9"/>
  <c r="D43" i="9"/>
  <c r="D35" i="9"/>
  <c r="D34" i="9"/>
  <c r="A43" i="9"/>
  <c r="A13" i="7"/>
  <c r="A11" i="7"/>
  <c r="A2" i="7"/>
  <c r="A8" i="7"/>
  <c r="A6" i="7"/>
  <c r="A4" i="7"/>
  <c r="A21" i="9"/>
  <c r="A12" i="9"/>
  <c r="A3" i="9"/>
  <c r="D22" i="9"/>
  <c r="D21" i="9"/>
  <c r="A7" i="7"/>
  <c r="A5" i="7"/>
  <c r="D13" i="9"/>
  <c r="D12" i="9"/>
  <c r="D4" i="9"/>
  <c r="D3" i="9"/>
  <c r="A3" i="7"/>
  <c r="J30" i="9" l="1"/>
  <c r="G30" i="9"/>
  <c r="C5" i="19" l="1"/>
  <c r="C9" i="19" s="1"/>
  <c r="G5" i="19"/>
  <c r="G9" i="19" s="1"/>
  <c r="E5" i="19"/>
  <c r="E9" i="19"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<sst xmlns="http://schemas.openxmlformats.org/spreadsheetml/2006/main" count="573" uniqueCount="52">
  <si>
    <t>Beoordelaar 1</t>
  </si>
  <si>
    <t>Beoordelaar 2</t>
  </si>
  <si>
    <t>Beoordelaar 3</t>
  </si>
  <si>
    <t>Beoordelaar 2: &lt;&lt;&gt;&gt;</t>
  </si>
  <si>
    <t>Beoordelaar 3: &lt;&lt;&gt;&gt;</t>
  </si>
  <si>
    <t>Totaal behaalde waarde subcriterium open vragen:</t>
  </si>
  <si>
    <t>&lt;MOTIVATIE&gt;</t>
  </si>
  <si>
    <t>Score:</t>
  </si>
  <si>
    <t>Consensus:</t>
  </si>
  <si>
    <t>Beoordeling Open vragen</t>
  </si>
  <si>
    <t>Totaalwaardes open vragen</t>
  </si>
  <si>
    <t>Inschrijver 1</t>
  </si>
  <si>
    <t>Inschrijver 2</t>
  </si>
  <si>
    <t>Inschrijver 3</t>
  </si>
  <si>
    <t>Beoordelingskader</t>
  </si>
  <si>
    <t>Uitmuntend</t>
  </si>
  <si>
    <t>Goed</t>
  </si>
  <si>
    <t>Voldoende</t>
  </si>
  <si>
    <t>Matig</t>
  </si>
  <si>
    <t>Totaalwaarde criterium kwaliteit</t>
  </si>
  <si>
    <t>Onderdeel</t>
  </si>
  <si>
    <t>Totaal behaalde waarde criterium kwaliteit:</t>
  </si>
  <si>
    <t>Totaal behaalde waarde criterium prijs:</t>
  </si>
  <si>
    <t>FICTIEVE EINDWAARDE (prijs -/- kwaliteit):</t>
  </si>
  <si>
    <t>1. OPEN VRAGEN</t>
  </si>
  <si>
    <t>Motivatie consensus:</t>
  </si>
  <si>
    <t>Totaalwaardes interview</t>
  </si>
  <si>
    <t>Totaal behaalde score subcriterium interview:</t>
  </si>
  <si>
    <t>Beoordelen interview</t>
  </si>
  <si>
    <t>Zie bijlage 6 'kwaliteit'</t>
  </si>
  <si>
    <t>Onvoloende</t>
  </si>
  <si>
    <t>Beoordelaar 4: &lt;&lt;&gt;&gt;</t>
  </si>
  <si>
    <t>Beoordelaar 5: &lt;&lt;&gt;&gt;</t>
  </si>
  <si>
    <t>Beoordelaar 6: &lt;&lt;&gt;&gt;</t>
  </si>
  <si>
    <t>Beoordelaar 7: &lt;&lt;&gt;&gt;</t>
  </si>
  <si>
    <t>Beoordelaar 4</t>
  </si>
  <si>
    <t>Beoordelaar 5</t>
  </si>
  <si>
    <t>Beoordelaar 6</t>
  </si>
  <si>
    <t>Beoordelaar 7</t>
  </si>
  <si>
    <t>2. INTERVIEW</t>
  </si>
  <si>
    <t>Beoordelaar 1: &lt;&lt;&gt;&gt;</t>
  </si>
  <si>
    <t xml:space="preserve">VRAAG 1 – Projectaanpak bij aanvang dienstverlening </t>
  </si>
  <si>
    <t xml:space="preserve">VRAAG 2 – Werkwijze jaarrekening en visie op rechtmatigheidsverantwoording </t>
  </si>
  <si>
    <t xml:space="preserve">Naast de gestelde eisen uit de onderhavige aanbesteding is de Aanbestedende dienst op zoek naar een accountantskantoor die haar gedurende de periode van de overeenkomst kan voorzien van veel toegevoegde waarde. Hoe meer toegevoegde waarde een inschrijver biedt, hoe hoger inschrijver op dit onderdeel scoort. Alle antwoorden van een inschrijver dienen realistisch en uitvoerbaar te zijn. </t>
  </si>
  <si>
    <t>Vraag 1 - interviewvraag</t>
  </si>
  <si>
    <t>VRAAG 3 – Visie op controleproces</t>
  </si>
  <si>
    <t>Vraag 2 - interviewvraag</t>
  </si>
  <si>
    <t>Vraag 4 - interviewvraag</t>
  </si>
  <si>
    <t>Vraag 5 - interviewvraag</t>
  </si>
  <si>
    <t>Onvoldoende</t>
  </si>
  <si>
    <t>Vraag 6 - interviewvraag</t>
  </si>
  <si>
    <t>Vraag 3 - interviewvraag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</si>
</sst>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_-"/>
    <numFmt numFmtId="165" formatCode="&quot;€&quot;\ #,##0"/>
    <numFmt numFmtId="166" formatCode="&quot;€&quot;\ #,##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9"/>
      <color theme="1"/>
      <name val="Verdana"/>
      <family val="2"/>
    </font>
    <font>
      <b/>
      <sz val="10"/>
      <color theme="0"/>
      <name val="Verdana"/>
      <family val="2"/>
    </font>
    <font>
      <b/>
      <sz val="16"/>
      <color theme="0"/>
      <name val="Verdana"/>
      <family val="2"/>
    </font>
    <font>
      <sz val="11"/>
      <color theme="0"/>
      <name val="Calibri"/>
      <family val="2"/>
      <scheme val="minor"/>
    </font>
    <font>
      <b/>
      <sz val="9"/>
      <color theme="0"/>
      <name val="Verdana"/>
      <family val="2"/>
    </font>
    <font>
      <sz val="9"/>
      <color theme="1"/>
      <name val="Calibri"/>
      <family val="2"/>
      <scheme val="minor"/>
    </font>
    <font>
      <sz val="9"/>
      <color theme="0"/>
      <name val="Calibri"/>
      <family val="2"/>
      <scheme val="minor"/>
    </font>
    <font>
      <b/>
      <sz val="18"/>
      <color theme="0"/>
      <name val="Verdana"/>
      <family val="2"/>
    </font>
    <font>
      <sz val="11"/>
      <color rgb="FFFF0000"/>
      <name val="Calibri"/>
      <family val="2"/>
      <scheme val="minor"/>
    </font>
    <font>
      <b/>
      <sz val="12"/>
      <color rgb="FFF2F2F2"/>
      <name val="Verdana"/>
      <family val="2"/>
    </font>
    <font>
      <sz val="9"/>
      <color theme="0"/>
      <name val="Verdana"/>
      <family val="2"/>
    </font>
    <font>
      <b/>
      <sz val="10"/>
      <color rgb="FFF2F2F2"/>
      <name val="Verdana"/>
      <family val="2"/>
    </font>
    <font>
      <sz val="12"/>
      <color theme="1"/>
      <name val="Raleway"/>
    </font>
  </fonts>
  <fills count="9">
    <fill>
      <patternFill patternType="none"/>
    </fill>
    <fill>
      <patternFill patternType="gray125"/>
    </fill>
    <fill>
      <patternFill patternType="solid">
        <fgColor theme="0"/>
        <bgColor indexed="64"/>
      </patternFill>
    </fill>
    <fill>
      <patternFill patternType="solid">
        <fgColor rgb="FF346E39"/>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21">
    <xf numFmtId="0" fontId="0" fillId="0" borderId="0" xfId="0"/>
    <xf numFmtId="0" fontId="0" fillId="0" borderId="0" xfId="0" applyAlignment="1">
      <alignment wrapText="1"/>
    </xf>
    <xf numFmtId="0" fontId="1" fillId="0" borderId="0" xfId="0" applyFont="1"/>
    <xf numFmtId="0" fontId="2" fillId="0" borderId="0" xfId="0" applyFont="1"/>
    <xf numFmtId="164" fontId="2" fillId="0" borderId="0" xfId="0" applyNumberFormat="1" applyFont="1" applyAlignment="1">
      <alignment horizontal="center"/>
    </xf>
    <xf numFmtId="0" fontId="2" fillId="2" borderId="0" xfId="0" applyFont="1" applyFill="1"/>
    <xf numFmtId="0" fontId="4" fillId="2" borderId="8" xfId="0" applyFont="1" applyFill="1" applyBorder="1" applyAlignment="1" applyProtection="1">
      <alignment horizontal="left" vertical="center" indent="1"/>
      <protection locked="0"/>
    </xf>
    <xf numFmtId="0" fontId="2" fillId="2" borderId="8" xfId="0" applyFont="1" applyFill="1" applyBorder="1" applyAlignment="1">
      <alignment horizontal="left" vertical="center" wrapText="1" indent="1"/>
    </xf>
    <xf numFmtId="1" fontId="2" fillId="2" borderId="8" xfId="0" applyNumberFormat="1" applyFont="1" applyFill="1" applyBorder="1" applyAlignment="1">
      <alignment horizontal="left" vertical="center" wrapText="1" indent="1"/>
    </xf>
    <xf numFmtId="0" fontId="13" fillId="0" borderId="0" xfId="0" applyFont="1"/>
    <xf numFmtId="0" fontId="14" fillId="0" borderId="0" xfId="0" quotePrefix="1" applyFont="1"/>
    <xf numFmtId="0" fontId="11" fillId="0" borderId="0" xfId="0" applyFont="1"/>
    <xf numFmtId="0" fontId="4" fillId="2" borderId="8" xfId="0" applyFont="1" applyFill="1" applyBorder="1" applyAlignment="1">
      <alignment horizontal="left" vertical="center" indent="1"/>
    </xf>
    <xf numFmtId="0" fontId="4" fillId="2" borderId="8" xfId="0" applyFont="1" applyFill="1" applyBorder="1" applyAlignment="1">
      <alignment horizontal="left" vertical="center"/>
    </xf>
    <xf numFmtId="0" fontId="1"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16" fillId="0" borderId="0" xfId="0" applyFont="1"/>
    <xf numFmtId="0" fontId="11" fillId="0" borderId="0" xfId="0" applyFont="1" applyAlignment="1">
      <alignment wrapText="1"/>
    </xf>
    <xf numFmtId="0" fontId="1" fillId="0" borderId="0" xfId="0"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horizontal="right" vertical="center" wrapText="1"/>
    </xf>
    <xf numFmtId="0" fontId="3" fillId="0" borderId="0" xfId="0" applyFont="1" applyAlignment="1">
      <alignment horizontal="left" vertical="center" wrapText="1"/>
    </xf>
    <xf numFmtId="0" fontId="1" fillId="0" borderId="0" xfId="0" applyFont="1" applyAlignment="1">
      <alignment vertical="center" wrapText="1"/>
    </xf>
    <xf numFmtId="166" fontId="4" fillId="2" borderId="8" xfId="0" applyNumberFormat="1" applyFont="1" applyFill="1" applyBorder="1" applyAlignment="1">
      <alignment horizontal="left" vertical="center"/>
    </xf>
    <xf numFmtId="0" fontId="4" fillId="4" borderId="2" xfId="0" applyFont="1" applyFill="1" applyBorder="1" applyAlignment="1">
      <alignment vertical="center"/>
    </xf>
    <xf numFmtId="0" fontId="4" fillId="4" borderId="3" xfId="0" applyFont="1" applyFill="1" applyBorder="1" applyAlignment="1">
      <alignment vertical="center"/>
    </xf>
    <xf numFmtId="0" fontId="1" fillId="5" borderId="1" xfId="0" applyFont="1" applyFill="1" applyBorder="1" applyAlignment="1">
      <alignment vertical="center" wrapText="1"/>
    </xf>
    <xf numFmtId="0" fontId="17" fillId="3" borderId="1" xfId="0" applyFont="1" applyFill="1" applyBorder="1" applyAlignment="1">
      <alignment horizontal="left" vertical="center"/>
    </xf>
    <xf numFmtId="0" fontId="17" fillId="3" borderId="1" xfId="0" applyFont="1" applyFill="1" applyBorder="1" applyAlignment="1">
      <alignment horizontal="center" vertical="center"/>
    </xf>
    <xf numFmtId="0" fontId="4" fillId="3" borderId="1" xfId="0" applyFont="1" applyFill="1" applyBorder="1" applyAlignment="1">
      <alignment vertical="center" wrapText="1"/>
    </xf>
    <xf numFmtId="166" fontId="4" fillId="3" borderId="1" xfId="0" applyNumberFormat="1" applyFont="1" applyFill="1" applyBorder="1" applyAlignment="1">
      <alignment horizontal="center" vertical="center"/>
    </xf>
    <xf numFmtId="0" fontId="4" fillId="3" borderId="1" xfId="0" applyFont="1" applyFill="1" applyBorder="1" applyAlignment="1">
      <alignment horizontal="right" vertical="center"/>
    </xf>
    <xf numFmtId="166" fontId="4" fillId="3" borderId="1" xfId="0" applyNumberFormat="1" applyFont="1" applyFill="1" applyBorder="1" applyAlignment="1" applyProtection="1">
      <alignment horizontal="center" vertical="center"/>
      <protection locked="0"/>
    </xf>
    <xf numFmtId="0" fontId="15"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3" fillId="5" borderId="2" xfId="0" applyFont="1" applyFill="1" applyBorder="1" applyAlignment="1">
      <alignment vertical="center"/>
    </xf>
    <xf numFmtId="0" fontId="7" fillId="5" borderId="1" xfId="0" applyFont="1" applyFill="1" applyBorder="1" applyAlignment="1">
      <alignment horizontal="center" vertical="center" wrapText="1"/>
    </xf>
    <xf numFmtId="0" fontId="9" fillId="3" borderId="1" xfId="0" applyFont="1" applyFill="1" applyBorder="1" applyAlignment="1" applyProtection="1">
      <alignment horizontal="center" vertical="center" wrapText="1"/>
      <protection locked="0"/>
    </xf>
    <xf numFmtId="0" fontId="9" fillId="4" borderId="6" xfId="0" applyFont="1" applyFill="1" applyBorder="1" applyAlignment="1">
      <alignment horizontal="right" vertical="center"/>
    </xf>
    <xf numFmtId="0" fontId="9" fillId="4" borderId="4" xfId="0" applyFont="1" applyFill="1" applyBorder="1" applyAlignment="1">
      <alignment horizontal="right" vertical="center"/>
    </xf>
    <xf numFmtId="165" fontId="9" fillId="4" borderId="1" xfId="0" applyNumberFormat="1" applyFont="1" applyFill="1" applyBorder="1" applyAlignment="1">
      <alignment horizontal="center" vertical="center" wrapText="1"/>
    </xf>
    <xf numFmtId="0" fontId="2" fillId="5" borderId="4" xfId="0" applyFont="1" applyFill="1" applyBorder="1" applyAlignment="1">
      <alignment vertical="center"/>
    </xf>
    <xf numFmtId="0" fontId="2" fillId="5" borderId="1" xfId="0" applyFont="1" applyFill="1" applyBorder="1" applyAlignment="1">
      <alignment horizontal="center" vertical="center" wrapText="1"/>
    </xf>
    <xf numFmtId="1" fontId="2"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0" xfId="0" applyFont="1" applyFill="1" applyBorder="1" applyAlignment="1">
      <alignment vertical="center"/>
    </xf>
    <xf numFmtId="0" fontId="2"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2" fillId="7" borderId="10" xfId="0" applyFont="1" applyFill="1" applyBorder="1" applyAlignment="1">
      <alignment vertical="center"/>
    </xf>
    <xf numFmtId="0" fontId="2" fillId="7" borderId="4" xfId="0" applyFont="1" applyFill="1" applyBorder="1" applyAlignment="1">
      <alignment vertical="center"/>
    </xf>
    <xf numFmtId="0" fontId="8" fillId="5" borderId="10" xfId="0" applyFont="1" applyFill="1" applyBorder="1" applyAlignment="1">
      <alignment horizontal="center" vertical="center" wrapText="1"/>
    </xf>
    <xf numFmtId="0" fontId="4" fillId="4" borderId="2" xfId="0" applyFont="1" applyFill="1" applyBorder="1" applyAlignment="1" applyProtection="1">
      <alignment horizontal="left" vertical="center" indent="1"/>
      <protection locked="0"/>
    </xf>
    <xf numFmtId="0" fontId="4" fillId="4" borderId="2" xfId="0" applyFont="1" applyFill="1" applyBorder="1" applyAlignment="1" applyProtection="1">
      <alignment horizontal="center" vertical="center"/>
      <protection locked="0"/>
    </xf>
    <xf numFmtId="1" fontId="9" fillId="3" borderId="4" xfId="0" applyNumberFormat="1" applyFont="1" applyFill="1" applyBorder="1" applyAlignment="1" applyProtection="1">
      <alignment horizontal="center" vertical="center"/>
      <protection locked="0"/>
    </xf>
    <xf numFmtId="1" fontId="3" fillId="3" borderId="3"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1" fontId="9" fillId="3" borderId="3" xfId="0" applyNumberFormat="1" applyFont="1" applyFill="1" applyBorder="1" applyAlignment="1">
      <alignment horizontal="center" vertical="center"/>
    </xf>
    <xf numFmtId="164" fontId="9" fillId="3" borderId="3" xfId="0" applyNumberFormat="1" applyFont="1" applyFill="1" applyBorder="1" applyAlignment="1">
      <alignment horizontal="center" vertical="center"/>
    </xf>
    <xf numFmtId="0" fontId="2" fillId="6" borderId="1" xfId="0" applyFont="1" applyFill="1" applyBorder="1" applyAlignment="1">
      <alignment vertical="center" wrapText="1"/>
    </xf>
    <xf numFmtId="0" fontId="18" fillId="3" borderId="1" xfId="0" applyFont="1" applyFill="1" applyBorder="1" applyAlignment="1">
      <alignment vertical="center" wrapText="1"/>
    </xf>
    <xf numFmtId="0" fontId="12" fillId="4" borderId="1" xfId="0" applyFont="1" applyFill="1" applyBorder="1" applyAlignment="1">
      <alignment vertical="center"/>
    </xf>
    <xf numFmtId="0" fontId="7" fillId="5" borderId="2" xfId="0" applyFont="1" applyFill="1" applyBorder="1" applyAlignment="1">
      <alignment horizontal="left" vertical="center" wrapText="1"/>
    </xf>
    <xf numFmtId="0" fontId="12" fillId="3" borderId="1" xfId="0" applyFont="1" applyFill="1" applyBorder="1" applyAlignment="1">
      <alignment vertical="center" wrapText="1"/>
    </xf>
    <xf numFmtId="0" fontId="7" fillId="5" borderId="8" xfId="0" applyFont="1" applyFill="1" applyBorder="1" applyAlignment="1">
      <alignment horizontal="left" vertical="center" wrapText="1"/>
    </xf>
    <xf numFmtId="0" fontId="1" fillId="4" borderId="2" xfId="0" applyFont="1" applyFill="1" applyBorder="1" applyAlignment="1">
      <alignment horizontal="center" vertical="center"/>
    </xf>
    <xf numFmtId="0" fontId="10" fillId="4" borderId="7" xfId="0" applyFont="1" applyFill="1" applyBorder="1" applyAlignment="1">
      <alignment horizontal="center" vertical="center" wrapText="1"/>
    </xf>
    <xf numFmtId="166" fontId="15" fillId="4" borderId="1" xfId="0" applyNumberFormat="1" applyFont="1" applyFill="1" applyBorder="1" applyAlignment="1">
      <alignment horizontal="center" vertical="center"/>
    </xf>
    <xf numFmtId="0" fontId="8" fillId="8" borderId="1" xfId="0" applyFont="1" applyFill="1" applyBorder="1" applyAlignment="1">
      <alignment vertical="center" wrapText="1"/>
    </xf>
    <xf numFmtId="0" fontId="20" fillId="0" borderId="0" xfId="0" applyFont="1" applyAlignment="1">
      <alignment horizontal="center"/>
    </xf>
    <xf numFmtId="0" fontId="4" fillId="4" borderId="6" xfId="0" applyFont="1" applyFill="1" applyBorder="1" applyAlignment="1" applyProtection="1">
      <alignment horizontal="left" vertical="center" indent="1"/>
      <protection locked="0"/>
    </xf>
    <xf numFmtId="0" fontId="4" fillId="4" borderId="6" xfId="0" applyFont="1" applyFill="1" applyBorder="1" applyAlignment="1" applyProtection="1">
      <alignment horizontal="center" vertical="center"/>
      <protection locked="0"/>
    </xf>
    <xf numFmtId="1" fontId="9" fillId="3" borderId="10" xfId="0" applyNumberFormat="1" applyFont="1" applyFill="1" applyBorder="1" applyAlignment="1" applyProtection="1">
      <alignment horizontal="center" vertical="center"/>
      <protection locked="0"/>
    </xf>
    <xf numFmtId="1" fontId="3" fillId="3" borderId="5" xfId="0" applyNumberFormat="1" applyFont="1" applyFill="1" applyBorder="1" applyAlignment="1">
      <alignment horizontal="center" vertical="center"/>
    </xf>
    <xf numFmtId="164" fontId="3" fillId="3" borderId="5" xfId="0" applyNumberFormat="1" applyFont="1" applyFill="1" applyBorder="1" applyAlignment="1">
      <alignment horizontal="center" vertical="center"/>
    </xf>
    <xf numFmtId="0" fontId="9" fillId="3" borderId="9" xfId="0" applyFont="1" applyFill="1" applyBorder="1" applyAlignment="1">
      <alignment vertical="center" wrapText="1"/>
    </xf>
    <xf numFmtId="0" fontId="3" fillId="2" borderId="8" xfId="0" applyFont="1" applyFill="1" applyBorder="1" applyAlignment="1">
      <alignment horizontal="left" vertical="center" wrapText="1" indent="1"/>
    </xf>
    <xf numFmtId="1" fontId="3" fillId="2" borderId="8" xfId="0" applyNumberFormat="1" applyFont="1" applyFill="1" applyBorder="1" applyAlignment="1">
      <alignment horizontal="left" vertical="center" wrapText="1" indent="1"/>
    </xf>
    <xf numFmtId="0" fontId="3" fillId="0" borderId="0" xfId="0" applyFont="1"/>
    <xf numFmtId="0" fontId="9" fillId="3" borderId="1" xfId="0" applyFont="1" applyFill="1" applyBorder="1" applyAlignment="1">
      <alignment vertical="center" wrapText="1"/>
    </xf>
    <xf numFmtId="0" fontId="3" fillId="5" borderId="3" xfId="0" applyFont="1" applyFill="1" applyBorder="1" applyAlignment="1">
      <alignment vertical="center"/>
    </xf>
    <xf numFmtId="0" fontId="19" fillId="3" borderId="1" xfId="0" applyFont="1" applyFill="1" applyBorder="1" applyAlignment="1" applyProtection="1">
      <alignment horizontal="center" vertical="center" wrapText="1"/>
      <protection locked="0"/>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164" fontId="3" fillId="6" borderId="2" xfId="0" applyNumberFormat="1" applyFont="1" applyFill="1" applyBorder="1" applyAlignment="1" applyProtection="1">
      <alignment horizontal="center" vertical="center"/>
      <protection locked="0"/>
    </xf>
    <xf numFmtId="164" fontId="3" fillId="6" borderId="3" xfId="0" applyNumberFormat="1" applyFont="1" applyFill="1" applyBorder="1" applyAlignment="1" applyProtection="1">
      <alignment horizontal="center" vertical="center"/>
      <protection locked="0"/>
    </xf>
    <xf numFmtId="164" fontId="3" fillId="6" borderId="10" xfId="0" applyNumberFormat="1" applyFont="1" applyFill="1" applyBorder="1" applyAlignment="1" applyProtection="1">
      <alignment horizontal="center" vertical="center"/>
      <protection locked="0"/>
    </xf>
    <xf numFmtId="164" fontId="3" fillId="6" borderId="5" xfId="0" applyNumberFormat="1" applyFont="1" applyFill="1" applyBorder="1" applyAlignment="1" applyProtection="1">
      <alignment horizontal="center" vertical="center"/>
      <protection locked="0"/>
    </xf>
    <xf numFmtId="0" fontId="2" fillId="6" borderId="7" xfId="0" applyFont="1" applyFill="1" applyBorder="1" applyAlignment="1">
      <alignment horizontal="left" vertical="center" wrapText="1"/>
    </xf>
    <xf numFmtId="0" fontId="2" fillId="6" borderId="9" xfId="0" applyFont="1" applyFill="1" applyBorder="1" applyAlignment="1">
      <alignment horizontal="left" vertical="center" wrapText="1"/>
    </xf>
    <xf numFmtId="164" fontId="3" fillId="6" borderId="4" xfId="0" applyNumberFormat="1" applyFont="1" applyFill="1" applyBorder="1" applyAlignment="1" applyProtection="1">
      <alignment horizontal="center" vertical="center"/>
      <protection locked="0"/>
    </xf>
    <xf numFmtId="0" fontId="4" fillId="4"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165" fontId="9" fillId="4" borderId="2" xfId="0" applyNumberFormat="1" applyFont="1" applyFill="1" applyBorder="1" applyAlignment="1">
      <alignment horizontal="center" vertical="center" wrapText="1"/>
    </xf>
    <xf numFmtId="165" fontId="9" fillId="4" borderId="3"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4" borderId="6" xfId="0" applyFont="1" applyFill="1" applyBorder="1" applyAlignment="1">
      <alignment horizontal="center" vertical="center"/>
    </xf>
    <xf numFmtId="0" fontId="4" fillId="4" borderId="11" xfId="0" applyFont="1" applyFill="1" applyBorder="1" applyAlignment="1">
      <alignment horizontal="center" vertical="center"/>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9" xfId="0" applyFont="1" applyFill="1" applyBorder="1" applyAlignment="1">
      <alignment horizontal="left" vertical="center" wrapText="1"/>
    </xf>
    <xf numFmtId="0" fontId="19" fillId="3" borderId="2" xfId="0" applyFont="1" applyFill="1" applyBorder="1" applyAlignment="1">
      <alignment horizontal="right" vertical="center"/>
    </xf>
    <xf numFmtId="0" fontId="19" fillId="3" borderId="3" xfId="0" applyFont="1" applyFill="1" applyBorder="1" applyAlignment="1">
      <alignment horizontal="right" vertical="center"/>
    </xf>
    <xf numFmtId="0" fontId="4" fillId="4" borderId="2" xfId="0" applyFont="1" applyFill="1" applyBorder="1" applyAlignment="1">
      <alignment horizontal="right" vertical="center"/>
    </xf>
    <xf numFmtId="0" fontId="4" fillId="4" borderId="3" xfId="0" applyFont="1" applyFill="1" applyBorder="1" applyAlignment="1">
      <alignment horizontal="right" vertical="center"/>
    </xf>
    <xf numFmtId="0" fontId="9" fillId="3" borderId="2" xfId="0" applyFont="1" applyFill="1" applyBorder="1" applyAlignment="1">
      <alignment horizontal="right" vertical="center"/>
    </xf>
    <xf numFmtId="0" fontId="9" fillId="3" borderId="3" xfId="0" applyFont="1" applyFill="1" applyBorder="1" applyAlignment="1">
      <alignment horizontal="right" vertical="center"/>
    </xf>
    <xf numFmtId="0" fontId="4" fillId="4" borderId="0" xfId="0" applyFont="1" applyFill="1" applyAlignment="1">
      <alignment horizontal="left"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2F2F2"/>
      <color rgb="FFFF0000"/>
      <color rgb="FFFFC000"/>
      <color rgb="FFEAF1DD"/>
      <color rgb="FF346E39"/>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2473036</xdr:colOff>
      <xdr:row>1</xdr:row>
      <xdr:rowOff>113145</xdr:rowOff>
    </xdr:from>
    <xdr:to>
      <xdr:col>4</xdr:col>
      <xdr:colOff>454062</xdr:colOff>
      <xdr:row>1</xdr:row>
      <xdr:rowOff>969817</xdr:rowOff>
    </xdr:to>
    <xdr:pic>
      <xdr:nvPicPr>
        <xdr:cNvPr id="2" name="Afbeelding 1">
          <a:extLst>
            <a:ext uri="{FF2B5EF4-FFF2-40B4-BE49-F238E27FC236}">
              <a16:creationId xmlns:a16="http://schemas.microsoft.com/office/drawing/2014/main" id="{C32F1C18-4999-4056-997E-527991012944}"/>
            </a:ext>
          </a:extLst>
        </xdr:cNvPr>
        <xdr:cNvPicPr>
          <a:picLocks noChangeAspect="1"/>
        </xdr:cNvPicPr>
      </xdr:nvPicPr>
      <xdr:blipFill>
        <a:blip xmlns:r="http://schemas.openxmlformats.org/officeDocument/2006/relationships" r:embed="rId1"/>
        <a:stretch>
          <a:fillRect/>
        </a:stretch>
      </xdr:blipFill>
      <xdr:spPr>
        <a:xfrm>
          <a:off x="10139218" y="494145"/>
          <a:ext cx="1883389" cy="85667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85725</xdr:colOff>
      <xdr:row>0</xdr:row>
      <xdr:rowOff>114300</xdr:rowOff>
    </xdr:from>
    <xdr:to>
      <xdr:col>12</xdr:col>
      <xdr:colOff>558717</xdr:colOff>
      <xdr:row>0</xdr:row>
      <xdr:rowOff>594249</xdr:rowOff>
    </xdr:to>
    <xdr:pic>
      <xdr:nvPicPr>
        <xdr:cNvPr id="4" name="Afbeelding 3">
          <a:extLst>
            <a:ext uri="{FF2B5EF4-FFF2-40B4-BE49-F238E27FC236}">
              <a16:creationId xmlns:a16="http://schemas.microsoft.com/office/drawing/2014/main" id="{013C1210-C2BA-43DA-85A9-F68150D48666}"/>
            </a:ext>
          </a:extLst>
        </xdr:cNvPr>
        <xdr:cNvPicPr>
          <a:picLocks noChangeAspect="1"/>
        </xdr:cNvPicPr>
      </xdr:nvPicPr>
      <xdr:blipFill>
        <a:blip xmlns:r="http://schemas.openxmlformats.org/officeDocument/2006/relationships" r:embed="rId1"/>
        <a:stretch>
          <a:fillRect/>
        </a:stretch>
      </xdr:blipFill>
      <xdr:spPr>
        <a:xfrm>
          <a:off x="19535775" y="114300"/>
          <a:ext cx="1063542" cy="479949"/>
        </a:xfrm>
        <a:prstGeom prst="rect">
          <a:avLst/>
        </a:prstGeom>
      </xdr:spPr>
    </xdr:pic>
    <xdr:clientData/>
  </xdr:twoCellAnchor>
  <xdr:twoCellAnchor editAs="oneCell">
    <xdr:from>
      <xdr:col>13</xdr:col>
      <xdr:colOff>155575</xdr:colOff>
      <xdr:row>0</xdr:row>
      <xdr:rowOff>85725</xdr:rowOff>
    </xdr:from>
    <xdr:to>
      <xdr:col>14</xdr:col>
      <xdr:colOff>504825</xdr:colOff>
      <xdr:row>0</xdr:row>
      <xdr:rowOff>574675</xdr:rowOff>
    </xdr:to>
    <xdr:pic>
      <xdr:nvPicPr>
        <xdr:cNvPr id="5" name="Afbeelding 4">
          <a:extLst>
            <a:ext uri="{FF2B5EF4-FFF2-40B4-BE49-F238E27FC236}">
              <a16:creationId xmlns:a16="http://schemas.microsoft.com/office/drawing/2014/main" id="{1A0A7921-B7FC-41B3-93B7-8433C2A50F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786725" y="85725"/>
          <a:ext cx="939800" cy="4889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152400</xdr:colOff>
      <xdr:row>0</xdr:row>
      <xdr:rowOff>228600</xdr:rowOff>
    </xdr:from>
    <xdr:to>
      <xdr:col>8</xdr:col>
      <xdr:colOff>453942</xdr:colOff>
      <xdr:row>1</xdr:row>
      <xdr:rowOff>318024</xdr:rowOff>
    </xdr:to>
    <xdr:pic>
      <xdr:nvPicPr>
        <xdr:cNvPr id="2" name="Afbeelding 1">
          <a:extLst>
            <a:ext uri="{FF2B5EF4-FFF2-40B4-BE49-F238E27FC236}">
              <a16:creationId xmlns:a16="http://schemas.microsoft.com/office/drawing/2014/main" id="{3EDD45F2-89F8-48BC-A03D-F160C107D32F}"/>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8</xdr:col>
      <xdr:colOff>622300</xdr:colOff>
      <xdr:row>0</xdr:row>
      <xdr:rowOff>190500</xdr:rowOff>
    </xdr:from>
    <xdr:to>
      <xdr:col>10</xdr:col>
      <xdr:colOff>38100</xdr:colOff>
      <xdr:row>1</xdr:row>
      <xdr:rowOff>288925</xdr:rowOff>
    </xdr:to>
    <xdr:pic>
      <xdr:nvPicPr>
        <xdr:cNvPr id="3" name="Afbeelding 2">
          <a:extLst>
            <a:ext uri="{FF2B5EF4-FFF2-40B4-BE49-F238E27FC236}">
              <a16:creationId xmlns:a16="http://schemas.microsoft.com/office/drawing/2014/main" id="{3E417A6E-3857-4175-A87A-992B4692B0D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39076</xdr:colOff>
      <xdr:row>0</xdr:row>
      <xdr:rowOff>296822</xdr:rowOff>
    </xdr:from>
    <xdr:to>
      <xdr:col>3</xdr:col>
      <xdr:colOff>449384</xdr:colOff>
      <xdr:row>1</xdr:row>
      <xdr:rowOff>94671</xdr:rowOff>
    </xdr:to>
    <xdr:pic>
      <xdr:nvPicPr>
        <xdr:cNvPr id="4" name="Afbeelding 3">
          <a:extLst>
            <a:ext uri="{FF2B5EF4-FFF2-40B4-BE49-F238E27FC236}">
              <a16:creationId xmlns:a16="http://schemas.microsoft.com/office/drawing/2014/main" id="{ACEF7E73-04E5-AA40-ADF5-6D2FDF1A137D}"/>
            </a:ext>
          </a:extLst>
        </xdr:cNvPr>
        <xdr:cNvPicPr>
          <a:picLocks noChangeAspect="1"/>
        </xdr:cNvPicPr>
      </xdr:nvPicPr>
      <xdr:blipFill>
        <a:blip xmlns:r="http://schemas.openxmlformats.org/officeDocument/2006/relationships" r:embed="rId1"/>
        <a:stretch>
          <a:fillRect/>
        </a:stretch>
      </xdr:blipFill>
      <xdr:spPr>
        <a:xfrm>
          <a:off x="6652845" y="296822"/>
          <a:ext cx="1240693" cy="5598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5F139EB6-3ABF-49E2-A9D3-79779178B555}"/>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B3CC4608-6163-4BDD-8594-BF7876524CA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F909A3E8-8FE8-45EC-A887-949346E30E3F}"/>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655207BD-15AD-4C9E-AD53-3CA953FE1A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2C9C1367-C59B-B04C-BA7C-849AD53F19AF}"/>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BBACD6AF-759F-6B44-AE2A-C7015EBD4A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35B4B3A5-E5F9-4502-B670-13339C6FE56E}"/>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1CE9E3A7-F18B-4626-9987-D59938D85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C047744A-CFF2-964A-9027-388CEA174ACC}"/>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5C5CF1E3-2F44-5449-B77C-34B776D4FFE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8FC6F466-E102-4A2D-845C-CBCC0DC25000}"/>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7763F2BF-6403-4F1E-B54F-335CBB7DB1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67E9FA5B-4A5C-7341-8C58-A816EC3E1030}"/>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BD99487E-01E8-9D40-AFE7-8A7FDDF3102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ACD0B579-2F64-4904-9B74-F45C13083B16}"/>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6EAA27BA-2B14-4E5E-844F-1DB2660865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1D7A3387-756C-7244-AA4F-A940C574AA3C}"/>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83BFA07B-8049-494D-BCF6-7E98DBBB760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B02703FF-E490-4D6B-9AC4-AC7A2A38C90C}"/>
            </a:ext>
          </a:extLst>
        </xdr:cNvPr>
        <xdr:cNvPicPr>
          <a:picLocks noChangeAspect="1"/>
        </xdr:cNvPicPr>
      </xdr:nvPicPr>
      <xdr:blipFill>
        <a:blip xmlns:r="http://schemas.openxmlformats.org/officeDocument/2006/relationships" r:embed="rId1"/>
        <a:stretch>
          <a:fillRect/>
        </a:stretch>
      </xdr:blipFill>
      <xdr:spPr>
        <a:xfrm>
          <a:off x="13639800" y="228600"/>
          <a:ext cx="1063542" cy="47994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FF6A1F64-2F1E-4882-B068-95C18EF20D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871700" y="190500"/>
          <a:ext cx="939800" cy="48895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697BFA4D-6AF4-5D4A-B2DF-2C1E413D163E}"/>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636D0B40-BBE1-384C-A6BB-D30ED91C37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152400</xdr:colOff>
      <xdr:row>0</xdr:row>
      <xdr:rowOff>228600</xdr:rowOff>
    </xdr:from>
    <xdr:to>
      <xdr:col>11</xdr:col>
      <xdr:colOff>453942</xdr:colOff>
      <xdr:row>1</xdr:row>
      <xdr:rowOff>79899</xdr:rowOff>
    </xdr:to>
    <xdr:pic>
      <xdr:nvPicPr>
        <xdr:cNvPr id="2" name="Afbeelding 1">
          <a:extLst>
            <a:ext uri="{FF2B5EF4-FFF2-40B4-BE49-F238E27FC236}">
              <a16:creationId xmlns:a16="http://schemas.microsoft.com/office/drawing/2014/main" id="{C7755CAA-92B0-FA45-AF3D-5731782F9AF6}"/>
            </a:ext>
          </a:extLst>
        </xdr:cNvPr>
        <xdr:cNvPicPr>
          <a:picLocks noChangeAspect="1"/>
        </xdr:cNvPicPr>
      </xdr:nvPicPr>
      <xdr:blipFill>
        <a:blip xmlns:r="http://schemas.openxmlformats.org/officeDocument/2006/relationships" r:embed="rId1"/>
        <a:stretch>
          <a:fillRect/>
        </a:stretch>
      </xdr:blipFill>
      <xdr:spPr>
        <a:xfrm>
          <a:off x="15532100" y="228600"/>
          <a:ext cx="11270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3" name="Afbeelding 2">
          <a:extLst>
            <a:ext uri="{FF2B5EF4-FFF2-40B4-BE49-F238E27FC236}">
              <a16:creationId xmlns:a16="http://schemas.microsoft.com/office/drawing/2014/main" id="{BC28D6B2-3B83-0E3B-CCF0-A811ADCE89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27500" y="190500"/>
          <a:ext cx="1066800" cy="495300"/>
        </a:xfrm>
        <a:prstGeom prst="rect">
          <a:avLst/>
        </a:prstGeom>
        <a:noFill/>
        <a:ln>
          <a:noFill/>
        </a:ln>
      </xdr:spPr>
    </xdr:pic>
    <xdr:clientData/>
  </xdr:twoCellAnchor>
  <xdr:twoCellAnchor editAs="oneCell">
    <xdr:from>
      <xdr:col>10</xdr:col>
      <xdr:colOff>152400</xdr:colOff>
      <xdr:row>0</xdr:row>
      <xdr:rowOff>228600</xdr:rowOff>
    </xdr:from>
    <xdr:to>
      <xdr:col>11</xdr:col>
      <xdr:colOff>453942</xdr:colOff>
      <xdr:row>1</xdr:row>
      <xdr:rowOff>79899</xdr:rowOff>
    </xdr:to>
    <xdr:pic>
      <xdr:nvPicPr>
        <xdr:cNvPr id="4" name="Afbeelding 3">
          <a:extLst>
            <a:ext uri="{FF2B5EF4-FFF2-40B4-BE49-F238E27FC236}">
              <a16:creationId xmlns:a16="http://schemas.microsoft.com/office/drawing/2014/main" id="{DE88D8DB-E852-3D4D-8A15-CC09FF3FAC14}"/>
            </a:ext>
          </a:extLst>
        </xdr:cNvPr>
        <xdr:cNvPicPr>
          <a:picLocks noChangeAspect="1"/>
        </xdr:cNvPicPr>
      </xdr:nvPicPr>
      <xdr:blipFill>
        <a:blip xmlns:r="http://schemas.openxmlformats.org/officeDocument/2006/relationships" r:embed="rId1"/>
        <a:stretch>
          <a:fillRect/>
        </a:stretch>
      </xdr:blipFill>
      <xdr:spPr>
        <a:xfrm>
          <a:off x="15532100" y="228600"/>
          <a:ext cx="1177842" cy="486299"/>
        </a:xfrm>
        <a:prstGeom prst="rect">
          <a:avLst/>
        </a:prstGeom>
      </xdr:spPr>
    </xdr:pic>
    <xdr:clientData/>
  </xdr:twoCellAnchor>
  <xdr:twoCellAnchor editAs="oneCell">
    <xdr:from>
      <xdr:col>11</xdr:col>
      <xdr:colOff>622300</xdr:colOff>
      <xdr:row>0</xdr:row>
      <xdr:rowOff>190500</xdr:rowOff>
    </xdr:from>
    <xdr:to>
      <xdr:col>13</xdr:col>
      <xdr:colOff>38100</xdr:colOff>
      <xdr:row>1</xdr:row>
      <xdr:rowOff>50800</xdr:rowOff>
    </xdr:to>
    <xdr:pic>
      <xdr:nvPicPr>
        <xdr:cNvPr id="5" name="Afbeelding 4">
          <a:extLst>
            <a:ext uri="{FF2B5EF4-FFF2-40B4-BE49-F238E27FC236}">
              <a16:creationId xmlns:a16="http://schemas.microsoft.com/office/drawing/2014/main" id="{88623056-EFEF-FE44-9965-146C1D4109D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78300" y="190500"/>
          <a:ext cx="1168400" cy="495300"/>
        </a:xfrm>
        <a:prstGeom prst="rect">
          <a:avLst/>
        </a:prstGeom>
        <a:noFill/>
        <a:ln>
          <a:noFill/>
        </a:ln>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G9"/>
  <sheetViews>
    <sheetView showGridLines="0" zoomScale="130" zoomScaleNormal="130" workbookViewId="0">
      <selection activeCell="A19" sqref="A19"/>
    </sheetView>
  </sheetViews>
  <sheetFormatPr baseColWidth="10" defaultColWidth="8.83203125" defaultRowHeight="15" x14ac:dyDescent="0.2"/>
  <cols>
    <col min="1" max="1" width="100.6640625" customWidth="1"/>
    <col min="2" max="2" width="33.6640625" customWidth="1"/>
  </cols>
  <sheetData>
    <row r="1" spans="1:7" ht="30" customHeight="1" x14ac:dyDescent="0.2">
      <c r="A1" s="38" t="s">
        <v>9</v>
      </c>
      <c r="B1" s="2"/>
      <c r="C1" s="3"/>
      <c r="D1" s="3"/>
      <c r="E1" s="3"/>
    </row>
    <row r="2" spans="1:7" s="1" customFormat="1" ht="80" customHeight="1" x14ac:dyDescent="0.2">
      <c r="A2" s="66" t="s">
        <v>43</v>
      </c>
      <c r="B2" s="73" t="e" vm="1">
        <v>#VALUE!</v>
      </c>
      <c r="C2" s="3"/>
      <c r="D2" s="3"/>
      <c r="E2" s="3"/>
    </row>
    <row r="3" spans="1:7" s="1" customFormat="1" ht="30" customHeight="1" x14ac:dyDescent="0.2">
      <c r="A3" s="67" t="s">
        <v>41</v>
      </c>
      <c r="B3" s="20" t="s">
        <v>15</v>
      </c>
    </row>
    <row r="4" spans="1:7" s="1" customFormat="1" ht="30" customHeight="1" x14ac:dyDescent="0.2">
      <c r="A4" s="68" t="s">
        <v>29</v>
      </c>
      <c r="B4" s="20" t="s">
        <v>16</v>
      </c>
    </row>
    <row r="5" spans="1:7" s="1" customFormat="1" ht="30" customHeight="1" x14ac:dyDescent="0.2">
      <c r="A5" s="67" t="s">
        <v>42</v>
      </c>
      <c r="B5" s="20" t="s">
        <v>17</v>
      </c>
    </row>
    <row r="6" spans="1:7" s="1" customFormat="1" ht="30" customHeight="1" x14ac:dyDescent="0.2">
      <c r="A6" s="68" t="s">
        <v>29</v>
      </c>
      <c r="B6" s="20" t="s">
        <v>18</v>
      </c>
    </row>
    <row r="7" spans="1:7" s="1" customFormat="1" ht="30" customHeight="1" x14ac:dyDescent="0.2">
      <c r="A7" s="67" t="s">
        <v>45</v>
      </c>
      <c r="B7" s="20" t="s">
        <v>49</v>
      </c>
      <c r="G7" s="20"/>
    </row>
    <row r="8" spans="1:7" s="1" customFormat="1" ht="30" customHeight="1" x14ac:dyDescent="0.2">
      <c r="A8" s="68" t="s">
        <v>29</v>
      </c>
      <c r="B8" s="20" t="s">
        <v>7</v>
      </c>
    </row>
    <row r="9" spans="1:7" ht="20" customHeight="1" x14ac:dyDescent="0.2">
      <c r="A9" s="69"/>
    </row>
  </sheetData>
  <sheetProtection algorithmName="SHA-512" hashValue="BdgXJGQrvSEjA3wB6FU3SABi/SxeORnQ5VCO+ETKmHtHz0t206ofEdpfEMGyACLzUwarjzTRniOSWJXOr6EfiA==" saltValue="muAjD0527nHSL9xOfdDIsw==" spinCount="100000" sheet="1" objects="1" scenarios="1"/>
  <pageMargins left="0.31496062992125984" right="0.31496062992125984" top="0.35433070866141736" bottom="0.35433070866141736" header="0.31496062992125984" footer="0.31496062992125984"/>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O88"/>
  <sheetViews>
    <sheetView showGridLines="0" zoomScaleNormal="100" workbookViewId="0">
      <pane xSplit="2" ySplit="1" topLeftCell="D66" activePane="bottomRight" state="frozen"/>
      <selection pane="topRight" activeCell="C1" sqref="C1"/>
      <selection pane="bottomLeft" activeCell="A2" sqref="A2"/>
      <selection pane="bottomRight" activeCell="K79" sqref="K79:K87"/>
    </sheetView>
  </sheetViews>
  <sheetFormatPr baseColWidth="10" defaultColWidth="8.83203125" defaultRowHeight="15" x14ac:dyDescent="0.2"/>
  <cols>
    <col min="1" max="1" width="68.83203125" bestFit="1" customWidth="1"/>
    <col min="2" max="2" width="19.83203125" customWidth="1"/>
    <col min="3" max="3" width="3" customWidth="1"/>
    <col min="4" max="4" width="23.83203125" style="1" customWidth="1"/>
    <col min="5" max="5" width="40.83203125" style="1" customWidth="1"/>
    <col min="6" max="6" width="2.83203125" style="1" customWidth="1"/>
    <col min="7" max="7" width="23.83203125" style="1" customWidth="1"/>
    <col min="8" max="8" width="40.83203125" style="1" customWidth="1"/>
    <col min="9" max="9" width="3" customWidth="1"/>
    <col min="10" max="10" width="23.83203125" style="1" customWidth="1"/>
    <col min="11" max="11" width="40.83203125" style="1" customWidth="1"/>
  </cols>
  <sheetData>
    <row r="1" spans="1:15" ht="48" customHeight="1" x14ac:dyDescent="0.2">
      <c r="A1" s="107" t="s">
        <v>10</v>
      </c>
      <c r="B1" s="108"/>
      <c r="C1" s="14"/>
      <c r="D1" s="109" t="s">
        <v>11</v>
      </c>
      <c r="E1" s="110"/>
      <c r="F1" s="21"/>
      <c r="G1" s="102" t="s">
        <v>12</v>
      </c>
      <c r="H1" s="103"/>
      <c r="J1" s="96" t="s">
        <v>13</v>
      </c>
      <c r="K1" s="96"/>
      <c r="L1" s="2"/>
      <c r="M1" s="3"/>
      <c r="N1" s="3"/>
      <c r="O1" s="3"/>
    </row>
    <row r="2" spans="1:15" ht="25" customHeight="1" x14ac:dyDescent="0.2">
      <c r="A2" s="39" t="s">
        <v>24</v>
      </c>
      <c r="B2" s="84"/>
      <c r="C2" s="15"/>
      <c r="D2" s="51"/>
      <c r="E2" s="52" t="s">
        <v>25</v>
      </c>
      <c r="F2" s="22"/>
      <c r="G2" s="40"/>
      <c r="H2" s="48" t="s">
        <v>25</v>
      </c>
      <c r="J2" s="40"/>
      <c r="K2" s="48" t="s">
        <v>25</v>
      </c>
      <c r="L2" s="3"/>
      <c r="M2" s="3"/>
      <c r="N2" s="3"/>
      <c r="O2" s="3"/>
    </row>
    <row r="3" spans="1:15" ht="25" customHeight="1" x14ac:dyDescent="0.2">
      <c r="A3" s="111" t="str">
        <f>'Beoordelen open vragen'!A3</f>
        <v xml:space="preserve">VRAAG 1 – Projectaanpak bij aanvang dienstverlening </v>
      </c>
      <c r="B3" s="45" t="s">
        <v>0</v>
      </c>
      <c r="C3" s="16"/>
      <c r="D3" s="50" t="str">
        <f>'Beoordelaar 1'!C3</f>
        <v>Score:</v>
      </c>
      <c r="E3" s="101" t="s">
        <v>6</v>
      </c>
      <c r="F3" s="23"/>
      <c r="G3" s="46" t="str">
        <f>'Beoordelaar 1'!F3</f>
        <v>Score:</v>
      </c>
      <c r="H3" s="104" t="s">
        <v>6</v>
      </c>
      <c r="J3" s="46" t="str">
        <f>'Beoordelaar 1'!I3</f>
        <v>Score:</v>
      </c>
      <c r="K3" s="97" t="s">
        <v>6</v>
      </c>
      <c r="L3" s="3"/>
      <c r="M3" s="3"/>
      <c r="N3" s="3"/>
      <c r="O3" s="3"/>
    </row>
    <row r="4" spans="1:15" ht="25" customHeight="1" x14ac:dyDescent="0.2">
      <c r="A4" s="112"/>
      <c r="B4" s="45" t="s">
        <v>1</v>
      </c>
      <c r="C4" s="16"/>
      <c r="D4" s="46" t="str">
        <f>'Beoordelaar 2'!C3</f>
        <v>Score:</v>
      </c>
      <c r="E4" s="97"/>
      <c r="F4" s="23"/>
      <c r="G4" s="46" t="str">
        <f>'Beoordelaar 2'!F3</f>
        <v>Score:</v>
      </c>
      <c r="H4" s="105"/>
      <c r="J4" s="46" t="str">
        <f>'Beoordelaar 2'!I3</f>
        <v>Score:</v>
      </c>
      <c r="K4" s="97"/>
    </row>
    <row r="5" spans="1:15" ht="25" customHeight="1" x14ac:dyDescent="0.2">
      <c r="A5" s="112"/>
      <c r="B5" s="45" t="s">
        <v>2</v>
      </c>
      <c r="C5" s="16"/>
      <c r="D5" s="47" t="str">
        <f>'Beoordelaar 3'!C3</f>
        <v>Score:</v>
      </c>
      <c r="E5" s="97"/>
      <c r="F5" s="23"/>
      <c r="G5" s="47" t="str">
        <f>'Beoordelaar 3'!F3</f>
        <v>Score:</v>
      </c>
      <c r="H5" s="105"/>
      <c r="J5" s="47" t="str">
        <f>'Beoordelaar 3'!I3</f>
        <v>Score:</v>
      </c>
      <c r="K5" s="97"/>
    </row>
    <row r="6" spans="1:15" ht="25" customHeight="1" x14ac:dyDescent="0.2">
      <c r="A6" s="112"/>
      <c r="B6" s="45" t="s">
        <v>35</v>
      </c>
      <c r="C6" s="16"/>
      <c r="D6" s="47" t="str">
        <f>'Beoordelaar 4'!C3</f>
        <v>Score:</v>
      </c>
      <c r="E6" s="97"/>
      <c r="F6" s="23"/>
      <c r="G6" s="47" t="str">
        <f>'Beoordelaar 4'!F3</f>
        <v>Score:</v>
      </c>
      <c r="H6" s="105"/>
      <c r="J6" s="47" t="str">
        <f>'Beoordelaar 4'!I3</f>
        <v>Score:</v>
      </c>
      <c r="K6" s="97"/>
    </row>
    <row r="7" spans="1:15" ht="25" customHeight="1" x14ac:dyDescent="0.2">
      <c r="A7" s="112"/>
      <c r="B7" s="45" t="s">
        <v>36</v>
      </c>
      <c r="C7" s="16"/>
      <c r="D7" s="47" t="str">
        <f>'Beoordelaar 5'!C3</f>
        <v>Score:</v>
      </c>
      <c r="E7" s="97"/>
      <c r="F7" s="23"/>
      <c r="G7" s="47" t="str">
        <f>'Beoordelaar 5'!F3</f>
        <v>Score:</v>
      </c>
      <c r="H7" s="105"/>
      <c r="J7" s="47" t="str">
        <f>'Beoordelaar 5'!I3</f>
        <v>Score:</v>
      </c>
      <c r="K7" s="97"/>
    </row>
    <row r="8" spans="1:15" ht="25" customHeight="1" x14ac:dyDescent="0.2">
      <c r="A8" s="112"/>
      <c r="B8" s="45" t="s">
        <v>37</v>
      </c>
      <c r="C8" s="16"/>
      <c r="D8" s="47" t="str">
        <f>'Beoordelaar 6'!C3</f>
        <v>Score:</v>
      </c>
      <c r="E8" s="97"/>
      <c r="F8" s="23"/>
      <c r="G8" s="47" t="str">
        <f>'Beoordelaar 6'!F3</f>
        <v>Score:</v>
      </c>
      <c r="H8" s="105"/>
      <c r="J8" s="47" t="str">
        <f>'Beoordelaar 6'!I3</f>
        <v>Score:</v>
      </c>
      <c r="K8" s="97"/>
    </row>
    <row r="9" spans="1:15" ht="25" customHeight="1" x14ac:dyDescent="0.2">
      <c r="A9" s="113"/>
      <c r="B9" s="45" t="s">
        <v>38</v>
      </c>
      <c r="C9" s="16"/>
      <c r="D9" s="47" t="str">
        <f>'Beoordelaar 7'!C3</f>
        <v>Score:</v>
      </c>
      <c r="E9" s="97"/>
      <c r="F9" s="23"/>
      <c r="G9" s="47" t="str">
        <f>'Beoordelaar 7'!F3</f>
        <v>Score:</v>
      </c>
      <c r="H9" s="105"/>
      <c r="J9" s="47" t="str">
        <f>'Beoordelaar 7'!I3</f>
        <v>Score:</v>
      </c>
      <c r="K9" s="97"/>
    </row>
    <row r="10" spans="1:15" ht="25" customHeight="1" x14ac:dyDescent="0.2">
      <c r="A10" s="118" t="s">
        <v>8</v>
      </c>
      <c r="B10" s="119"/>
      <c r="C10" s="17"/>
      <c r="D10" s="41" t="s">
        <v>7</v>
      </c>
      <c r="E10" s="97"/>
      <c r="F10" s="24"/>
      <c r="G10" s="41" t="s">
        <v>7</v>
      </c>
      <c r="H10" s="105"/>
      <c r="J10" s="41" t="s">
        <v>7</v>
      </c>
      <c r="K10" s="97"/>
    </row>
    <row r="11" spans="1:15" ht="25" customHeight="1" x14ac:dyDescent="0.2">
      <c r="A11" s="42"/>
      <c r="B11" s="43"/>
      <c r="C11" s="17"/>
      <c r="D11" s="44" t="str">
        <f>IF(D10="uitmuntend","€ 13.000",IF(D10="goed","€ 11.050",IF(D10="voldoende","€ 0",IF(D10="matig","-€ 13.000",IF(D10="Onvoldoende","UITSLUITING"," ")))))</f>
        <v xml:space="preserve"> </v>
      </c>
      <c r="E11" s="97"/>
      <c r="F11" s="24"/>
      <c r="G11" s="44" t="str">
        <f>IF(G10="uitmuntend","€ 13.000",IF(G10="goed","€ 11.050",IF(G10="voldoende","€ 0",IF(G10="matig","-€ 13.000",IF(G10="Onvoldoende","UITSLUITING"," ")))))</f>
        <v xml:space="preserve"> </v>
      </c>
      <c r="H11" s="101"/>
      <c r="J11" s="44" t="str">
        <f>IF(J10="uitmuntend","€ 13.000",IF(J10="goed","€ 11.050",IF(J10="voldoende","€ 0",IF(J10="matig","-€ 13.000",IF(J10="Onvoldoende","UITSLUITING"," ")))))</f>
        <v xml:space="preserve"> </v>
      </c>
      <c r="K11" s="97"/>
    </row>
    <row r="12" spans="1:15" ht="25" customHeight="1" x14ac:dyDescent="0.2">
      <c r="A12" s="111" t="str">
        <f>'Beoordelen open vragen'!A5</f>
        <v xml:space="preserve">VRAAG 2 – Werkwijze jaarrekening en visie op rechtmatigheidsverantwoording </v>
      </c>
      <c r="B12" s="45" t="s">
        <v>0</v>
      </c>
      <c r="C12" s="16"/>
      <c r="D12" s="46" t="str">
        <f>'Beoordelaar 1'!C5</f>
        <v>Score:</v>
      </c>
      <c r="E12" s="104" t="s">
        <v>6</v>
      </c>
      <c r="F12" s="23"/>
      <c r="G12" s="46" t="str">
        <f>'Beoordelaar 1'!F5</f>
        <v>Score:</v>
      </c>
      <c r="H12" s="104" t="s">
        <v>6</v>
      </c>
      <c r="J12" s="46" t="str">
        <f>'Beoordelaar 1'!I5</f>
        <v>Score:</v>
      </c>
      <c r="K12" s="97" t="s">
        <v>6</v>
      </c>
    </row>
    <row r="13" spans="1:15" ht="25" customHeight="1" x14ac:dyDescent="0.2">
      <c r="A13" s="112"/>
      <c r="B13" s="45" t="s">
        <v>1</v>
      </c>
      <c r="C13" s="16"/>
      <c r="D13" s="46" t="str">
        <f>'Beoordelaar 2'!C5</f>
        <v>Score:</v>
      </c>
      <c r="E13" s="105"/>
      <c r="F13" s="23"/>
      <c r="G13" s="46" t="str">
        <f>'Beoordelaar 2'!F5</f>
        <v>Score:</v>
      </c>
      <c r="H13" s="105"/>
      <c r="J13" s="46" t="str">
        <f>'Beoordelaar 2'!I5</f>
        <v>Score:</v>
      </c>
      <c r="K13" s="97"/>
    </row>
    <row r="14" spans="1:15" ht="25" customHeight="1" x14ac:dyDescent="0.2">
      <c r="A14" s="112"/>
      <c r="B14" s="45" t="s">
        <v>2</v>
      </c>
      <c r="C14" s="16"/>
      <c r="D14" s="47" t="str">
        <f>'Beoordelaar 3'!C5</f>
        <v>Score:</v>
      </c>
      <c r="E14" s="105"/>
      <c r="F14" s="23"/>
      <c r="G14" s="47" t="str">
        <f>'Beoordelaar 3'!F5</f>
        <v>Score:</v>
      </c>
      <c r="H14" s="105"/>
      <c r="J14" s="47" t="str">
        <f>'Beoordelaar 3'!I5</f>
        <v>Score:</v>
      </c>
      <c r="K14" s="97"/>
    </row>
    <row r="15" spans="1:15" ht="25" customHeight="1" x14ac:dyDescent="0.2">
      <c r="A15" s="112"/>
      <c r="B15" s="45" t="s">
        <v>35</v>
      </c>
      <c r="C15" s="16"/>
      <c r="D15" s="47" t="str">
        <f>'Beoordelaar 4'!C5</f>
        <v>Score:</v>
      </c>
      <c r="E15" s="105"/>
      <c r="F15" s="23"/>
      <c r="G15" s="47" t="str">
        <f>'Beoordelaar 4'!F5</f>
        <v>Score:</v>
      </c>
      <c r="H15" s="105"/>
      <c r="J15" s="47" t="str">
        <f>'Beoordelaar 4'!I5</f>
        <v>Score:</v>
      </c>
      <c r="K15" s="97"/>
    </row>
    <row r="16" spans="1:15" ht="25" customHeight="1" x14ac:dyDescent="0.2">
      <c r="A16" s="112"/>
      <c r="B16" s="45" t="s">
        <v>36</v>
      </c>
      <c r="C16" s="16"/>
      <c r="D16" s="47" t="str">
        <f>'Beoordelaar 5'!C5</f>
        <v>Score:</v>
      </c>
      <c r="E16" s="105"/>
      <c r="F16" s="23"/>
      <c r="G16" s="47" t="str">
        <f>'Beoordelaar 5'!F5</f>
        <v>Score:</v>
      </c>
      <c r="H16" s="105"/>
      <c r="J16" s="47" t="str">
        <f>'Beoordelaar 5'!I5</f>
        <v>Score:</v>
      </c>
      <c r="K16" s="97"/>
    </row>
    <row r="17" spans="1:11" ht="25" customHeight="1" x14ac:dyDescent="0.2">
      <c r="A17" s="112"/>
      <c r="B17" s="45" t="s">
        <v>37</v>
      </c>
      <c r="C17" s="16"/>
      <c r="D17" s="47" t="str">
        <f>'Beoordelaar 6'!C5</f>
        <v>Score:</v>
      </c>
      <c r="E17" s="105"/>
      <c r="F17" s="23"/>
      <c r="G17" s="47" t="str">
        <f>'Beoordelaar 6'!F5</f>
        <v>Score:</v>
      </c>
      <c r="H17" s="105"/>
      <c r="J17" s="47" t="str">
        <f>'Beoordelaar 6'!I5</f>
        <v>Score:</v>
      </c>
      <c r="K17" s="97"/>
    </row>
    <row r="18" spans="1:11" ht="25" customHeight="1" x14ac:dyDescent="0.2">
      <c r="A18" s="113"/>
      <c r="B18" s="45" t="s">
        <v>38</v>
      </c>
      <c r="C18" s="16"/>
      <c r="D18" s="47" t="str">
        <f>'Beoordelaar 7'!C5</f>
        <v>Score:</v>
      </c>
      <c r="E18" s="105"/>
      <c r="F18" s="23"/>
      <c r="G18" s="47" t="str">
        <f>'Beoordelaar 7'!F5</f>
        <v>Score:</v>
      </c>
      <c r="H18" s="105"/>
      <c r="J18" s="47" t="str">
        <f>'Beoordelaar 7'!I5</f>
        <v>Score:</v>
      </c>
      <c r="K18" s="97"/>
    </row>
    <row r="19" spans="1:11" ht="25" customHeight="1" x14ac:dyDescent="0.2">
      <c r="A19" s="118" t="s">
        <v>8</v>
      </c>
      <c r="B19" s="119"/>
      <c r="C19" s="17"/>
      <c r="D19" s="41" t="s">
        <v>7</v>
      </c>
      <c r="E19" s="105"/>
      <c r="F19" s="24"/>
      <c r="G19" s="41" t="s">
        <v>7</v>
      </c>
      <c r="H19" s="105"/>
      <c r="J19" s="41" t="s">
        <v>7</v>
      </c>
      <c r="K19" s="97"/>
    </row>
    <row r="20" spans="1:11" ht="25" customHeight="1" x14ac:dyDescent="0.2">
      <c r="A20" s="44"/>
      <c r="B20" s="44"/>
      <c r="C20" s="17"/>
      <c r="D20" s="44" t="str">
        <f>IF(D19="uitmuntend","€ 13.000",IF(D19="goed","€ 11.050",IF(D19="voldoende","€ 0",IF(D19="matig","-€ 13.000",IF(D19="Onvoldoende","UITSLUITING"," ")))))</f>
        <v xml:space="preserve"> </v>
      </c>
      <c r="E20" s="101"/>
      <c r="F20" s="24"/>
      <c r="G20" s="44" t="str">
        <f>IF(G19="uitmuntend","€ 13.000",IF(G19="goed","€ 11.050",IF(G19="voldoende","€ 0",IF(G19="matig","-€ 13.000",IF(G19="Onvoldoende","UITSLUITING"," ")))))</f>
        <v xml:space="preserve"> </v>
      </c>
      <c r="H20" s="101"/>
      <c r="J20" s="44" t="str">
        <f>IF(J19="uitmuntend","€ 13.000",IF(J19="goed","€ 11.050",IF(J19="voldoende","€ 0",IF(J19="matig","-€ 13.000",IF(J19="Onvoldoende","UITSLUITING"," ")))))</f>
        <v xml:space="preserve"> </v>
      </c>
      <c r="K20" s="97"/>
    </row>
    <row r="21" spans="1:11" ht="25" customHeight="1" x14ac:dyDescent="0.2">
      <c r="A21" s="111" t="str">
        <f>'Beoordelen open vragen'!A7</f>
        <v>VRAAG 3 – Visie op controleproces</v>
      </c>
      <c r="B21" s="45" t="s">
        <v>0</v>
      </c>
      <c r="C21" s="16"/>
      <c r="D21" s="47" t="str">
        <f>'Beoordelaar 1'!C7</f>
        <v>Score:</v>
      </c>
      <c r="E21" s="97" t="s">
        <v>6</v>
      </c>
      <c r="F21" s="23"/>
      <c r="G21" s="46" t="str">
        <f>'Beoordelaar 1'!F7</f>
        <v>Score:</v>
      </c>
      <c r="H21" s="97" t="s">
        <v>6</v>
      </c>
      <c r="J21" s="47" t="str">
        <f>'Beoordelaar 1'!I7</f>
        <v>Score:</v>
      </c>
      <c r="K21" s="97" t="s">
        <v>6</v>
      </c>
    </row>
    <row r="22" spans="1:11" ht="25" customHeight="1" x14ac:dyDescent="0.2">
      <c r="A22" s="112"/>
      <c r="B22" s="45" t="s">
        <v>1</v>
      </c>
      <c r="C22" s="16"/>
      <c r="D22" s="47" t="str">
        <f>'Beoordelaar 2'!C7</f>
        <v>Score:</v>
      </c>
      <c r="E22" s="97"/>
      <c r="F22" s="23"/>
      <c r="G22" s="46" t="str">
        <f>'Beoordelaar 2'!F7</f>
        <v>Score:</v>
      </c>
      <c r="H22" s="97"/>
      <c r="J22" s="47" t="str">
        <f>'Beoordelaar 2'!I7</f>
        <v>Score:</v>
      </c>
      <c r="K22" s="97"/>
    </row>
    <row r="23" spans="1:11" ht="25" customHeight="1" x14ac:dyDescent="0.2">
      <c r="A23" s="112"/>
      <c r="B23" s="45" t="s">
        <v>2</v>
      </c>
      <c r="C23" s="16"/>
      <c r="D23" s="47" t="str">
        <f>'Beoordelaar 3'!C7</f>
        <v>Score:</v>
      </c>
      <c r="E23" s="97"/>
      <c r="F23" s="23"/>
      <c r="G23" s="47" t="str">
        <f>'Beoordelaar 3'!F7</f>
        <v>Score:</v>
      </c>
      <c r="H23" s="97"/>
      <c r="J23" s="47" t="str">
        <f>'Beoordelaar 3'!I7</f>
        <v>Score:</v>
      </c>
      <c r="K23" s="97"/>
    </row>
    <row r="24" spans="1:11" ht="25" customHeight="1" x14ac:dyDescent="0.2">
      <c r="A24" s="112"/>
      <c r="B24" s="45" t="s">
        <v>35</v>
      </c>
      <c r="C24" s="16"/>
      <c r="D24" s="47" t="str">
        <f>'Beoordelaar 4'!C7</f>
        <v>Score:</v>
      </c>
      <c r="E24" s="97"/>
      <c r="F24" s="23"/>
      <c r="G24" s="47" t="str">
        <f>'Beoordelaar 4'!F7</f>
        <v>Score:</v>
      </c>
      <c r="H24" s="97"/>
      <c r="J24" s="47" t="str">
        <f>'Beoordelaar 4'!I7</f>
        <v>Score:</v>
      </c>
      <c r="K24" s="97"/>
    </row>
    <row r="25" spans="1:11" ht="25" customHeight="1" x14ac:dyDescent="0.2">
      <c r="A25" s="112"/>
      <c r="B25" s="45" t="s">
        <v>36</v>
      </c>
      <c r="C25" s="16"/>
      <c r="D25" s="47" t="str">
        <f>'Beoordelaar 5'!C7</f>
        <v>Score:</v>
      </c>
      <c r="E25" s="97"/>
      <c r="F25" s="23"/>
      <c r="G25" s="47" t="str">
        <f>'Beoordelaar 5'!F7</f>
        <v>Score:</v>
      </c>
      <c r="H25" s="97"/>
      <c r="J25" s="47" t="str">
        <f>'Beoordelaar 5'!I7</f>
        <v>Score:</v>
      </c>
      <c r="K25" s="97"/>
    </row>
    <row r="26" spans="1:11" ht="25" customHeight="1" x14ac:dyDescent="0.2">
      <c r="A26" s="112"/>
      <c r="B26" s="45" t="s">
        <v>37</v>
      </c>
      <c r="C26" s="16"/>
      <c r="D26" s="47" t="str">
        <f>'Beoordelaar 6'!C7</f>
        <v>Score:</v>
      </c>
      <c r="E26" s="97"/>
      <c r="F26" s="23"/>
      <c r="G26" s="47" t="str">
        <f>'Beoordelaar 6'!F7</f>
        <v>Score:</v>
      </c>
      <c r="H26" s="97"/>
      <c r="J26" s="47" t="str">
        <f>'Beoordelaar 6'!I7</f>
        <v>Score:</v>
      </c>
      <c r="K26" s="97"/>
    </row>
    <row r="27" spans="1:11" ht="25" customHeight="1" x14ac:dyDescent="0.2">
      <c r="A27" s="113"/>
      <c r="B27" s="45" t="s">
        <v>38</v>
      </c>
      <c r="C27" s="16"/>
      <c r="D27" s="47" t="str">
        <f>'Beoordelaar 7'!C7</f>
        <v>Score:</v>
      </c>
      <c r="E27" s="97"/>
      <c r="F27" s="23"/>
      <c r="G27" s="47" t="str">
        <f>'Beoordelaar 7'!F7</f>
        <v>Score:</v>
      </c>
      <c r="H27" s="97"/>
      <c r="J27" s="47" t="str">
        <f>'Beoordelaar 7'!I7</f>
        <v>Score:</v>
      </c>
      <c r="K27" s="97"/>
    </row>
    <row r="28" spans="1:11" ht="25" customHeight="1" x14ac:dyDescent="0.2">
      <c r="A28" s="118" t="s">
        <v>8</v>
      </c>
      <c r="B28" s="119"/>
      <c r="C28" s="17"/>
      <c r="D28" s="41" t="s">
        <v>30</v>
      </c>
      <c r="E28" s="97"/>
      <c r="F28" s="24"/>
      <c r="G28" s="41" t="s">
        <v>7</v>
      </c>
      <c r="H28" s="97"/>
      <c r="J28" s="41" t="s">
        <v>7</v>
      </c>
      <c r="K28" s="97"/>
    </row>
    <row r="29" spans="1:11" ht="25" customHeight="1" x14ac:dyDescent="0.2">
      <c r="A29" s="44"/>
      <c r="B29" s="44"/>
      <c r="C29" s="17"/>
      <c r="D29" s="44" t="str">
        <f>IF(D28="uitmuntend","€ 13.000",IF(D28="goed","€ 11.050",IF(D28="voldoende","€ 0",IF(D28="matig","-€ 13.000",IF(D28="Onvoldoende","UITSLUITING"," ")))))</f>
        <v xml:space="preserve"> </v>
      </c>
      <c r="E29" s="97"/>
      <c r="F29" s="24"/>
      <c r="G29" s="44" t="str">
        <f>IF(G28="uitmuntend","€ 13.000",IF(G28="goed","€ 11.050",IF(G28="voldoende","€ 0",IF(G28="matig","-€ 13.000",IF(G28="Onvoldoende","UITSLUITING"," ")))))</f>
        <v xml:space="preserve"> </v>
      </c>
      <c r="H29" s="97"/>
      <c r="J29" s="44" t="str">
        <f>IF(J28="uitmuntend","€ 13.000",IF(J28="goed","€ 11.050",IF(J28="voldoende","€ 0",IF(J28="matig","-€ 13.000",IF(J28="Onvoldoende","UITSLUITING"," ")))))</f>
        <v xml:space="preserve"> </v>
      </c>
      <c r="K29" s="97"/>
    </row>
    <row r="30" spans="1:11" ht="25" customHeight="1" x14ac:dyDescent="0.2">
      <c r="A30" s="44" t="s">
        <v>5</v>
      </c>
      <c r="B30" s="44"/>
      <c r="C30" s="18"/>
      <c r="D30" s="98" t="e">
        <f>D11+D20+D29</f>
        <v>#VALUE!</v>
      </c>
      <c r="E30" s="99"/>
      <c r="F30" s="44"/>
      <c r="G30" s="98" t="e">
        <f>G11+G20+G29</f>
        <v>#VALUE!</v>
      </c>
      <c r="H30" s="99"/>
      <c r="J30" s="98" t="e">
        <f>J11+J20+J29</f>
        <v>#VALUE!</v>
      </c>
      <c r="K30" s="99"/>
    </row>
    <row r="32" spans="1:11" ht="25" customHeight="1" x14ac:dyDescent="0.2">
      <c r="A32" s="120" t="s">
        <v>26</v>
      </c>
      <c r="B32" s="120"/>
      <c r="C32" s="14"/>
      <c r="D32" s="100"/>
      <c r="E32" s="100"/>
      <c r="F32" s="26"/>
      <c r="G32" s="106"/>
      <c r="H32" s="106"/>
      <c r="J32" s="100"/>
      <c r="K32" s="100"/>
    </row>
    <row r="33" spans="1:11" ht="25" customHeight="1" x14ac:dyDescent="0.2">
      <c r="A33" s="49" t="s">
        <v>39</v>
      </c>
      <c r="B33" s="49"/>
      <c r="C33" s="14"/>
      <c r="D33" s="51"/>
      <c r="E33" s="55" t="s">
        <v>25</v>
      </c>
      <c r="F33" s="22"/>
      <c r="G33" s="51"/>
      <c r="H33" s="55" t="s">
        <v>25</v>
      </c>
      <c r="J33" s="51"/>
      <c r="K33" s="55" t="s">
        <v>25</v>
      </c>
    </row>
    <row r="34" spans="1:11" ht="25" customHeight="1" x14ac:dyDescent="0.2">
      <c r="A34" s="112" t="str">
        <f>'Beoordelen interview'!A3</f>
        <v>Vraag 1 - interviewvraag</v>
      </c>
      <c r="B34" s="53" t="s">
        <v>0</v>
      </c>
      <c r="C34" s="16"/>
      <c r="D34" s="50" t="str">
        <f>'Beoordelaar 1'!C11</f>
        <v>Score:</v>
      </c>
      <c r="E34" s="101" t="s">
        <v>6</v>
      </c>
      <c r="F34" s="23"/>
      <c r="G34" s="50" t="str">
        <f>'Beoordelaar 1'!F11</f>
        <v>Score:</v>
      </c>
      <c r="H34" s="101" t="s">
        <v>6</v>
      </c>
      <c r="J34" s="50" t="str">
        <f>'Beoordelaar 1'!I11</f>
        <v>Score:</v>
      </c>
      <c r="K34" s="101" t="s">
        <v>6</v>
      </c>
    </row>
    <row r="35" spans="1:11" ht="25" customHeight="1" x14ac:dyDescent="0.2">
      <c r="A35" s="112"/>
      <c r="B35" s="54" t="s">
        <v>1</v>
      </c>
      <c r="C35" s="16"/>
      <c r="D35" s="46" t="str">
        <f>'Beoordelaar 2'!C11</f>
        <v>Score:</v>
      </c>
      <c r="E35" s="97"/>
      <c r="F35" s="23"/>
      <c r="G35" s="46" t="str">
        <f>'Beoordelaar 2'!F11</f>
        <v>Score:</v>
      </c>
      <c r="H35" s="97"/>
      <c r="J35" s="46" t="str">
        <f>'Beoordelaar 2'!I11</f>
        <v>Score:</v>
      </c>
      <c r="K35" s="97"/>
    </row>
    <row r="36" spans="1:11" ht="25" customHeight="1" x14ac:dyDescent="0.2">
      <c r="A36" s="112"/>
      <c r="B36" s="54" t="s">
        <v>2</v>
      </c>
      <c r="C36" s="16"/>
      <c r="D36" s="47" t="str">
        <f>'Beoordelaar 3'!C11</f>
        <v>Score:</v>
      </c>
      <c r="E36" s="97"/>
      <c r="F36" s="23"/>
      <c r="G36" s="47" t="str">
        <f>'Beoordelaar 3'!F11</f>
        <v>Score:</v>
      </c>
      <c r="H36" s="97"/>
      <c r="J36" s="47" t="str">
        <f>'Beoordelaar 3'!I11</f>
        <v>Score:</v>
      </c>
      <c r="K36" s="97"/>
    </row>
    <row r="37" spans="1:11" ht="25" customHeight="1" x14ac:dyDescent="0.2">
      <c r="A37" s="112"/>
      <c r="B37" s="54" t="s">
        <v>35</v>
      </c>
      <c r="C37" s="16"/>
      <c r="D37" s="47" t="str">
        <f>'Beoordelaar 4'!C11</f>
        <v>Score:</v>
      </c>
      <c r="E37" s="97"/>
      <c r="F37" s="23"/>
      <c r="G37" s="47" t="str">
        <f>'Beoordelaar 4'!F11</f>
        <v>Score:</v>
      </c>
      <c r="H37" s="97"/>
      <c r="J37" s="47" t="str">
        <f>'Beoordelaar 4'!I11</f>
        <v>Score:</v>
      </c>
      <c r="K37" s="97"/>
    </row>
    <row r="38" spans="1:11" ht="25" customHeight="1" x14ac:dyDescent="0.2">
      <c r="A38" s="112"/>
      <c r="B38" s="54" t="s">
        <v>36</v>
      </c>
      <c r="C38" s="16"/>
      <c r="D38" s="47" t="str">
        <f>'Beoordelaar 5'!C11</f>
        <v>Score:</v>
      </c>
      <c r="E38" s="97"/>
      <c r="F38" s="23"/>
      <c r="G38" s="47" t="str">
        <f>'Beoordelaar 5'!F11</f>
        <v>Score:</v>
      </c>
      <c r="H38" s="97"/>
      <c r="J38" s="47" t="str">
        <f>'Beoordelaar 5'!I11</f>
        <v>Score:</v>
      </c>
      <c r="K38" s="97"/>
    </row>
    <row r="39" spans="1:11" ht="25" customHeight="1" x14ac:dyDescent="0.2">
      <c r="A39" s="112"/>
      <c r="B39" s="54" t="s">
        <v>37</v>
      </c>
      <c r="C39" s="16"/>
      <c r="D39" s="47" t="str">
        <f>'Beoordelaar 6'!C11</f>
        <v>Score:</v>
      </c>
      <c r="E39" s="97"/>
      <c r="F39" s="23"/>
      <c r="G39" s="47" t="str">
        <f>'Beoordelaar 6'!F11</f>
        <v>Score:</v>
      </c>
      <c r="H39" s="97"/>
      <c r="J39" s="47" t="str">
        <f>'Beoordelaar 6'!I11</f>
        <v>Score:</v>
      </c>
      <c r="K39" s="97"/>
    </row>
    <row r="40" spans="1:11" ht="25" customHeight="1" x14ac:dyDescent="0.2">
      <c r="A40" s="113"/>
      <c r="B40" s="54" t="s">
        <v>38</v>
      </c>
      <c r="C40" s="16"/>
      <c r="D40" s="47" t="str">
        <f>'Beoordelaar 7'!C11</f>
        <v>Score:</v>
      </c>
      <c r="E40" s="97"/>
      <c r="F40" s="23"/>
      <c r="G40" s="47" t="str">
        <f>'Beoordelaar 7'!F11</f>
        <v>Score:</v>
      </c>
      <c r="H40" s="97"/>
      <c r="J40" s="47" t="str">
        <f>'Beoordelaar 7'!I11</f>
        <v>Score:</v>
      </c>
      <c r="K40" s="97"/>
    </row>
    <row r="41" spans="1:11" ht="25" customHeight="1" x14ac:dyDescent="0.2">
      <c r="A41" s="118" t="s">
        <v>8</v>
      </c>
      <c r="B41" s="119"/>
      <c r="C41" s="17"/>
      <c r="D41" s="85" t="s">
        <v>7</v>
      </c>
      <c r="E41" s="97"/>
      <c r="F41" s="24"/>
      <c r="G41" s="85" t="s">
        <v>7</v>
      </c>
      <c r="H41" s="97"/>
      <c r="J41" s="85" t="s">
        <v>7</v>
      </c>
      <c r="K41" s="97"/>
    </row>
    <row r="42" spans="1:11" ht="25" customHeight="1" x14ac:dyDescent="0.2">
      <c r="A42" s="42"/>
      <c r="B42" s="43"/>
      <c r="C42" s="17"/>
      <c r="D42" s="44" t="str">
        <f>IF(D41="uitmuntend","€ 8.000",IF(D41="goed","€ 6.800",IF(D41="voldoende","€ 0",IF(D41="matig","-€ 8.000",IF(D41="Onvoldoende","UITSLUITING"," ")))))</f>
        <v xml:space="preserve"> </v>
      </c>
      <c r="E42" s="97"/>
      <c r="F42" s="24"/>
      <c r="G42" s="44" t="str">
        <f>IF(G41="uitmuntend","€ 8.000",IF(G41="goed","€ 6.800",IF(G41="voldoende","€ 0",IF(G41="matig","-€ 8.000",IF(G41="Onvoldoende","UITSLUITING"," ")))))</f>
        <v xml:space="preserve"> </v>
      </c>
      <c r="H42" s="97"/>
      <c r="J42" s="44" t="str">
        <f>IF(J41="uitmuntend","€ 8.000",IF(J41="goed","€ 6.800",IF(J41="voldoende","€ 0",IF(J41="matig","-€ 8.000",IF(J41="Onvoldoende","UITSLUITING"," ")))))</f>
        <v xml:space="preserve"> </v>
      </c>
      <c r="K42" s="97"/>
    </row>
    <row r="43" spans="1:11" ht="25" customHeight="1" x14ac:dyDescent="0.2">
      <c r="A43" s="111" t="str">
        <f>'Beoordelen interview'!A4</f>
        <v>Vraag 2 - interviewvraag</v>
      </c>
      <c r="B43" s="45" t="s">
        <v>0</v>
      </c>
      <c r="C43" s="16"/>
      <c r="D43" s="46" t="str">
        <f>'Beoordelaar 1'!C13</f>
        <v>Score:</v>
      </c>
      <c r="E43" s="97" t="s">
        <v>6</v>
      </c>
      <c r="F43" s="23"/>
      <c r="G43" s="46" t="str">
        <f>'Beoordelaar 1'!F13</f>
        <v>Score:</v>
      </c>
      <c r="H43" s="97" t="s">
        <v>6</v>
      </c>
      <c r="J43" s="46" t="str">
        <f>'Beoordelaar 1'!I13</f>
        <v>Score:</v>
      </c>
      <c r="K43" s="97" t="s">
        <v>6</v>
      </c>
    </row>
    <row r="44" spans="1:11" ht="25" customHeight="1" x14ac:dyDescent="0.2">
      <c r="A44" s="112"/>
      <c r="B44" s="45" t="s">
        <v>1</v>
      </c>
      <c r="C44" s="16"/>
      <c r="D44" s="46" t="str">
        <f>'Beoordelaar 2'!C13</f>
        <v>Score:</v>
      </c>
      <c r="E44" s="105"/>
      <c r="F44" s="23"/>
      <c r="G44" s="46" t="str">
        <f>'Beoordelaar 2'!F13</f>
        <v>Score:</v>
      </c>
      <c r="H44" s="97"/>
      <c r="J44" s="46" t="str">
        <f>'Beoordelaar 2'!I13</f>
        <v>Score:</v>
      </c>
      <c r="K44" s="97"/>
    </row>
    <row r="45" spans="1:11" ht="25" customHeight="1" x14ac:dyDescent="0.2">
      <c r="A45" s="112"/>
      <c r="B45" s="45" t="s">
        <v>2</v>
      </c>
      <c r="C45" s="16"/>
      <c r="D45" s="47" t="str">
        <f>'Beoordelaar 3'!C13</f>
        <v>Score:</v>
      </c>
      <c r="E45" s="105"/>
      <c r="F45" s="23"/>
      <c r="G45" s="47" t="str">
        <f>'Beoordelaar 3'!F13</f>
        <v>Score:</v>
      </c>
      <c r="H45" s="97"/>
      <c r="J45" s="47" t="str">
        <f>'Beoordelaar 3'!I13</f>
        <v>Score:</v>
      </c>
      <c r="K45" s="97"/>
    </row>
    <row r="46" spans="1:11" ht="25" customHeight="1" x14ac:dyDescent="0.2">
      <c r="A46" s="112"/>
      <c r="B46" s="45" t="s">
        <v>35</v>
      </c>
      <c r="C46" s="16"/>
      <c r="D46" s="47" t="str">
        <f>'Beoordelaar 4'!C13</f>
        <v>Score:</v>
      </c>
      <c r="E46" s="105"/>
      <c r="F46" s="23"/>
      <c r="G46" s="47" t="str">
        <f>'Beoordelaar 4'!F13</f>
        <v>Score:</v>
      </c>
      <c r="H46" s="97"/>
      <c r="J46" s="47" t="str">
        <f>'Beoordelaar 4'!I13</f>
        <v>Score:</v>
      </c>
      <c r="K46" s="97"/>
    </row>
    <row r="47" spans="1:11" ht="25" customHeight="1" x14ac:dyDescent="0.2">
      <c r="A47" s="112"/>
      <c r="B47" s="45" t="s">
        <v>36</v>
      </c>
      <c r="C47" s="16"/>
      <c r="D47" s="47" t="str">
        <f>'Beoordelaar 5'!C13</f>
        <v>Score:</v>
      </c>
      <c r="E47" s="105"/>
      <c r="F47" s="23"/>
      <c r="G47" s="47" t="str">
        <f>'Beoordelaar 5'!F13</f>
        <v>Score:</v>
      </c>
      <c r="H47" s="97"/>
      <c r="J47" s="47" t="str">
        <f>'Beoordelaar 5'!I13</f>
        <v>Score:</v>
      </c>
      <c r="K47" s="97"/>
    </row>
    <row r="48" spans="1:11" ht="25" customHeight="1" x14ac:dyDescent="0.2">
      <c r="A48" s="112"/>
      <c r="B48" s="45" t="s">
        <v>37</v>
      </c>
      <c r="C48" s="16"/>
      <c r="D48" s="47" t="str">
        <f>'Beoordelaar 6'!C13</f>
        <v>Score:</v>
      </c>
      <c r="E48" s="105"/>
      <c r="F48" s="23"/>
      <c r="G48" s="47" t="str">
        <f>'Beoordelaar 6'!F13</f>
        <v>Score:</v>
      </c>
      <c r="H48" s="97"/>
      <c r="J48" s="47" t="str">
        <f>'Beoordelaar 6'!I13</f>
        <v>Score:</v>
      </c>
      <c r="K48" s="97"/>
    </row>
    <row r="49" spans="1:11" ht="25" customHeight="1" x14ac:dyDescent="0.2">
      <c r="A49" s="113"/>
      <c r="B49" s="45" t="s">
        <v>38</v>
      </c>
      <c r="C49" s="16"/>
      <c r="D49" s="47" t="str">
        <f>'Beoordelaar 7'!C13</f>
        <v>Score:</v>
      </c>
      <c r="E49" s="105"/>
      <c r="F49" s="23"/>
      <c r="G49" s="47" t="str">
        <f>'Beoordelaar 7'!F13</f>
        <v>Score:</v>
      </c>
      <c r="H49" s="97"/>
      <c r="J49" s="47" t="str">
        <f>'Beoordelaar 7'!I13</f>
        <v>Score:</v>
      </c>
      <c r="K49" s="97"/>
    </row>
    <row r="50" spans="1:11" ht="25" customHeight="1" x14ac:dyDescent="0.2">
      <c r="A50" s="114" t="s">
        <v>8</v>
      </c>
      <c r="B50" s="115"/>
      <c r="C50" s="17"/>
      <c r="D50" s="85" t="s">
        <v>7</v>
      </c>
      <c r="E50" s="105"/>
      <c r="F50" s="24"/>
      <c r="G50" s="85" t="s">
        <v>7</v>
      </c>
      <c r="H50" s="97"/>
      <c r="J50" s="85" t="s">
        <v>7</v>
      </c>
      <c r="K50" s="97"/>
    </row>
    <row r="51" spans="1:11" ht="25" customHeight="1" x14ac:dyDescent="0.2">
      <c r="A51" s="42"/>
      <c r="B51" s="43"/>
      <c r="C51" s="17"/>
      <c r="D51" s="44" t="str">
        <f>IF(D50="uitmuntend","€ 16.000",IF(D50="goed","€ 13.600",IF(D50="voldoende","€ 0",IF(D50="matig","-€ 16.000",IF(D50="Onvoldoende","UITSLUITING"," ")))))</f>
        <v xml:space="preserve"> </v>
      </c>
      <c r="E51" s="101"/>
      <c r="F51" s="24"/>
      <c r="G51" s="44" t="str">
        <f>IF(G50="uitmuntend","€ 16.000",IF(G50="goed","€ 13.600",IF(G50="voldoende","€ 0",IF(G50="matig","-€ 16.000",IF(G50="Onvoldoende","UITSLUITING"," ")))))</f>
        <v xml:space="preserve"> </v>
      </c>
      <c r="H51" s="97"/>
      <c r="J51" s="44" t="str">
        <f>IF(J50="uitmuntend","€ 16.000",IF(J50="goed","€ 13.600",IF(J50="voldoende","€ 0",IF(J50="matig","-€ 16.000",IF(J50="Onvoldoende","UITSLUITING"," ")))))</f>
        <v xml:space="preserve"> </v>
      </c>
      <c r="K51" s="97"/>
    </row>
    <row r="52" spans="1:11" ht="25" customHeight="1" x14ac:dyDescent="0.2">
      <c r="A52" s="111" t="str">
        <f>'Beoordelen interview'!A5</f>
        <v>Vraag 3 - interviewvraag</v>
      </c>
      <c r="B52" s="45" t="s">
        <v>0</v>
      </c>
      <c r="C52" s="16"/>
      <c r="D52" s="47" t="str">
        <f>'Beoordelaar 1'!C15</f>
        <v>Score:</v>
      </c>
      <c r="E52" s="97" t="s">
        <v>6</v>
      </c>
      <c r="F52" s="23"/>
      <c r="G52" s="47" t="str">
        <f>'Beoordelaar 1'!F15</f>
        <v>Score:</v>
      </c>
      <c r="H52" s="97" t="s">
        <v>6</v>
      </c>
      <c r="J52" s="47" t="str">
        <f>'Beoordelaar 1'!I15</f>
        <v>Score:</v>
      </c>
      <c r="K52" s="97" t="s">
        <v>6</v>
      </c>
    </row>
    <row r="53" spans="1:11" ht="25" customHeight="1" x14ac:dyDescent="0.2">
      <c r="A53" s="112"/>
      <c r="B53" s="45" t="s">
        <v>1</v>
      </c>
      <c r="C53" s="16"/>
      <c r="D53" s="47" t="str">
        <f>'Beoordelaar 2'!C15</f>
        <v>Score:</v>
      </c>
      <c r="E53" s="105"/>
      <c r="F53" s="23"/>
      <c r="G53" s="47" t="str">
        <f>'Beoordelaar 2'!F15</f>
        <v>Score:</v>
      </c>
      <c r="H53" s="97"/>
      <c r="J53" s="47" t="str">
        <f>'Beoordelaar 2'!I15</f>
        <v>Score:</v>
      </c>
      <c r="K53" s="97"/>
    </row>
    <row r="54" spans="1:11" ht="25" customHeight="1" x14ac:dyDescent="0.2">
      <c r="A54" s="112"/>
      <c r="B54" s="45" t="s">
        <v>2</v>
      </c>
      <c r="C54" s="16"/>
      <c r="D54" s="47" t="str">
        <f>'Beoordelaar 3'!C15</f>
        <v>Score:</v>
      </c>
      <c r="E54" s="105"/>
      <c r="F54" s="23"/>
      <c r="G54" s="47" t="str">
        <f>'Beoordelaar 3'!F15</f>
        <v>Score:</v>
      </c>
      <c r="H54" s="97"/>
      <c r="J54" s="47" t="str">
        <f>'Beoordelaar 3'!I15</f>
        <v>Score:</v>
      </c>
      <c r="K54" s="97"/>
    </row>
    <row r="55" spans="1:11" ht="25" customHeight="1" x14ac:dyDescent="0.2">
      <c r="A55" s="112"/>
      <c r="B55" s="45" t="s">
        <v>35</v>
      </c>
      <c r="C55" s="16"/>
      <c r="D55" s="47" t="str">
        <f>'Beoordelaar 4'!C15</f>
        <v>Score:</v>
      </c>
      <c r="E55" s="105"/>
      <c r="F55" s="23"/>
      <c r="G55" s="47" t="str">
        <f>'Beoordelaar 4'!F15</f>
        <v>Score:</v>
      </c>
      <c r="H55" s="97"/>
      <c r="J55" s="47" t="str">
        <f>'Beoordelaar 4'!I15</f>
        <v>Score:</v>
      </c>
      <c r="K55" s="97"/>
    </row>
    <row r="56" spans="1:11" ht="25" customHeight="1" x14ac:dyDescent="0.2">
      <c r="A56" s="112"/>
      <c r="B56" s="45" t="s">
        <v>36</v>
      </c>
      <c r="C56" s="16"/>
      <c r="D56" s="47" t="str">
        <f>'Beoordelaar 5'!C15</f>
        <v>Score:</v>
      </c>
      <c r="E56" s="105"/>
      <c r="F56" s="23"/>
      <c r="G56" s="47" t="str">
        <f>'Beoordelaar 5'!F15</f>
        <v>Score:</v>
      </c>
      <c r="H56" s="97"/>
      <c r="J56" s="47" t="str">
        <f>'Beoordelaar 5'!I15</f>
        <v>Score:</v>
      </c>
      <c r="K56" s="97"/>
    </row>
    <row r="57" spans="1:11" ht="25" customHeight="1" x14ac:dyDescent="0.2">
      <c r="A57" s="112"/>
      <c r="B57" s="45" t="s">
        <v>37</v>
      </c>
      <c r="C57" s="16"/>
      <c r="D57" s="47" t="str">
        <f>'Beoordelaar 6'!C15</f>
        <v>Score:</v>
      </c>
      <c r="E57" s="105"/>
      <c r="F57" s="23"/>
      <c r="G57" s="47" t="str">
        <f>'Beoordelaar 6'!F15</f>
        <v>Score:</v>
      </c>
      <c r="H57" s="97"/>
      <c r="J57" s="47" t="str">
        <f>'Beoordelaar 6'!I15</f>
        <v>Score:</v>
      </c>
      <c r="K57" s="97"/>
    </row>
    <row r="58" spans="1:11" ht="25" customHeight="1" x14ac:dyDescent="0.2">
      <c r="A58" s="113"/>
      <c r="B58" s="45" t="s">
        <v>38</v>
      </c>
      <c r="C58" s="16"/>
      <c r="D58" s="47" t="str">
        <f>'Beoordelaar 7'!C15</f>
        <v>Score:</v>
      </c>
      <c r="E58" s="105"/>
      <c r="F58" s="23"/>
      <c r="G58" s="47" t="str">
        <f>'Beoordelaar 7'!F15</f>
        <v>Score:</v>
      </c>
      <c r="H58" s="97"/>
      <c r="J58" s="47" t="str">
        <f>'Beoordelaar 7'!I15</f>
        <v>Score:</v>
      </c>
      <c r="K58" s="97"/>
    </row>
    <row r="59" spans="1:11" ht="25" customHeight="1" x14ac:dyDescent="0.2">
      <c r="A59" s="114" t="s">
        <v>8</v>
      </c>
      <c r="B59" s="115"/>
      <c r="C59" s="17"/>
      <c r="D59" s="85" t="s">
        <v>7</v>
      </c>
      <c r="E59" s="105"/>
      <c r="F59" s="24"/>
      <c r="G59" s="85" t="s">
        <v>7</v>
      </c>
      <c r="H59" s="97"/>
      <c r="J59" s="85" t="s">
        <v>7</v>
      </c>
      <c r="K59" s="97"/>
    </row>
    <row r="60" spans="1:11" ht="25" customHeight="1" x14ac:dyDescent="0.2">
      <c r="A60" s="42"/>
      <c r="B60" s="43"/>
      <c r="C60" s="17"/>
      <c r="D60" s="44" t="str">
        <f>IF(D59="uitmuntend","€ 16.000",IF(D59="goed","€ 13.600",IF(D59="voldoende","€ 0",IF(D59="matig","-€ 16.000",IF(D59="Onvoldoende","UITSLUITING"," ")))))</f>
        <v xml:space="preserve"> </v>
      </c>
      <c r="E60" s="101"/>
      <c r="F60" s="24"/>
      <c r="G60" s="44" t="str">
        <f>IF(G59="uitmuntend","€ 16.000",IF(G59="goed","€ 13.600",IF(G59="voldoende","€ 0",IF(G59="matig","-€ 16.000",IF(G59="Onvoldoende","UITSLUITING"," ")))))</f>
        <v xml:space="preserve"> </v>
      </c>
      <c r="H60" s="97"/>
      <c r="J60" s="44" t="str">
        <f>IF(J59="uitmuntend","€ 16.000",IF(J59="goed","€ 13.600",IF(J59="voldoende","€ 0",IF(J59="matig","-€ 16.000",IF(J59="Onvoldoende","UITSLUITING"," ")))))</f>
        <v xml:space="preserve"> </v>
      </c>
      <c r="K60" s="97"/>
    </row>
    <row r="61" spans="1:11" ht="25" customHeight="1" x14ac:dyDescent="0.2">
      <c r="A61" s="111" t="str">
        <f>'Beoordelen interview'!A6</f>
        <v>Vraag 4 - interviewvraag</v>
      </c>
      <c r="B61" s="45" t="s">
        <v>0</v>
      </c>
      <c r="C61" s="16"/>
      <c r="D61" s="47" t="str">
        <f>'Beoordelaar 1'!C17</f>
        <v>Score:</v>
      </c>
      <c r="E61" s="97" t="s">
        <v>6</v>
      </c>
      <c r="F61" s="23"/>
      <c r="G61" s="47" t="str">
        <f>'Beoordelaar 1'!F17</f>
        <v>Score:</v>
      </c>
      <c r="H61" s="97" t="s">
        <v>6</v>
      </c>
      <c r="J61" s="47" t="str">
        <f>'Beoordelaar 1'!I17</f>
        <v>Score:</v>
      </c>
      <c r="K61" s="97" t="s">
        <v>6</v>
      </c>
    </row>
    <row r="62" spans="1:11" ht="25" customHeight="1" x14ac:dyDescent="0.2">
      <c r="A62" s="112"/>
      <c r="B62" s="45" t="s">
        <v>1</v>
      </c>
      <c r="C62" s="16"/>
      <c r="D62" s="47" t="str">
        <f>'Beoordelaar 2'!C17</f>
        <v>Score:</v>
      </c>
      <c r="E62" s="105"/>
      <c r="F62" s="23"/>
      <c r="G62" s="47" t="str">
        <f>'Beoordelaar 2'!F17</f>
        <v>Score:</v>
      </c>
      <c r="H62" s="97"/>
      <c r="J62" s="47" t="str">
        <f>'Beoordelaar 2'!I17</f>
        <v>Score:</v>
      </c>
      <c r="K62" s="97"/>
    </row>
    <row r="63" spans="1:11" ht="25" customHeight="1" x14ac:dyDescent="0.2">
      <c r="A63" s="112"/>
      <c r="B63" s="45" t="s">
        <v>2</v>
      </c>
      <c r="C63" s="16"/>
      <c r="D63" s="47" t="str">
        <f>'Beoordelaar 3'!C17</f>
        <v>Score:</v>
      </c>
      <c r="E63" s="105"/>
      <c r="F63" s="23"/>
      <c r="G63" s="47" t="str">
        <f>'Beoordelaar 3'!F17</f>
        <v>Score:</v>
      </c>
      <c r="H63" s="97"/>
      <c r="J63" s="47" t="str">
        <f>'Beoordelaar 3'!I17</f>
        <v>Score:</v>
      </c>
      <c r="K63" s="97"/>
    </row>
    <row r="64" spans="1:11" ht="25" customHeight="1" x14ac:dyDescent="0.2">
      <c r="A64" s="112"/>
      <c r="B64" s="45" t="s">
        <v>35</v>
      </c>
      <c r="C64" s="16"/>
      <c r="D64" s="47" t="str">
        <f>'Beoordelaar 4'!C17</f>
        <v>Score:</v>
      </c>
      <c r="E64" s="105"/>
      <c r="F64" s="23"/>
      <c r="G64" s="47" t="str">
        <f>'Beoordelaar 4'!F17</f>
        <v>Score:</v>
      </c>
      <c r="H64" s="97"/>
      <c r="J64" s="47" t="str">
        <f>'Beoordelaar 4'!I17</f>
        <v>Score:</v>
      </c>
      <c r="K64" s="97"/>
    </row>
    <row r="65" spans="1:11" ht="25" customHeight="1" x14ac:dyDescent="0.2">
      <c r="A65" s="112"/>
      <c r="B65" s="45" t="s">
        <v>36</v>
      </c>
      <c r="C65" s="16"/>
      <c r="D65" s="47" t="str">
        <f>'Beoordelaar 5'!C17</f>
        <v>Score:</v>
      </c>
      <c r="E65" s="105"/>
      <c r="F65" s="23"/>
      <c r="G65" s="47" t="str">
        <f>'Beoordelaar 5'!F17</f>
        <v>Score:</v>
      </c>
      <c r="H65" s="97"/>
      <c r="J65" s="47" t="str">
        <f>'Beoordelaar 5'!I17</f>
        <v>Score:</v>
      </c>
      <c r="K65" s="97"/>
    </row>
    <row r="66" spans="1:11" ht="25" customHeight="1" x14ac:dyDescent="0.2">
      <c r="A66" s="112"/>
      <c r="B66" s="45" t="s">
        <v>37</v>
      </c>
      <c r="C66" s="16"/>
      <c r="D66" s="47" t="str">
        <f>'Beoordelaar 6'!C17</f>
        <v>Score:</v>
      </c>
      <c r="E66" s="105"/>
      <c r="F66" s="23"/>
      <c r="G66" s="47" t="str">
        <f>'Beoordelaar 6'!F17</f>
        <v>Score:</v>
      </c>
      <c r="H66" s="97"/>
      <c r="J66" s="47" t="str">
        <f>'Beoordelaar 6'!I17</f>
        <v>Score:</v>
      </c>
      <c r="K66" s="97"/>
    </row>
    <row r="67" spans="1:11" ht="25" customHeight="1" x14ac:dyDescent="0.2">
      <c r="A67" s="113"/>
      <c r="B67" s="45" t="s">
        <v>38</v>
      </c>
      <c r="C67" s="16"/>
      <c r="D67" s="47" t="str">
        <f>'Beoordelaar 7'!C17</f>
        <v>Score:</v>
      </c>
      <c r="E67" s="105"/>
      <c r="F67" s="23"/>
      <c r="G67" s="47" t="str">
        <f>'Beoordelaar 7'!F17</f>
        <v>Score:</v>
      </c>
      <c r="H67" s="97"/>
      <c r="J67" s="47" t="str">
        <f>'Beoordelaar 7'!I17</f>
        <v>Score:</v>
      </c>
      <c r="K67" s="97"/>
    </row>
    <row r="68" spans="1:11" ht="25" customHeight="1" x14ac:dyDescent="0.2">
      <c r="A68" s="114" t="s">
        <v>8</v>
      </c>
      <c r="B68" s="115"/>
      <c r="C68" s="17"/>
      <c r="D68" s="85" t="s">
        <v>7</v>
      </c>
      <c r="E68" s="105"/>
      <c r="F68" s="24"/>
      <c r="G68" s="85" t="s">
        <v>7</v>
      </c>
      <c r="H68" s="97"/>
      <c r="J68" s="85" t="s">
        <v>7</v>
      </c>
      <c r="K68" s="97"/>
    </row>
    <row r="69" spans="1:11" ht="25" customHeight="1" x14ac:dyDescent="0.2">
      <c r="A69" s="42"/>
      <c r="B69" s="43"/>
      <c r="C69" s="17"/>
      <c r="D69" s="44" t="str">
        <f>IF(D68="uitmuntend","€ 8.000",IF(D68="goed","€ 6.800",IF(D68="voldoende","€ 0",IF(D68="matig","-€ 8.000",IF(D68="Onvoldoende","UITSLUITING"," ")))))</f>
        <v xml:space="preserve"> </v>
      </c>
      <c r="E69" s="101"/>
      <c r="F69" s="24"/>
      <c r="G69" s="44" t="str">
        <f>IF(G68="uitmuntend","€ 8.000",IF(G68="goed","€ 6.800",IF(G68="voldoende","€ 0",IF(G68="matig","-€ 8.000",IF(G68="Onvoldoende","UITSLUITING"," ")))))</f>
        <v xml:space="preserve"> </v>
      </c>
      <c r="H69" s="97"/>
      <c r="J69" s="44" t="str">
        <f>IF(J68="uitmuntend","€ 8.000",IF(J68="goed","€ 6.800",IF(J68="voldoende","€ 0",IF(J68="matig","-€ 8.000",IF(J68="Onvoldoende","UITSLUITING"," ")))))</f>
        <v xml:space="preserve"> </v>
      </c>
      <c r="K69" s="97"/>
    </row>
    <row r="70" spans="1:11" ht="25" customHeight="1" x14ac:dyDescent="0.2">
      <c r="A70" s="111" t="str">
        <f>'Beoordelen interview'!A7</f>
        <v>Vraag 5 - interviewvraag</v>
      </c>
      <c r="B70" s="45" t="s">
        <v>0</v>
      </c>
      <c r="C70" s="16"/>
      <c r="D70" s="47" t="str">
        <f>'Beoordelaar 1'!C19</f>
        <v>Score:</v>
      </c>
      <c r="E70" s="97" t="s">
        <v>6</v>
      </c>
      <c r="F70" s="23"/>
      <c r="G70" s="47" t="str">
        <f>'Beoordelaar 1'!F19</f>
        <v>Score:</v>
      </c>
      <c r="H70" s="97" t="s">
        <v>6</v>
      </c>
      <c r="J70" s="47" t="str">
        <f>'Beoordelaar 1'!I19</f>
        <v>Score:</v>
      </c>
      <c r="K70" s="97" t="s">
        <v>6</v>
      </c>
    </row>
    <row r="71" spans="1:11" ht="24" customHeight="1" x14ac:dyDescent="0.2">
      <c r="A71" s="112"/>
      <c r="B71" s="45" t="s">
        <v>1</v>
      </c>
      <c r="C71" s="16"/>
      <c r="D71" s="47" t="str">
        <f>'Beoordelaar 2'!C19</f>
        <v>Score:</v>
      </c>
      <c r="E71" s="105"/>
      <c r="F71" s="23"/>
      <c r="G71" s="47" t="str">
        <f>'Beoordelaar 2'!F19</f>
        <v>Score:</v>
      </c>
      <c r="H71" s="97"/>
      <c r="J71" s="47" t="str">
        <f>'Beoordelaar 2'!I19</f>
        <v>Score:</v>
      </c>
      <c r="K71" s="97"/>
    </row>
    <row r="72" spans="1:11" ht="25" customHeight="1" x14ac:dyDescent="0.2">
      <c r="A72" s="112"/>
      <c r="B72" s="45" t="s">
        <v>2</v>
      </c>
      <c r="C72" s="16"/>
      <c r="D72" s="47" t="str">
        <f>'Beoordelaar 3'!C19</f>
        <v>Score:</v>
      </c>
      <c r="E72" s="105"/>
      <c r="F72" s="23"/>
      <c r="G72" s="47" t="str">
        <f>'Beoordelaar 3'!F19</f>
        <v>Score:</v>
      </c>
      <c r="H72" s="97"/>
      <c r="J72" s="47" t="str">
        <f>'Beoordelaar 3'!I19</f>
        <v>Score:</v>
      </c>
      <c r="K72" s="97"/>
    </row>
    <row r="73" spans="1:11" ht="25" customHeight="1" x14ac:dyDescent="0.2">
      <c r="A73" s="112"/>
      <c r="B73" s="45" t="s">
        <v>35</v>
      </c>
      <c r="C73" s="16"/>
      <c r="D73" s="47" t="str">
        <f>'Beoordelaar 4'!C19</f>
        <v>Score:</v>
      </c>
      <c r="E73" s="105"/>
      <c r="F73" s="23"/>
      <c r="G73" s="47" t="str">
        <f>'Beoordelaar 4'!F19</f>
        <v>Score:</v>
      </c>
      <c r="H73" s="97"/>
      <c r="J73" s="47" t="str">
        <f>'Beoordelaar 4'!I19</f>
        <v>Score:</v>
      </c>
      <c r="K73" s="97"/>
    </row>
    <row r="74" spans="1:11" ht="25" customHeight="1" x14ac:dyDescent="0.2">
      <c r="A74" s="112"/>
      <c r="B74" s="45" t="s">
        <v>36</v>
      </c>
      <c r="C74" s="16"/>
      <c r="D74" s="47" t="str">
        <f>'Beoordelaar 5'!C19</f>
        <v>Score:</v>
      </c>
      <c r="E74" s="105"/>
      <c r="F74" s="23"/>
      <c r="G74" s="47" t="str">
        <f>'Beoordelaar 5'!F19</f>
        <v>Score:</v>
      </c>
      <c r="H74" s="97"/>
      <c r="J74" s="47" t="str">
        <f>'Beoordelaar 5'!I19</f>
        <v>Score:</v>
      </c>
      <c r="K74" s="97"/>
    </row>
    <row r="75" spans="1:11" ht="25" customHeight="1" x14ac:dyDescent="0.2">
      <c r="A75" s="112"/>
      <c r="B75" s="45" t="s">
        <v>37</v>
      </c>
      <c r="C75" s="16"/>
      <c r="D75" s="47" t="str">
        <f>'Beoordelaar 6'!C19</f>
        <v>Score:</v>
      </c>
      <c r="E75" s="105"/>
      <c r="F75" s="23"/>
      <c r="G75" s="47" t="str">
        <f>'Beoordelaar 6'!F19</f>
        <v>Score:</v>
      </c>
      <c r="H75" s="97"/>
      <c r="J75" s="47" t="str">
        <f>'Beoordelaar 6'!I19</f>
        <v>Score:</v>
      </c>
      <c r="K75" s="97"/>
    </row>
    <row r="76" spans="1:11" ht="25" customHeight="1" x14ac:dyDescent="0.2">
      <c r="A76" s="113"/>
      <c r="B76" s="45" t="s">
        <v>38</v>
      </c>
      <c r="C76" s="16"/>
      <c r="D76" s="47" t="str">
        <f>'Beoordelaar 7'!C19</f>
        <v>Score:</v>
      </c>
      <c r="E76" s="105"/>
      <c r="F76" s="23"/>
      <c r="G76" s="47" t="str">
        <f>'Beoordelaar 7'!F19</f>
        <v>Score:</v>
      </c>
      <c r="H76" s="97"/>
      <c r="J76" s="47" t="str">
        <f>'Beoordelaar 7'!I19</f>
        <v>Score:</v>
      </c>
      <c r="K76" s="97"/>
    </row>
    <row r="77" spans="1:11" ht="25" customHeight="1" x14ac:dyDescent="0.2">
      <c r="A77" s="114" t="s">
        <v>8</v>
      </c>
      <c r="B77" s="115"/>
      <c r="C77" s="17"/>
      <c r="D77" s="85" t="s">
        <v>7</v>
      </c>
      <c r="E77" s="105"/>
      <c r="F77" s="24"/>
      <c r="G77" s="85" t="s">
        <v>7</v>
      </c>
      <c r="H77" s="97"/>
      <c r="J77" s="85" t="s">
        <v>7</v>
      </c>
      <c r="K77" s="97"/>
    </row>
    <row r="78" spans="1:11" ht="25" customHeight="1" x14ac:dyDescent="0.2">
      <c r="A78" s="42"/>
      <c r="B78" s="43"/>
      <c r="C78" s="17"/>
      <c r="D78" s="44" t="str">
        <f>IF(D77="uitmuntend","€ 16.000",IF(D77="goed","€ 13.600",IF(D77="voldoende","€ 0",IF(D77="matig","-€ 16.000",IF(D77="Onvoldoende","UITSLUITING"," ")))))</f>
        <v xml:space="preserve"> </v>
      </c>
      <c r="E78" s="101"/>
      <c r="F78" s="24"/>
      <c r="G78" s="44" t="str">
        <f>IF(G77="uitmuntend","€ 16.000",IF(G77="goed","€ 13.600",IF(G77="voldoende","€ 0",IF(G77="matig","-€ 16.000",IF(G77="Onvoldoende","UITSLUITING"," ")))))</f>
        <v xml:space="preserve"> </v>
      </c>
      <c r="H78" s="97"/>
      <c r="J78" s="44" t="str">
        <f>IF(J77="uitmuntend","€ 16.000",IF(J77="goed","€ 13.600",IF(J77="voldoende","€ 0",IF(J77="matig","-€ 16.000",IF(J77="Onvoldoende","UITSLUITING"," ")))))</f>
        <v xml:space="preserve"> </v>
      </c>
      <c r="K78" s="97"/>
    </row>
    <row r="79" spans="1:11" ht="25" customHeight="1" x14ac:dyDescent="0.2">
      <c r="A79" s="111" t="str">
        <f>'Beoordelen interview'!A8</f>
        <v>Vraag 6 - interviewvraag</v>
      </c>
      <c r="B79" s="45" t="s">
        <v>0</v>
      </c>
      <c r="C79" s="16"/>
      <c r="D79" s="47" t="str">
        <f>'Beoordelaar 1'!C21</f>
        <v>Score:</v>
      </c>
      <c r="E79" s="97" t="s">
        <v>6</v>
      </c>
      <c r="F79" s="23"/>
      <c r="G79" s="47" t="str">
        <f>'Beoordelaar 1'!F21</f>
        <v>Score:</v>
      </c>
      <c r="H79" s="97" t="s">
        <v>6</v>
      </c>
      <c r="J79" s="47" t="str">
        <f>'Beoordelaar 1'!I21</f>
        <v>Score:</v>
      </c>
      <c r="K79" s="97" t="s">
        <v>6</v>
      </c>
    </row>
    <row r="80" spans="1:11" ht="24" customHeight="1" x14ac:dyDescent="0.2">
      <c r="A80" s="112"/>
      <c r="B80" s="45" t="s">
        <v>1</v>
      </c>
      <c r="C80" s="16"/>
      <c r="D80" s="47" t="str">
        <f>'Beoordelaar 2'!C21</f>
        <v>Score:</v>
      </c>
      <c r="E80" s="105"/>
      <c r="F80" s="23"/>
      <c r="G80" s="47" t="str">
        <f>'Beoordelaar 2'!F21</f>
        <v>Score:</v>
      </c>
      <c r="H80" s="105"/>
      <c r="J80" s="47" t="str">
        <f>'Beoordelaar 2'!I21</f>
        <v>Score:</v>
      </c>
      <c r="K80" s="105"/>
    </row>
    <row r="81" spans="1:11" ht="25" customHeight="1" x14ac:dyDescent="0.2">
      <c r="A81" s="112"/>
      <c r="B81" s="45" t="s">
        <v>2</v>
      </c>
      <c r="C81" s="16"/>
      <c r="D81" s="47" t="str">
        <f>'Beoordelaar 3'!C21</f>
        <v>Score:</v>
      </c>
      <c r="E81" s="105"/>
      <c r="F81" s="23"/>
      <c r="G81" s="47" t="str">
        <f>'Beoordelaar 3'!F21</f>
        <v>Score:</v>
      </c>
      <c r="H81" s="105"/>
      <c r="J81" s="47" t="str">
        <f>'Beoordelaar 3'!I21</f>
        <v>Score:</v>
      </c>
      <c r="K81" s="105"/>
    </row>
    <row r="82" spans="1:11" ht="25" customHeight="1" x14ac:dyDescent="0.2">
      <c r="A82" s="112"/>
      <c r="B82" s="45" t="s">
        <v>35</v>
      </c>
      <c r="C82" s="16"/>
      <c r="D82" s="47" t="str">
        <f>'Beoordelaar 4'!C21</f>
        <v>Score:</v>
      </c>
      <c r="E82" s="105"/>
      <c r="F82" s="23"/>
      <c r="G82" s="47" t="str">
        <f>'Beoordelaar 4'!F21</f>
        <v>Score:</v>
      </c>
      <c r="H82" s="105"/>
      <c r="J82" s="47" t="str">
        <f>'Beoordelaar 4'!I21</f>
        <v>Score:</v>
      </c>
      <c r="K82" s="105"/>
    </row>
    <row r="83" spans="1:11" ht="25" customHeight="1" x14ac:dyDescent="0.2">
      <c r="A83" s="112"/>
      <c r="B83" s="45" t="s">
        <v>36</v>
      </c>
      <c r="C83" s="16"/>
      <c r="D83" s="47" t="str">
        <f>'Beoordelaar 5'!C21</f>
        <v>Score:</v>
      </c>
      <c r="E83" s="105"/>
      <c r="F83" s="23"/>
      <c r="G83" s="47" t="str">
        <f>'Beoordelaar 5'!F21</f>
        <v>Score:</v>
      </c>
      <c r="H83" s="105"/>
      <c r="J83" s="47" t="str">
        <f>'Beoordelaar 5'!I21</f>
        <v>Score:</v>
      </c>
      <c r="K83" s="105"/>
    </row>
    <row r="84" spans="1:11" ht="25" customHeight="1" x14ac:dyDescent="0.2">
      <c r="A84" s="112"/>
      <c r="B84" s="45" t="s">
        <v>37</v>
      </c>
      <c r="C84" s="16"/>
      <c r="D84" s="47" t="str">
        <f>'Beoordelaar 6'!C21</f>
        <v>Score:</v>
      </c>
      <c r="E84" s="105"/>
      <c r="F84" s="23"/>
      <c r="G84" s="47" t="str">
        <f>'Beoordelaar 6'!F21</f>
        <v>Score:</v>
      </c>
      <c r="H84" s="105"/>
      <c r="J84" s="47" t="str">
        <f>'Beoordelaar 6'!I21</f>
        <v>Score:</v>
      </c>
      <c r="K84" s="105"/>
    </row>
    <row r="85" spans="1:11" ht="25" customHeight="1" x14ac:dyDescent="0.2">
      <c r="A85" s="113"/>
      <c r="B85" s="45" t="s">
        <v>38</v>
      </c>
      <c r="C85" s="16"/>
      <c r="D85" s="47" t="str">
        <f>'Beoordelaar 7'!C21</f>
        <v>Score:</v>
      </c>
      <c r="E85" s="105"/>
      <c r="F85" s="23"/>
      <c r="G85" s="47" t="str">
        <f>'Beoordelaar 7'!F21</f>
        <v>Score:</v>
      </c>
      <c r="H85" s="105"/>
      <c r="J85" s="47" t="str">
        <f>'Beoordelaar 7'!I21</f>
        <v>Score:</v>
      </c>
      <c r="K85" s="105"/>
    </row>
    <row r="86" spans="1:11" ht="25" customHeight="1" x14ac:dyDescent="0.2">
      <c r="A86" s="114"/>
      <c r="B86" s="115"/>
      <c r="C86" s="17"/>
      <c r="D86" s="85" t="s">
        <v>7</v>
      </c>
      <c r="E86" s="105"/>
      <c r="F86" s="24"/>
      <c r="G86" s="85" t="s">
        <v>7</v>
      </c>
      <c r="H86" s="105"/>
      <c r="J86" s="85" t="s">
        <v>7</v>
      </c>
      <c r="K86" s="105"/>
    </row>
    <row r="87" spans="1:11" ht="25" customHeight="1" x14ac:dyDescent="0.2">
      <c r="A87" s="42"/>
      <c r="B87" s="43"/>
      <c r="C87" s="17"/>
      <c r="D87" s="44" t="str">
        <f>IF(D86="uitmuntend","€ 16.000",IF(D86="goed","€ 13.600",IF(D86="voldoende","€ 0",IF(D86="matig","-€ 16.000",IF(D86="Onvoldoende","UITSLUITING"," ")))))</f>
        <v xml:space="preserve"> </v>
      </c>
      <c r="E87" s="101"/>
      <c r="F87" s="24"/>
      <c r="G87" s="44" t="str">
        <f>IF(G86="uitmuntend","€ 16.000",IF(G86="goed","€ 13.600",IF(G86="voldoende","€ 0",IF(G86="matig","-€ 16.000",IF(G86="Onvoldoende","UITSLUITING"," ")))))</f>
        <v xml:space="preserve"> </v>
      </c>
      <c r="H87" s="101"/>
      <c r="J87" s="44" t="str">
        <f>IF(J86="uitmuntend","€ 16.000",IF(J86="goed","€ 13.600",IF(J86="voldoende","€ 0",IF(J86="matig","-€ 16.000",IF(J86="Onvoldoende","UITSLUITING"," ")))))</f>
        <v xml:space="preserve"> </v>
      </c>
      <c r="K87" s="101"/>
    </row>
    <row r="88" spans="1:11" ht="25" customHeight="1" x14ac:dyDescent="0.2">
      <c r="A88" s="116" t="s">
        <v>27</v>
      </c>
      <c r="B88" s="117"/>
      <c r="C88" s="18"/>
      <c r="D88" s="98" t="e">
        <f>D42+D51+D60+D69+D78</f>
        <v>#VALUE!</v>
      </c>
      <c r="E88" s="99"/>
      <c r="F88" s="25"/>
      <c r="G88" s="98" t="e">
        <f>G42+G51+G60+G69+G78</f>
        <v>#VALUE!</v>
      </c>
      <c r="H88" s="99"/>
      <c r="J88" s="98" t="e">
        <f>J42+J51+J60+J69+J78</f>
        <v>#VALUE!</v>
      </c>
      <c r="K88" s="99"/>
    </row>
  </sheetData>
  <sheetProtection algorithmName="SHA-512" hashValue="ff74AH08ckAtK/Ze+q2Xt1zEi/y7gUKoWa6ChvXs2r8ZYbjHz1320n+roLxqXedYKxn8hSYrcn4xZQlKTMMdaQ==" saltValue="AN5X02BVdFLlA8JaADYVgA==" spinCount="100000" sheet="1" objects="1" scenarios="1"/>
  <mergeCells count="60">
    <mergeCell ref="A79:A85"/>
    <mergeCell ref="E79:E87"/>
    <mergeCell ref="H79:H87"/>
    <mergeCell ref="K79:K87"/>
    <mergeCell ref="A86:B86"/>
    <mergeCell ref="A52:A58"/>
    <mergeCell ref="E52:E60"/>
    <mergeCell ref="A59:B59"/>
    <mergeCell ref="A61:A67"/>
    <mergeCell ref="E61:E69"/>
    <mergeCell ref="A68:B68"/>
    <mergeCell ref="A70:A76"/>
    <mergeCell ref="E70:E78"/>
    <mergeCell ref="A77:B77"/>
    <mergeCell ref="A88:B88"/>
    <mergeCell ref="A3:A9"/>
    <mergeCell ref="A43:A49"/>
    <mergeCell ref="A28:B28"/>
    <mergeCell ref="A34:A40"/>
    <mergeCell ref="A21:A27"/>
    <mergeCell ref="A12:A18"/>
    <mergeCell ref="A10:B10"/>
    <mergeCell ref="A41:B41"/>
    <mergeCell ref="A50:B50"/>
    <mergeCell ref="A32:B32"/>
    <mergeCell ref="A19:B19"/>
    <mergeCell ref="D88:E88"/>
    <mergeCell ref="A1:B1"/>
    <mergeCell ref="D1:E1"/>
    <mergeCell ref="E3:E11"/>
    <mergeCell ref="E12:E20"/>
    <mergeCell ref="E43:E51"/>
    <mergeCell ref="D30:E30"/>
    <mergeCell ref="E21:E29"/>
    <mergeCell ref="G1:H1"/>
    <mergeCell ref="H3:H11"/>
    <mergeCell ref="H12:H20"/>
    <mergeCell ref="H21:H29"/>
    <mergeCell ref="G32:H32"/>
    <mergeCell ref="G30:H30"/>
    <mergeCell ref="H34:H42"/>
    <mergeCell ref="H43:H51"/>
    <mergeCell ref="G88:H88"/>
    <mergeCell ref="E34:E42"/>
    <mergeCell ref="D32:E32"/>
    <mergeCell ref="H52:H60"/>
    <mergeCell ref="H61:H69"/>
    <mergeCell ref="H70:H78"/>
    <mergeCell ref="J1:K1"/>
    <mergeCell ref="K3:K11"/>
    <mergeCell ref="K12:K20"/>
    <mergeCell ref="K21:K29"/>
    <mergeCell ref="J88:K88"/>
    <mergeCell ref="J30:K30"/>
    <mergeCell ref="J32:K32"/>
    <mergeCell ref="K34:K42"/>
    <mergeCell ref="K43:K51"/>
    <mergeCell ref="K52:K60"/>
    <mergeCell ref="K61:K69"/>
    <mergeCell ref="K70:K78"/>
  </mergeCells>
  <dataValidations count="1">
    <dataValidation type="list" allowBlank="1" showInputMessage="1" showErrorMessage="1" sqref="D19 D10 D28 D41 D50 G19 G10 G28 G41 G50 J10 J50 J19 J41 J28 D59 G59 J59 D68 G68 J68 D77 G77 J77 D86 G86 J86" xr:uid="{60D6A481-F072-E44D-BB7F-541C61590274}">
      <formula1>Score</formula1>
    </dataValidation>
  </dataValidation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2F0D4-A87E-C740-B698-FC29E04A581A}">
  <dimension ref="A1:K13"/>
  <sheetViews>
    <sheetView showGridLines="0" workbookViewId="0">
      <selection activeCell="G5" sqref="G5"/>
    </sheetView>
  </sheetViews>
  <sheetFormatPr baseColWidth="10" defaultColWidth="11.5" defaultRowHeight="15" x14ac:dyDescent="0.2"/>
  <cols>
    <col min="1" max="1" width="77.5" customWidth="1"/>
    <col min="2" max="2" width="1.5" customWidth="1"/>
    <col min="3" max="3" width="26.83203125" customWidth="1"/>
    <col min="4" max="4" width="1.6640625" customWidth="1"/>
    <col min="5" max="5" width="26.83203125" customWidth="1"/>
    <col min="6" max="6" width="1.33203125" customWidth="1"/>
    <col min="7" max="7" width="26.83203125" customWidth="1"/>
  </cols>
  <sheetData>
    <row r="1" spans="1:11" ht="31" customHeight="1" x14ac:dyDescent="0.2">
      <c r="A1" s="28" t="s">
        <v>19</v>
      </c>
      <c r="B1" s="12"/>
      <c r="C1" s="29"/>
      <c r="D1" s="12"/>
      <c r="E1" s="29"/>
      <c r="F1" s="12"/>
      <c r="G1" s="29"/>
      <c r="H1" s="2"/>
      <c r="I1" s="3"/>
      <c r="J1" s="3"/>
      <c r="K1" s="3"/>
    </row>
    <row r="2" spans="1:11" ht="31" customHeight="1" x14ac:dyDescent="0.2">
      <c r="A2" s="31" t="s">
        <v>20</v>
      </c>
      <c r="B2" s="12"/>
      <c r="C2" s="32" t="str">
        <f>Consensus!D1</f>
        <v>Inschrijver 1</v>
      </c>
      <c r="D2" s="13"/>
      <c r="E2" s="32" t="str">
        <f>Consensus!G1</f>
        <v>Inschrijver 2</v>
      </c>
      <c r="F2" s="13"/>
      <c r="G2" s="32" t="str">
        <f>Consensus!J1</f>
        <v>Inschrijver 3</v>
      </c>
      <c r="H2" s="3"/>
      <c r="I2" s="3"/>
      <c r="J2" s="3"/>
      <c r="K2" s="3"/>
    </row>
    <row r="3" spans="1:11" ht="26" customHeight="1" x14ac:dyDescent="0.2">
      <c r="A3" s="30" t="str">
        <f>Consensus!A2</f>
        <v>1. OPEN VRAGEN</v>
      </c>
      <c r="B3" s="12"/>
      <c r="C3" s="30" t="e">
        <f>Consensus!D30</f>
        <v>#VALUE!</v>
      </c>
      <c r="D3" s="13"/>
      <c r="E3" s="30" t="e">
        <f>Consensus!G30</f>
        <v>#VALUE!</v>
      </c>
      <c r="F3" s="13"/>
      <c r="G3" s="30" t="e">
        <f>Consensus!J30</f>
        <v>#VALUE!</v>
      </c>
    </row>
    <row r="4" spans="1:11" ht="26" customHeight="1" x14ac:dyDescent="0.2">
      <c r="A4" s="30" t="str">
        <f>Consensus!A33</f>
        <v>2. INTERVIEW</v>
      </c>
      <c r="B4" s="12"/>
      <c r="C4" s="30" t="e">
        <f>Consensus!D88</f>
        <v>#VALUE!</v>
      </c>
      <c r="D4" s="13"/>
      <c r="E4" s="30" t="e">
        <f>Consensus!G88</f>
        <v>#VALUE!</v>
      </c>
      <c r="F4" s="13"/>
      <c r="G4" s="30" t="e">
        <f>Consensus!J88</f>
        <v>#VALUE!</v>
      </c>
    </row>
    <row r="5" spans="1:11" ht="27" customHeight="1" x14ac:dyDescent="0.2">
      <c r="A5" s="33" t="s">
        <v>21</v>
      </c>
      <c r="B5" s="12"/>
      <c r="C5" s="34" t="e">
        <f>C3+C4</f>
        <v>#VALUE!</v>
      </c>
      <c r="D5" s="13"/>
      <c r="E5" s="34" t="e">
        <f>E3+E4</f>
        <v>#VALUE!</v>
      </c>
      <c r="F5" s="13"/>
      <c r="G5" s="34" t="e">
        <f>G3+G4</f>
        <v>#VALUE!</v>
      </c>
    </row>
    <row r="7" spans="1:11" ht="35" customHeight="1" x14ac:dyDescent="0.2">
      <c r="A7" s="35" t="s">
        <v>22</v>
      </c>
      <c r="B7" s="12"/>
      <c r="C7" s="36">
        <v>0</v>
      </c>
      <c r="D7" s="13"/>
      <c r="E7" s="36">
        <v>0</v>
      </c>
      <c r="F7" s="13"/>
      <c r="G7" s="36">
        <v>0</v>
      </c>
    </row>
    <row r="9" spans="1:11" ht="41" customHeight="1" x14ac:dyDescent="0.2">
      <c r="A9" s="37" t="s">
        <v>23</v>
      </c>
      <c r="B9" s="12"/>
      <c r="C9" s="71" t="e">
        <f>C7-C5</f>
        <v>#VALUE!</v>
      </c>
      <c r="D9" s="27"/>
      <c r="E9" s="37" t="e">
        <f>E7-E5</f>
        <v>#VALUE!</v>
      </c>
      <c r="F9" s="27"/>
      <c r="G9" s="37" t="e">
        <f>G7-G5</f>
        <v>#VALUE!</v>
      </c>
    </row>
    <row r="13" spans="1:11" ht="16" x14ac:dyDescent="0.2">
      <c r="A13" s="26"/>
    </row>
  </sheetData>
  <sheetProtection algorithmName="SHA-512" hashValue="492BzJXy+kXwGhcHV6pWAjSYUnn2lL+jWg0mhd1rNXWKop0pwmBAYRBrgUkffDg2CTfr3ap6eZgxADQUJq6Bug==" saltValue="qWJCzSWzcGLzIXXL9s5KVQ=="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6C00-3F4C-0543-A02D-E81D43AA77B3}">
  <dimension ref="A1:H25"/>
  <sheetViews>
    <sheetView showGridLines="0" zoomScale="130" zoomScaleNormal="130" workbookViewId="0">
      <selection activeCell="A8" sqref="A8"/>
    </sheetView>
  </sheetViews>
  <sheetFormatPr baseColWidth="10" defaultColWidth="11.5" defaultRowHeight="15" x14ac:dyDescent="0.2"/>
  <cols>
    <col min="1" max="1" width="75.83203125" style="9" customWidth="1"/>
    <col min="2" max="6" width="10.83203125" style="19"/>
    <col min="7" max="7" width="10.83203125" style="11"/>
  </cols>
  <sheetData>
    <row r="1" spans="1:8" ht="60" customHeight="1" x14ac:dyDescent="0.2">
      <c r="A1" s="70" t="s">
        <v>28</v>
      </c>
      <c r="B1" s="73" t="e" vm="1">
        <v>#VALUE!</v>
      </c>
      <c r="C1" s="3"/>
      <c r="D1" s="3"/>
      <c r="E1" s="3"/>
    </row>
    <row r="2" spans="1:8" ht="20" customHeight="1" x14ac:dyDescent="0.2">
      <c r="A2" s="72" t="s">
        <v>14</v>
      </c>
      <c r="B2" s="3"/>
      <c r="C2" s="3"/>
      <c r="D2" s="3"/>
      <c r="E2" s="3"/>
    </row>
    <row r="3" spans="1:8" ht="20" customHeight="1" x14ac:dyDescent="0.2">
      <c r="A3" s="64" t="s">
        <v>44</v>
      </c>
      <c r="C3" s="11"/>
      <c r="D3" s="11"/>
      <c r="E3" s="11"/>
      <c r="F3" s="11"/>
      <c r="H3" s="11"/>
    </row>
    <row r="4" spans="1:8" ht="20" customHeight="1" x14ac:dyDescent="0.2">
      <c r="A4" s="64" t="s">
        <v>46</v>
      </c>
      <c r="C4" s="11"/>
      <c r="D4" s="20"/>
      <c r="E4" s="20"/>
      <c r="F4" s="20"/>
      <c r="G4" s="20"/>
      <c r="H4" s="11"/>
    </row>
    <row r="5" spans="1:8" ht="20" customHeight="1" x14ac:dyDescent="0.2">
      <c r="A5" s="64" t="s">
        <v>51</v>
      </c>
      <c r="C5" s="11"/>
      <c r="D5" s="11"/>
      <c r="E5" s="11"/>
      <c r="F5" s="11"/>
      <c r="H5" s="11"/>
    </row>
    <row r="6" spans="1:8" ht="20" customHeight="1" x14ac:dyDescent="0.2">
      <c r="A6" s="64" t="s">
        <v>47</v>
      </c>
      <c r="C6" s="11"/>
      <c r="D6" s="20"/>
      <c r="E6" s="20"/>
      <c r="F6" s="20"/>
      <c r="G6" s="20"/>
      <c r="H6" s="11"/>
    </row>
    <row r="7" spans="1:8" ht="20" customHeight="1" x14ac:dyDescent="0.2">
      <c r="A7" s="64" t="s">
        <v>48</v>
      </c>
      <c r="C7" s="11"/>
      <c r="D7" s="11"/>
      <c r="E7" s="11"/>
      <c r="F7" s="11"/>
      <c r="H7" s="11"/>
    </row>
    <row r="8" spans="1:8" ht="20" customHeight="1" x14ac:dyDescent="0.2">
      <c r="A8" s="64" t="s">
        <v>50</v>
      </c>
      <c r="C8" s="11"/>
      <c r="D8" s="11"/>
      <c r="E8" s="11"/>
      <c r="F8" s="11"/>
      <c r="H8" s="11"/>
    </row>
    <row r="9" spans="1:8" ht="20" customHeight="1" x14ac:dyDescent="0.2">
      <c r="A9" s="65"/>
    </row>
    <row r="10" spans="1:8" x14ac:dyDescent="0.2">
      <c r="A10" s="10"/>
    </row>
    <row r="25" spans="5:5" x14ac:dyDescent="0.2">
      <c r="E25" s="19">
        <v>1</v>
      </c>
    </row>
  </sheetData>
  <sheetProtection algorithmName="SHA-512" hashValue="riASUqRQrnwdUgF/iVBq9jfPsDDv+rC3oZK47S6PrjAt0lmah331oRIKLEA2+/vv/k02hTfPQjo7UlbKHbCZZw==" saltValue="e4TPjmA7aSnfCCvi2aaV7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2"/>
  <sheetViews>
    <sheetView showGridLines="0" tabSelected="1" topLeftCell="A18" zoomScaleNormal="100" zoomScalePageLayoutView="85" workbookViewId="0">
      <selection activeCell="I22" sqref="A21:J22"/>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74" t="s">
        <v>40</v>
      </c>
      <c r="B1" s="6"/>
      <c r="C1" s="75" t="s">
        <v>11</v>
      </c>
      <c r="D1" s="74"/>
      <c r="E1" s="6"/>
      <c r="F1" s="75" t="s">
        <v>12</v>
      </c>
      <c r="G1" s="74"/>
      <c r="H1" s="6"/>
      <c r="I1" s="75" t="s">
        <v>13</v>
      </c>
      <c r="J1" s="74"/>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95" t="s">
        <v>6</v>
      </c>
      <c r="G22" s="90"/>
      <c r="H22" s="7"/>
      <c r="I22" s="95" t="s">
        <v>6</v>
      </c>
      <c r="J22" s="90"/>
    </row>
  </sheetData>
  <sheetProtection algorithmName="SHA-512" hashValue="y3WNNHsEs1ifG9E7fyfJizmm74Gjd8U9yiVSFgazypwKdhy3ymGglrzwpDmk14hYMe8uaFcnL8luZNvIR5qwLg==" saltValue="I0FCukrNhmxIA2OWyD9QCA==" spinCount="100000" sheet="1" objects="1" scenarios="1"/>
  <mergeCells count="35">
    <mergeCell ref="A21:A22"/>
    <mergeCell ref="C22:D22"/>
    <mergeCell ref="F22:G22"/>
    <mergeCell ref="I22:J22"/>
    <mergeCell ref="I4:J4"/>
    <mergeCell ref="A11:A12"/>
    <mergeCell ref="F6:G6"/>
    <mergeCell ref="A19:A20"/>
    <mergeCell ref="C20:D20"/>
    <mergeCell ref="F20:G20"/>
    <mergeCell ref="I20:J20"/>
    <mergeCell ref="A15:A16"/>
    <mergeCell ref="C16:D16"/>
    <mergeCell ref="F16:G16"/>
    <mergeCell ref="I16:J16"/>
    <mergeCell ref="A17:A18"/>
    <mergeCell ref="C18:D18"/>
    <mergeCell ref="F18:G18"/>
    <mergeCell ref="I18:J18"/>
    <mergeCell ref="A2:J2"/>
    <mergeCell ref="I14:J14"/>
    <mergeCell ref="I6:J6"/>
    <mergeCell ref="F8:G8"/>
    <mergeCell ref="I8:J8"/>
    <mergeCell ref="F12:G12"/>
    <mergeCell ref="I12:J12"/>
    <mergeCell ref="F14:G14"/>
    <mergeCell ref="A13:A14"/>
    <mergeCell ref="C12:D12"/>
    <mergeCell ref="C14:D14"/>
    <mergeCell ref="C4:D4"/>
    <mergeCell ref="C6:D6"/>
    <mergeCell ref="C8:D8"/>
    <mergeCell ref="A10:J10"/>
    <mergeCell ref="F4:G4"/>
  </mergeCells>
  <dataValidations count="1">
    <dataValidation type="list" errorStyle="warning" allowBlank="1" showErrorMessage="1" sqref="C3 C5 C7 C11 C13 F3 I3 F5 I5 F7 I7 F11 I11 F13 I13 C15 F15 I15 C17 F17 I17 C19 F19 I19 C21 F21 I21" xr:uid="{00000000-0002-0000-0100-000000000000}">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
  <sheetViews>
    <sheetView showGridLines="0" topLeftCell="A18" zoomScaleNormal="100" zoomScalePageLayoutView="85" workbookViewId="0">
      <selection activeCell="I22" sqref="A21:J22"/>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3</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V9YGlqkzFfNJbomDJB4PkWpci66DI4C/ksIE0fj4ycpOoKVKzvTZ2bBho4h56YjOkyDyILRUngpWQp7lLyHrCQ==" saltValue="B0K2Mfhkd7/q8Fyjax/0yw==" spinCount="100000" sheet="1" objects="1" scenarios="1"/>
  <mergeCells count="35">
    <mergeCell ref="A21:A22"/>
    <mergeCell ref="C22:D22"/>
    <mergeCell ref="F22:G22"/>
    <mergeCell ref="I22:J22"/>
    <mergeCell ref="I4:J4"/>
    <mergeCell ref="C6:D6"/>
    <mergeCell ref="F6:G6"/>
    <mergeCell ref="A19:A20"/>
    <mergeCell ref="C20:D20"/>
    <mergeCell ref="F20:G20"/>
    <mergeCell ref="I20:J20"/>
    <mergeCell ref="A15:A16"/>
    <mergeCell ref="C16:D16"/>
    <mergeCell ref="F16:G16"/>
    <mergeCell ref="I16:J16"/>
    <mergeCell ref="A17:A18"/>
    <mergeCell ref="C18:D18"/>
    <mergeCell ref="F18:G18"/>
    <mergeCell ref="I18:J18"/>
    <mergeCell ref="A2:J2"/>
    <mergeCell ref="A13:A14"/>
    <mergeCell ref="C14:D14"/>
    <mergeCell ref="F14:G14"/>
    <mergeCell ref="I14:J14"/>
    <mergeCell ref="F8:G8"/>
    <mergeCell ref="I8:J8"/>
    <mergeCell ref="A11:A12"/>
    <mergeCell ref="C12:D12"/>
    <mergeCell ref="F12:G12"/>
    <mergeCell ref="I12:J12"/>
    <mergeCell ref="C8:D8"/>
    <mergeCell ref="A10:J10"/>
    <mergeCell ref="I6:J6"/>
    <mergeCell ref="C4:D4"/>
    <mergeCell ref="F4:G4"/>
  </mergeCells>
  <dataValidations count="1">
    <dataValidation type="list" errorStyle="warning" allowBlank="1" showErrorMessage="1" sqref="C3 C5 C7 C11 C13 F3 I3 F5 I5 F7 I7 F11 I11 F13 I13 C15 F15 I15 C17 F17 I17 C19 F19 I19 C21 F21 I21" xr:uid="{75A3C21A-5C4C-464C-8EA5-4603106EABB2}">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2"/>
  <sheetViews>
    <sheetView showGridLines="0" topLeftCell="A16" zoomScaleNormal="100" zoomScalePageLayoutView="85" workbookViewId="0">
      <selection activeCell="A23" sqref="A23"/>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4</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6kyjlapa35ZS5+EvIhwgH+13zGBfSN4IO3Ac4TOmVae/jvHpVrk0Lx5vehXtJpcRIKsNwy1FCvvOo6YFLeVXFg==" saltValue="ddDyjwvtDIQ12KSvMumA9A==" spinCount="100000" sheet="1" objects="1" scenarios="1"/>
  <mergeCells count="35">
    <mergeCell ref="A21:A22"/>
    <mergeCell ref="C22:D22"/>
    <mergeCell ref="F22:G22"/>
    <mergeCell ref="I22:J22"/>
    <mergeCell ref="I4:J4"/>
    <mergeCell ref="C6:D6"/>
    <mergeCell ref="F6:G6"/>
    <mergeCell ref="A19:A20"/>
    <mergeCell ref="C20:D20"/>
    <mergeCell ref="F20:G20"/>
    <mergeCell ref="I20:J20"/>
    <mergeCell ref="A15:A16"/>
    <mergeCell ref="C16:D16"/>
    <mergeCell ref="F16:G16"/>
    <mergeCell ref="I16:J16"/>
    <mergeCell ref="A17:A18"/>
    <mergeCell ref="C18:D18"/>
    <mergeCell ref="F18:G18"/>
    <mergeCell ref="I18:J18"/>
    <mergeCell ref="A2:J2"/>
    <mergeCell ref="A13:A14"/>
    <mergeCell ref="C14:D14"/>
    <mergeCell ref="F14:G14"/>
    <mergeCell ref="I14:J14"/>
    <mergeCell ref="F8:G8"/>
    <mergeCell ref="I8:J8"/>
    <mergeCell ref="A11:A12"/>
    <mergeCell ref="C12:D12"/>
    <mergeCell ref="F12:G12"/>
    <mergeCell ref="I12:J12"/>
    <mergeCell ref="C8:D8"/>
    <mergeCell ref="A10:J10"/>
    <mergeCell ref="I6:J6"/>
    <mergeCell ref="C4:D4"/>
    <mergeCell ref="F4:G4"/>
  </mergeCells>
  <dataValidations count="1">
    <dataValidation type="list" errorStyle="warning" allowBlank="1" showErrorMessage="1" sqref="C3 C5 C7 C11 C13 F3 I3 F5 I5 F7 I7 F11 I11 F13 I13 C15 F15 I15 C17 F17 I17 C19 F19 I19 C21 F21 I21" xr:uid="{F87467AD-5824-BB41-900F-3DB126198DA6}">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CA251-BAEE-5B43-9791-A50AC89D9C85}">
  <dimension ref="A1:K22"/>
  <sheetViews>
    <sheetView showGridLines="0" topLeftCell="A16" workbookViewId="0">
      <selection activeCell="A23" sqref="A23"/>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31</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9LFfU/G2DN7uV2hnS9UbGQ3m6m00NWl6gNT/ha1u9gDZc2k4Os/fa/CqgCDlUn64Ky+fwKUuq6d8MDWNlaaX+A==" saltValue="WqF2/gre88S37HNBch0+rA==" spinCount="100000" sheet="1" objects="1" scenarios="1"/>
  <mergeCells count="35">
    <mergeCell ref="A21:A22"/>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4:D4"/>
    <mergeCell ref="F4:G4"/>
    <mergeCell ref="I4:J4"/>
    <mergeCell ref="A2:J2"/>
    <mergeCell ref="C6:D6"/>
    <mergeCell ref="F6:G6"/>
    <mergeCell ref="I6:J6"/>
    <mergeCell ref="C8:D8"/>
    <mergeCell ref="F8:G8"/>
    <mergeCell ref="I8:J8"/>
    <mergeCell ref="A13:A14"/>
    <mergeCell ref="C14:D14"/>
    <mergeCell ref="F14:G14"/>
    <mergeCell ref="I14:J14"/>
    <mergeCell ref="A11:A12"/>
    <mergeCell ref="C12:D12"/>
    <mergeCell ref="F12:G12"/>
    <mergeCell ref="I12:J12"/>
    <mergeCell ref="A10:J10"/>
  </mergeCells>
  <dataValidations disablePrompts="1" count="1">
    <dataValidation type="list" errorStyle="warning" allowBlank="1" showErrorMessage="1" sqref="C3 C5 C7 C11 C13 F3 I3 F5 I5 F7 I7 F11 I11 F13 I13 C15 F15 I15 C17 F17 I17 C19 F19 I19 C21 F21 I21" xr:uid="{09F507A5-D939-1A43-93A9-FE2E49C3A2EE}">
      <formula1>Score</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96BC2-E439-C644-B6CB-D7B54EC16E19}">
  <dimension ref="A1:K22"/>
  <sheetViews>
    <sheetView showGridLines="0" topLeftCell="A22" workbookViewId="0">
      <selection activeCell="A21" sqref="A21:A22"/>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32</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QZTPGYJJbpBgfRTA5wzgvK6J2ugwlWmaCNEOpsGt1Zh0iJGOPooAFQUBCC2sq8OAl8+NlijXj9/Km2L26WCspg==" saltValue="8t1J3kuocTqKtPFsKiIbDg==" spinCount="100000" sheet="1" objects="1" scenarios="1"/>
  <mergeCells count="35">
    <mergeCell ref="C22:D22"/>
    <mergeCell ref="F22:G22"/>
    <mergeCell ref="I22:J22"/>
    <mergeCell ref="A21:A22"/>
    <mergeCell ref="A19:A20"/>
    <mergeCell ref="C20:D20"/>
    <mergeCell ref="F20:G20"/>
    <mergeCell ref="I20:J20"/>
    <mergeCell ref="A15:A16"/>
    <mergeCell ref="C16:D16"/>
    <mergeCell ref="F16:G16"/>
    <mergeCell ref="I16:J16"/>
    <mergeCell ref="A17:A18"/>
    <mergeCell ref="C18:D18"/>
    <mergeCell ref="F18:G18"/>
    <mergeCell ref="I18:J18"/>
    <mergeCell ref="C4:D4"/>
    <mergeCell ref="F4:G4"/>
    <mergeCell ref="I4:J4"/>
    <mergeCell ref="A2:J2"/>
    <mergeCell ref="C6:D6"/>
    <mergeCell ref="F6:G6"/>
    <mergeCell ref="I6:J6"/>
    <mergeCell ref="C8:D8"/>
    <mergeCell ref="F8:G8"/>
    <mergeCell ref="I8:J8"/>
    <mergeCell ref="A13:A14"/>
    <mergeCell ref="C14:D14"/>
    <mergeCell ref="F14:G14"/>
    <mergeCell ref="I14:J14"/>
    <mergeCell ref="A11:A12"/>
    <mergeCell ref="C12:D12"/>
    <mergeCell ref="F12:G12"/>
    <mergeCell ref="I12:J12"/>
    <mergeCell ref="A10:J10"/>
  </mergeCells>
  <dataValidations count="1">
    <dataValidation type="list" errorStyle="warning" allowBlank="1" showErrorMessage="1" sqref="C3 C5 C7 C11 C13 F3 I3 F5 I5 F7 I7 F11 I11 F13 I13 C15 F15 I15 C17 F17 I17 C19 F19 I19 C21 F21 I21" xr:uid="{C4BE406C-373A-2940-9BDE-7469BBE27A7B}">
      <formula1>Score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747-CC36-AD41-A4F5-6C9819B546A2}">
  <dimension ref="A1:K22"/>
  <sheetViews>
    <sheetView showGridLines="0" topLeftCell="A18" workbookViewId="0">
      <selection activeCell="A27" sqref="A27"/>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33</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TMTX5umhHT7KWXigOTF3PAdDloVbAQEemN840SRr9Ord1PBxfCzlNGXsTsN8zXQWhMAlRIKtB8Dmdle92jNN9g==" saltValue="9hTWxq2AANbppUr7lg9+LQ==" spinCount="100000" sheet="1" objects="1" scenarios="1"/>
  <mergeCells count="35">
    <mergeCell ref="A21:A22"/>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4:D4"/>
    <mergeCell ref="F4:G4"/>
    <mergeCell ref="I4:J4"/>
    <mergeCell ref="A2:J2"/>
    <mergeCell ref="C6:D6"/>
    <mergeCell ref="F6:G6"/>
    <mergeCell ref="I6:J6"/>
    <mergeCell ref="C8:D8"/>
    <mergeCell ref="F8:G8"/>
    <mergeCell ref="I8:J8"/>
    <mergeCell ref="A13:A14"/>
    <mergeCell ref="C14:D14"/>
    <mergeCell ref="F14:G14"/>
    <mergeCell ref="I14:J14"/>
    <mergeCell ref="A11:A12"/>
    <mergeCell ref="C12:D12"/>
    <mergeCell ref="F12:G12"/>
    <mergeCell ref="I12:J12"/>
    <mergeCell ref="A10:J10"/>
  </mergeCells>
  <dataValidations disablePrompts="1" count="1">
    <dataValidation type="list" errorStyle="warning" allowBlank="1" showErrorMessage="1" sqref="C3 C5 C7 C11 C13 F3 I3 F5 I5 F7 I7 F11 I11 F13 I13 C15 F15 I15 C17 F17 I17 C19 F19 I19 C21 F21 I21" xr:uid="{5CA5F68C-3E55-1E4F-939A-6EC71DFA9B9E}">
      <formula1>Score</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7154E-78EF-B241-B87A-71097F5347E5}">
  <dimension ref="A1:K22"/>
  <sheetViews>
    <sheetView showGridLines="0" topLeftCell="A18" workbookViewId="0">
      <selection activeCell="N22" sqref="N22"/>
    </sheetView>
  </sheetViews>
  <sheetFormatPr baseColWidth="10" defaultColWidth="11.5" defaultRowHeight="15" x14ac:dyDescent="0.2"/>
  <cols>
    <col min="1" max="1" width="90.83203125" style="3" customWidth="1"/>
    <col min="2" max="2" width="2.6640625" style="5" customWidth="1"/>
    <col min="3" max="3" width="30.6640625" style="4" customWidth="1"/>
    <col min="4" max="4" width="3.6640625" style="4" customWidth="1"/>
    <col min="5" max="5" width="2.6640625" style="4" customWidth="1"/>
    <col min="6" max="6" width="30.6640625" style="4" customWidth="1"/>
    <col min="7" max="7" width="3.6640625" style="4" customWidth="1"/>
    <col min="8" max="8" width="2.6640625" style="4" customWidth="1"/>
    <col min="9" max="9" width="30.6640625" style="3" customWidth="1"/>
    <col min="10" max="10" width="3.6640625" style="3" customWidth="1"/>
  </cols>
  <sheetData>
    <row r="1" spans="1:11" s="3" customFormat="1" ht="50" customHeight="1" x14ac:dyDescent="0.2">
      <c r="A1" s="56" t="s">
        <v>34</v>
      </c>
      <c r="B1" s="6"/>
      <c r="C1" s="57" t="s">
        <v>11</v>
      </c>
      <c r="D1" s="56"/>
      <c r="E1" s="6"/>
      <c r="F1" s="57" t="s">
        <v>12</v>
      </c>
      <c r="G1" s="56"/>
      <c r="H1" s="6"/>
      <c r="I1" s="57" t="s">
        <v>13</v>
      </c>
      <c r="J1" s="56"/>
      <c r="K1" s="2"/>
    </row>
    <row r="2" spans="1:11" s="3" customFormat="1" ht="30" customHeight="1" x14ac:dyDescent="0.15">
      <c r="A2" s="86" t="str">
        <f>'Beoordelen open vragen'!A1</f>
        <v>Beoordeling Open vragen</v>
      </c>
      <c r="B2" s="87"/>
      <c r="C2" s="87"/>
      <c r="D2" s="87"/>
      <c r="E2" s="87"/>
      <c r="F2" s="87"/>
      <c r="G2" s="87"/>
      <c r="H2" s="87"/>
      <c r="I2" s="87"/>
      <c r="J2" s="88"/>
    </row>
    <row r="3" spans="1:11" s="82" customFormat="1" ht="30" customHeight="1" x14ac:dyDescent="0.15">
      <c r="A3" s="79" t="str">
        <f>'Beoordelen open vragen'!A3:A3</f>
        <v xml:space="preserve">VRAAG 1 – Projectaanpak bij aanvang dienstverlening </v>
      </c>
      <c r="B3" s="80"/>
      <c r="C3" s="76" t="s">
        <v>7</v>
      </c>
      <c r="D3" s="77"/>
      <c r="E3" s="81"/>
      <c r="F3" s="76" t="s">
        <v>7</v>
      </c>
      <c r="G3" s="77"/>
      <c r="H3" s="81"/>
      <c r="I3" s="76" t="s">
        <v>7</v>
      </c>
      <c r="J3" s="78"/>
    </row>
    <row r="4" spans="1:11" s="3" customFormat="1" ht="150" customHeight="1" x14ac:dyDescent="0.15">
      <c r="A4" s="63" t="str">
        <f>'Beoordelen open vragen'!A4</f>
        <v>Zie bijlage 6 'kwaliteit'</v>
      </c>
      <c r="B4" s="7"/>
      <c r="C4" s="91" t="s">
        <v>6</v>
      </c>
      <c r="D4" s="92"/>
      <c r="E4" s="7"/>
      <c r="F4" s="89" t="s">
        <v>6</v>
      </c>
      <c r="G4" s="90"/>
      <c r="H4" s="7"/>
      <c r="I4" s="91" t="s">
        <v>6</v>
      </c>
      <c r="J4" s="92"/>
    </row>
    <row r="5" spans="1:11" s="82" customFormat="1" ht="30" customHeight="1" x14ac:dyDescent="0.15">
      <c r="A5" s="83" t="str">
        <f>'Beoordelen open vragen'!A5</f>
        <v xml:space="preserve">VRAAG 2 – Werkwijze jaarrekening en visie op rechtmatigheidsverantwoording </v>
      </c>
      <c r="B5" s="80"/>
      <c r="C5" s="58" t="s">
        <v>7</v>
      </c>
      <c r="D5" s="61"/>
      <c r="E5" s="81"/>
      <c r="F5" s="58" t="s">
        <v>7</v>
      </c>
      <c r="G5" s="59"/>
      <c r="H5" s="81"/>
      <c r="I5" s="58" t="s">
        <v>7</v>
      </c>
      <c r="J5" s="62"/>
    </row>
    <row r="6" spans="1:11" s="3" customFormat="1" ht="150" customHeight="1" x14ac:dyDescent="0.15">
      <c r="A6" s="63" t="str">
        <f>'Beoordelen open vragen'!A6</f>
        <v>Zie bijlage 6 'kwaliteit'</v>
      </c>
      <c r="B6" s="7"/>
      <c r="C6" s="91" t="s">
        <v>6</v>
      </c>
      <c r="D6" s="92"/>
      <c r="E6" s="7"/>
      <c r="F6" s="91" t="s">
        <v>6</v>
      </c>
      <c r="G6" s="92"/>
      <c r="H6" s="7"/>
      <c r="I6" s="91" t="s">
        <v>6</v>
      </c>
      <c r="J6" s="92"/>
    </row>
    <row r="7" spans="1:11" s="82" customFormat="1" ht="30" customHeight="1" x14ac:dyDescent="0.15">
      <c r="A7" s="83" t="str">
        <f>'Beoordelen open vragen'!A7</f>
        <v>VRAAG 3 – Visie op controleproces</v>
      </c>
      <c r="B7" s="80"/>
      <c r="C7" s="58" t="s">
        <v>7</v>
      </c>
      <c r="D7" s="59"/>
      <c r="E7" s="81"/>
      <c r="F7" s="58" t="s">
        <v>7</v>
      </c>
      <c r="G7" s="59"/>
      <c r="H7" s="81"/>
      <c r="I7" s="58" t="s">
        <v>7</v>
      </c>
      <c r="J7" s="60"/>
    </row>
    <row r="8" spans="1:11" s="3" customFormat="1" ht="150" customHeight="1" x14ac:dyDescent="0.15">
      <c r="A8" s="63" t="str">
        <f>'Beoordelen open vragen'!A8</f>
        <v>Zie bijlage 6 'kwaliteit'</v>
      </c>
      <c r="B8" s="7"/>
      <c r="C8" s="91" t="s">
        <v>6</v>
      </c>
      <c r="D8" s="92"/>
      <c r="E8" s="7"/>
      <c r="F8" s="91" t="s">
        <v>6</v>
      </c>
      <c r="G8" s="92"/>
      <c r="H8" s="7"/>
      <c r="I8" s="91" t="s">
        <v>6</v>
      </c>
      <c r="J8" s="92"/>
    </row>
    <row r="9" spans="1:11" s="3" customFormat="1" ht="13" x14ac:dyDescent="0.15">
      <c r="B9" s="5"/>
      <c r="C9" s="4"/>
      <c r="D9" s="4"/>
      <c r="E9" s="4"/>
      <c r="F9" s="4"/>
      <c r="G9" s="4"/>
      <c r="H9" s="4"/>
    </row>
    <row r="10" spans="1:11" s="3" customFormat="1" ht="30" customHeight="1" x14ac:dyDescent="0.15">
      <c r="A10" s="86" t="str">
        <f>'Beoordelen interview'!A1</f>
        <v>Beoordelen interview</v>
      </c>
      <c r="B10" s="87"/>
      <c r="C10" s="87"/>
      <c r="D10" s="87"/>
      <c r="E10" s="87"/>
      <c r="F10" s="87"/>
      <c r="G10" s="87"/>
      <c r="H10" s="87"/>
      <c r="I10" s="87"/>
      <c r="J10" s="88"/>
    </row>
    <row r="11" spans="1:11" s="3" customFormat="1" ht="20" customHeight="1" x14ac:dyDescent="0.15">
      <c r="A11" s="93" t="str">
        <f>'Beoordelen interview'!A3</f>
        <v>Vraag 1 - interviewvraag</v>
      </c>
      <c r="B11" s="7"/>
      <c r="C11" s="58" t="s">
        <v>7</v>
      </c>
      <c r="D11" s="60"/>
      <c r="E11" s="8"/>
      <c r="F11" s="58" t="s">
        <v>7</v>
      </c>
      <c r="G11" s="60"/>
      <c r="H11" s="8"/>
      <c r="I11" s="58" t="s">
        <v>7</v>
      </c>
      <c r="J11" s="60"/>
    </row>
    <row r="12" spans="1:11" s="3" customFormat="1" ht="170" customHeight="1" x14ac:dyDescent="0.15">
      <c r="A12" s="94"/>
      <c r="B12" s="7"/>
      <c r="C12" s="91" t="s">
        <v>6</v>
      </c>
      <c r="D12" s="92"/>
      <c r="E12" s="7"/>
      <c r="F12" s="91" t="s">
        <v>6</v>
      </c>
      <c r="G12" s="92"/>
      <c r="H12" s="7"/>
      <c r="I12" s="91" t="s">
        <v>6</v>
      </c>
      <c r="J12" s="92"/>
    </row>
    <row r="13" spans="1:11" s="3" customFormat="1" ht="20" customHeight="1" x14ac:dyDescent="0.15">
      <c r="A13" s="93" t="str">
        <f>'Beoordelen interview'!A4</f>
        <v>Vraag 2 - interviewvraag</v>
      </c>
      <c r="B13" s="7"/>
      <c r="C13" s="58" t="s">
        <v>7</v>
      </c>
      <c r="D13" s="59"/>
      <c r="E13" s="8"/>
      <c r="F13" s="58" t="s">
        <v>7</v>
      </c>
      <c r="G13" s="59"/>
      <c r="H13" s="8"/>
      <c r="I13" s="58" t="s">
        <v>7</v>
      </c>
      <c r="J13" s="59"/>
    </row>
    <row r="14" spans="1:11" s="3" customFormat="1" ht="170" customHeight="1" x14ac:dyDescent="0.15">
      <c r="A14" s="94"/>
      <c r="B14" s="7"/>
      <c r="C14" s="95" t="s">
        <v>6</v>
      </c>
      <c r="D14" s="90"/>
      <c r="E14" s="7"/>
      <c r="F14" s="89" t="s">
        <v>6</v>
      </c>
      <c r="G14" s="90"/>
      <c r="H14" s="7"/>
      <c r="I14" s="89" t="s">
        <v>6</v>
      </c>
      <c r="J14" s="90"/>
    </row>
    <row r="15" spans="1:11" s="3" customFormat="1" ht="20" customHeight="1" x14ac:dyDescent="0.15">
      <c r="A15" s="93" t="str">
        <f>'Beoordelen interview'!A5</f>
        <v>Vraag 3 - interviewvraag</v>
      </c>
      <c r="B15" s="7"/>
      <c r="C15" s="58" t="s">
        <v>7</v>
      </c>
      <c r="D15" s="59"/>
      <c r="E15" s="8"/>
      <c r="F15" s="58" t="s">
        <v>7</v>
      </c>
      <c r="G15" s="59"/>
      <c r="H15" s="8"/>
      <c r="I15" s="58" t="s">
        <v>7</v>
      </c>
      <c r="J15" s="59"/>
    </row>
    <row r="16" spans="1:11" s="3" customFormat="1" ht="170" customHeight="1" x14ac:dyDescent="0.15">
      <c r="A16" s="94"/>
      <c r="B16" s="7"/>
      <c r="C16" s="95" t="s">
        <v>6</v>
      </c>
      <c r="D16" s="90"/>
      <c r="E16" s="7"/>
      <c r="F16" s="89" t="s">
        <v>6</v>
      </c>
      <c r="G16" s="90"/>
      <c r="H16" s="7"/>
      <c r="I16" s="89" t="s">
        <v>6</v>
      </c>
      <c r="J16" s="90"/>
    </row>
    <row r="17" spans="1:10" s="3" customFormat="1" ht="20" customHeight="1" x14ac:dyDescent="0.15">
      <c r="A17" s="93" t="str">
        <f>'Beoordelen interview'!A6</f>
        <v>Vraag 4 - interviewvraag</v>
      </c>
      <c r="B17" s="7"/>
      <c r="C17" s="58" t="s">
        <v>7</v>
      </c>
      <c r="D17" s="59"/>
      <c r="E17" s="8"/>
      <c r="F17" s="58" t="s">
        <v>7</v>
      </c>
      <c r="G17" s="59"/>
      <c r="H17" s="8"/>
      <c r="I17" s="58" t="s">
        <v>7</v>
      </c>
      <c r="J17" s="59"/>
    </row>
    <row r="18" spans="1:10" s="3" customFormat="1" ht="170" customHeight="1" x14ac:dyDescent="0.15">
      <c r="A18" s="94"/>
      <c r="B18" s="7"/>
      <c r="C18" s="95" t="s">
        <v>6</v>
      </c>
      <c r="D18" s="90"/>
      <c r="E18" s="7"/>
      <c r="F18" s="89" t="s">
        <v>6</v>
      </c>
      <c r="G18" s="90"/>
      <c r="H18" s="7"/>
      <c r="I18" s="89" t="s">
        <v>6</v>
      </c>
      <c r="J18" s="90"/>
    </row>
    <row r="19" spans="1:10" s="3" customFormat="1" ht="20" customHeight="1" x14ac:dyDescent="0.15">
      <c r="A19" s="93" t="str">
        <f>'Beoordelen interview'!A7</f>
        <v>Vraag 5 - interviewvraag</v>
      </c>
      <c r="B19" s="7"/>
      <c r="C19" s="58" t="s">
        <v>7</v>
      </c>
      <c r="D19" s="59"/>
      <c r="E19" s="8"/>
      <c r="F19" s="58" t="s">
        <v>7</v>
      </c>
      <c r="G19" s="59"/>
      <c r="H19" s="8"/>
      <c r="I19" s="58" t="s">
        <v>7</v>
      </c>
      <c r="J19" s="59"/>
    </row>
    <row r="20" spans="1:10" s="3" customFormat="1" ht="170" customHeight="1" x14ac:dyDescent="0.15">
      <c r="A20" s="94"/>
      <c r="B20" s="7"/>
      <c r="C20" s="95" t="s">
        <v>6</v>
      </c>
      <c r="D20" s="90"/>
      <c r="E20" s="7"/>
      <c r="F20" s="89" t="s">
        <v>6</v>
      </c>
      <c r="G20" s="90"/>
      <c r="H20" s="7"/>
      <c r="I20" s="89" t="s">
        <v>6</v>
      </c>
      <c r="J20" s="90"/>
    </row>
    <row r="21" spans="1:10" s="3" customFormat="1" ht="20" customHeight="1" x14ac:dyDescent="0.15">
      <c r="A21" s="93" t="str">
        <f>'Beoordelen interview'!A8</f>
        <v>Vraag 6 - interviewvraag</v>
      </c>
      <c r="B21" s="7"/>
      <c r="C21" s="58" t="s">
        <v>7</v>
      </c>
      <c r="D21" s="59"/>
      <c r="E21" s="8"/>
      <c r="F21" s="58" t="s">
        <v>7</v>
      </c>
      <c r="G21" s="59"/>
      <c r="H21" s="8"/>
      <c r="I21" s="58" t="s">
        <v>7</v>
      </c>
      <c r="J21" s="59"/>
    </row>
    <row r="22" spans="1:10" s="3" customFormat="1" ht="170" customHeight="1" x14ac:dyDescent="0.15">
      <c r="A22" s="94"/>
      <c r="B22" s="7"/>
      <c r="C22" s="95" t="s">
        <v>6</v>
      </c>
      <c r="D22" s="90"/>
      <c r="E22" s="7"/>
      <c r="F22" s="89" t="s">
        <v>6</v>
      </c>
      <c r="G22" s="90"/>
      <c r="H22" s="7"/>
      <c r="I22" s="89" t="s">
        <v>6</v>
      </c>
      <c r="J22" s="90"/>
    </row>
  </sheetData>
  <sheetProtection algorithmName="SHA-512" hashValue="aD3Ne2VkYUzNGQiVoQBE/sTaaTX5KYKZEFACP9DSlak02Fwjo206fWK4XrSOEMQXtqPEZKghnf7YD6GsseRI/w==" saltValue="S2n58VckbsKLpEyyWmUv4A==" spinCount="100000" sheet="1" objects="1" scenarios="1"/>
  <mergeCells count="35">
    <mergeCell ref="A21:A22"/>
    <mergeCell ref="C22:D22"/>
    <mergeCell ref="F22:G22"/>
    <mergeCell ref="I22:J22"/>
    <mergeCell ref="A19:A20"/>
    <mergeCell ref="C20:D20"/>
    <mergeCell ref="F20:G20"/>
    <mergeCell ref="I20:J20"/>
    <mergeCell ref="A15:A16"/>
    <mergeCell ref="C16:D16"/>
    <mergeCell ref="F16:G16"/>
    <mergeCell ref="I16:J16"/>
    <mergeCell ref="A17:A18"/>
    <mergeCell ref="C18:D18"/>
    <mergeCell ref="F18:G18"/>
    <mergeCell ref="I18:J18"/>
    <mergeCell ref="C4:D4"/>
    <mergeCell ref="F4:G4"/>
    <mergeCell ref="I4:J4"/>
    <mergeCell ref="A2:J2"/>
    <mergeCell ref="C6:D6"/>
    <mergeCell ref="F6:G6"/>
    <mergeCell ref="I6:J6"/>
    <mergeCell ref="C8:D8"/>
    <mergeCell ref="F8:G8"/>
    <mergeCell ref="I8:J8"/>
    <mergeCell ref="A13:A14"/>
    <mergeCell ref="C14:D14"/>
    <mergeCell ref="F14:G14"/>
    <mergeCell ref="I14:J14"/>
    <mergeCell ref="A11:A12"/>
    <mergeCell ref="C12:D12"/>
    <mergeCell ref="F12:G12"/>
    <mergeCell ref="I12:J12"/>
    <mergeCell ref="A10:J10"/>
  </mergeCells>
  <dataValidations disablePrompts="1" count="1">
    <dataValidation type="list" errorStyle="warning" allowBlank="1" showErrorMessage="1" sqref="C3 C5 C7 C11 C13 F3 I3 F5 I5 F7 I7 F11 I11 F13 I13 C15 F15 I15 C17 F17 I17 C19 F19 I19 C21 F21 I21" xr:uid="{32BB9FE5-6978-914F-AFFA-694BAA8D660D}">
      <formula1>Score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1080428f18915570fb6f60dbc2472aa0">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9ab96669898c621f87e94ee4a43195c9"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Props1.xml><?xml version="1.0" encoding="utf-8"?>
<ds:datastoreItem xmlns:ds="http://schemas.openxmlformats.org/officeDocument/2006/customXml" ds:itemID="{3362C470-F56F-4EA4-9D0E-8F2B95786F48}">
  <ds:schemaRefs>
    <ds:schemaRef ds:uri="http://schemas.microsoft.com/sharepoint/v3/contenttype/forms"/>
  </ds:schemaRefs>
</ds:datastoreItem>
</file>

<file path=customXml/itemProps2.xml><?xml version="1.0" encoding="utf-8"?>
<ds:datastoreItem xmlns:ds="http://schemas.openxmlformats.org/officeDocument/2006/customXml" ds:itemID="{53D984A9-8CDD-4219-A1D5-0753ABCBFD06}"/>
</file>

<file path=customXml/itemProps3.xml><?xml version="1.0" encoding="utf-8"?>
<ds:datastoreItem xmlns:ds="http://schemas.openxmlformats.org/officeDocument/2006/customXml" ds:itemID="{DC081931-37AC-4A76-94CA-C65B1B6439B2}">
  <ds:schemaRefs>
    <ds:schemaRef ds:uri="http://purl.org/dc/elements/1.1/"/>
    <ds:schemaRef ds:uri="http://purl.org/dc/terms/"/>
    <ds:schemaRef ds:uri="cdfd6af9-2027-427e-aee7-f2f3dc2ea940"/>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04d4ff2e-cf62-40b0-a5cf-f8c6524922a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11</vt:i4>
      </vt:variant>
      <vt:variant>
        <vt:lpstr>Benoemde bereiken</vt:lpstr>
      </vt:variant>
      <vt:variant>
        <vt:i4>1</vt:i4>
      </vt:variant>
    </vt:vector>
  </HeadingPairs>
  <TitlesOfParts>
    <vt:vector size="12" baseType="lpstr">
      <vt:lpstr>Beoordelen open vragen</vt:lpstr>
      <vt:lpstr>Beoordelen interview</vt:lpstr>
      <vt:lpstr>Beoordelaar 1</vt:lpstr>
      <vt:lpstr>Beoordelaar 2</vt:lpstr>
      <vt:lpstr>Beoordelaar 3</vt:lpstr>
      <vt:lpstr>Beoordelaar 4</vt:lpstr>
      <vt:lpstr>Beoordelaar 5</vt:lpstr>
      <vt:lpstr>Beoordelaar 6</vt:lpstr>
      <vt:lpstr>Beoordelaar 7</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dc:description>
  <cp:lastModifiedBy/>
  <dcterms:created xsi:type="dcterms:W3CDTF">2006-09-16T00:00:00Z</dcterms:created>
  <dcterms:modified xsi:type="dcterms:W3CDTF">2025-09-29T12:43:36Z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