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calda365.sharepoint.com/sites/MPR-BVO-F033SecurityManagementSysteem/Gedeelde documenten/Aanbesteding/3. Aanbestedingsstukken/"/>
    </mc:Choice>
  </mc:AlternateContent>
  <xr:revisionPtr revIDLastSave="744" documentId="13_ncr:1_{228F48C6-93F4-4F5C-A711-70087E23D41E}" xr6:coauthVersionLast="47" xr6:coauthVersionMax="47" xr10:uidLastSave="{0FF8C5AD-6DCB-4D3C-BA32-8D7A323C2A6E}"/>
  <bookViews>
    <workbookView xWindow="22932" yWindow="-108" windowWidth="30936" windowHeight="16776" activeTab="4" xr2:uid="{A57FA5F3-5013-674C-82A4-3ED84CE247F7}"/>
  </bookViews>
  <sheets>
    <sheet name="Voorblad" sheetId="6" r:id="rId1"/>
    <sheet name="Security Management Systeem" sheetId="2" r:id="rId2"/>
    <sheet name="Cameras" sheetId="3" r:id="rId3"/>
    <sheet name="Fysiek toegang" sheetId="4" r:id="rId4"/>
    <sheet name="Support en onderhoud" sheetId="7" r:id="rId5"/>
    <sheet name="OUD Cameras (hardware)" sheetId="1"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4" l="1"/>
  <c r="L7" i="4"/>
  <c r="L6" i="4"/>
  <c r="L13" i="6"/>
  <c r="L65" i="3"/>
  <c r="L64" i="3"/>
  <c r="J10" i="2"/>
  <c r="K10" i="2" s="1"/>
  <c r="L10" i="2" s="1"/>
  <c r="B11" i="2"/>
  <c r="L6" i="7"/>
  <c r="L7" i="7" s="1"/>
  <c r="L16" i="6" s="1"/>
  <c r="B58" i="3"/>
  <c r="B12" i="4"/>
  <c r="L10" i="4"/>
  <c r="L61" i="3"/>
  <c r="L11" i="4"/>
  <c r="L12" i="4" s="1"/>
  <c r="B7" i="4"/>
  <c r="L5" i="4"/>
  <c r="L4" i="4"/>
  <c r="L57" i="3"/>
  <c r="L17" i="3"/>
  <c r="L15" i="3"/>
  <c r="L63" i="3"/>
  <c r="L62" i="3"/>
  <c r="L54" i="3"/>
  <c r="L52" i="3"/>
  <c r="L49" i="3"/>
  <c r="L47" i="3"/>
  <c r="L46" i="3"/>
  <c r="L45" i="3"/>
  <c r="L42" i="3"/>
  <c r="L41" i="3"/>
  <c r="L39" i="3"/>
  <c r="L38" i="3"/>
  <c r="L37" i="3"/>
  <c r="L34" i="3"/>
  <c r="L33" i="3"/>
  <c r="L31" i="3"/>
  <c r="L30" i="3"/>
  <c r="L29" i="3"/>
  <c r="L26" i="3"/>
  <c r="L25" i="3"/>
  <c r="L23" i="3"/>
  <c r="L22" i="3"/>
  <c r="L21" i="3"/>
  <c r="L20" i="3"/>
  <c r="L12" i="3"/>
  <c r="L11" i="3"/>
  <c r="L10" i="3"/>
  <c r="L8" i="3"/>
  <c r="L7" i="3"/>
  <c r="L6" i="3"/>
  <c r="L58" i="3" s="1"/>
  <c r="L17" i="2"/>
  <c r="J9" i="2"/>
  <c r="K9" i="2" s="1"/>
  <c r="L9" i="2" s="1"/>
  <c r="J8" i="2"/>
  <c r="K8" i="2" s="1"/>
  <c r="L8" i="2" s="1"/>
  <c r="J7" i="2"/>
  <c r="K7" i="2" s="1"/>
  <c r="L7" i="2" s="1"/>
  <c r="K62" i="1"/>
  <c r="D67" i="1"/>
  <c r="K17" i="1"/>
  <c r="K19" i="1"/>
  <c r="K22" i="1"/>
  <c r="K23" i="1"/>
  <c r="K24" i="1"/>
  <c r="K25" i="1"/>
  <c r="K27" i="1"/>
  <c r="K28" i="1"/>
  <c r="K31" i="1"/>
  <c r="K32" i="1"/>
  <c r="K33" i="1"/>
  <c r="K35" i="1"/>
  <c r="K36" i="1"/>
  <c r="K39" i="1"/>
  <c r="K40" i="1"/>
  <c r="K41" i="1"/>
  <c r="K43" i="1"/>
  <c r="K44" i="1"/>
  <c r="K47" i="1"/>
  <c r="K48" i="1"/>
  <c r="K49" i="1"/>
  <c r="K51" i="1"/>
  <c r="K54" i="1"/>
  <c r="K56" i="1"/>
  <c r="K59" i="1"/>
  <c r="K12" i="1"/>
  <c r="K13" i="1"/>
  <c r="K14" i="1"/>
  <c r="K9" i="1"/>
  <c r="K10" i="1"/>
  <c r="K8" i="1"/>
  <c r="L15" i="6" l="1"/>
  <c r="L18" i="2"/>
  <c r="L11" i="2"/>
  <c r="K63" i="1"/>
  <c r="L14" i="6" l="1"/>
  <c r="L17" i="6" s="1"/>
</calcChain>
</file>

<file path=xl/sharedStrings.xml><?xml version="1.0" encoding="utf-8"?>
<sst xmlns="http://schemas.openxmlformats.org/spreadsheetml/2006/main" count="230" uniqueCount="112">
  <si>
    <t>Prijzenblad:</t>
  </si>
  <si>
    <t>Europese openbare aanbesteding Security Management Systeem</t>
  </si>
  <si>
    <t>Aanbesteding:</t>
  </si>
  <si>
    <t>Inschrijver:</t>
  </si>
  <si>
    <t>Plaats:</t>
  </si>
  <si>
    <t>Datum:</t>
  </si>
  <si>
    <r>
      <rPr>
        <sz val="9.5"/>
        <color rgb="FF000000"/>
        <rFont val="Arial"/>
      </rPr>
      <t xml:space="preserve">Inschrijver verklaart met het invullen van dit prijzenblad dat hij op basis van de aangeleverde stukken en de Nota('s) van Inlichtingen, het gevraagde aanbiedt tegen de hieronder aangegeven tarieven. Bedragen zijn </t>
    </r>
    <r>
      <rPr>
        <sz val="9.5"/>
        <color rgb="FFFF0000"/>
        <rFont val="Arial"/>
      </rPr>
      <t>exclusief</t>
    </r>
    <r>
      <rPr>
        <sz val="9.5"/>
        <color rgb="FF000000"/>
        <rFont val="Arial"/>
      </rPr>
      <t xml:space="preserve"> btw. Aan de opgenomen aantallen kunnen geen rechten worden ontleend. Inschrijver dient alle gele gemarkeerde vakken van de prijzenbladen in te vullen.</t>
    </r>
  </si>
  <si>
    <t>Totaaloverzicht</t>
  </si>
  <si>
    <t>Nr.</t>
  </si>
  <si>
    <t>Omschrijving</t>
  </si>
  <si>
    <t>Totaal 4 jaar</t>
  </si>
  <si>
    <t>Security Management Systeem</t>
  </si>
  <si>
    <t>Cameras</t>
  </si>
  <si>
    <t>Fysieke toegang</t>
  </si>
  <si>
    <t>Support en onderhoud</t>
  </si>
  <si>
    <t>Totaalprijs prijzenblad 4 jaar met eenmalige kosten exclusief btw</t>
  </si>
  <si>
    <t>Namens de inschrijver (naam en voorletters):</t>
  </si>
  <si>
    <t>Handtekening:</t>
  </si>
  <si>
    <t>Cloud SMS</t>
  </si>
  <si>
    <t>Per camera</t>
  </si>
  <si>
    <t>Prijs per camera /maand</t>
  </si>
  <si>
    <t>Per maand</t>
  </si>
  <si>
    <t>Per jaar</t>
  </si>
  <si>
    <t>Licentieonderdeel camera's met cloud opslag (SaaS)*</t>
  </si>
  <si>
    <t>Licentieonderdeel Toegang (binnendeuren)</t>
  </si>
  <si>
    <t>Licentieonderdeel Toegang (buitendeuren)</t>
  </si>
  <si>
    <t>Licentieonderdeel Intercom</t>
  </si>
  <si>
    <t>Totaal</t>
  </si>
  <si>
    <t>Implementatie</t>
  </si>
  <si>
    <t>Aantal</t>
  </si>
  <si>
    <t>Prijs</t>
  </si>
  <si>
    <t>Implementatie cloud-SMS**</t>
  </si>
  <si>
    <t xml:space="preserve">Configuratie camera's </t>
  </si>
  <si>
    <t>Configuratie fysieke toegang</t>
  </si>
  <si>
    <t>Eenmalige kosten</t>
  </si>
  <si>
    <t>Totaalprijs Security Management Systeem  4 jaar exclusief BTW</t>
  </si>
  <si>
    <t>*</t>
  </si>
  <si>
    <t xml:space="preserve">Definitie van 1 licentieonderdeel is 1 cameralens. </t>
  </si>
  <si>
    <t>**</t>
  </si>
  <si>
    <t>De implementatie cloud-SMS is inclusief training/opleiding</t>
  </si>
  <si>
    <t>Levering</t>
  </si>
  <si>
    <t>Omschrijving/soort</t>
  </si>
  <si>
    <t>Prijs per stuk</t>
  </si>
  <si>
    <t>Subtotaal</t>
  </si>
  <si>
    <t xml:space="preserve">Vlietstraat 11a Terneuzen </t>
  </si>
  <si>
    <t>Binnen</t>
  </si>
  <si>
    <t>Minidome 5MP(inbouw**)</t>
  </si>
  <si>
    <t>Fish-eye 12MP(360°) (inbouw)</t>
  </si>
  <si>
    <t>Dual (2x5MP)</t>
  </si>
  <si>
    <t>Buiten</t>
  </si>
  <si>
    <t>Bullet 5MP</t>
  </si>
  <si>
    <t>Quad (4x5MP)</t>
  </si>
  <si>
    <t xml:space="preserve">Finlandweg 1 Terneuzen </t>
  </si>
  <si>
    <t>Minidome 5MP (inbouw)</t>
  </si>
  <si>
    <t xml:space="preserve">Edisonweg 4 Vlissingen </t>
  </si>
  <si>
    <t xml:space="preserve">Minidome 5MP(inbouw**), </t>
  </si>
  <si>
    <t>Fish-eye 12MP(360°) (inbouw***)</t>
  </si>
  <si>
    <t xml:space="preserve">Boulevard Bankert 130 Vlissingen </t>
  </si>
  <si>
    <t xml:space="preserve">Podium 15 Middelburg </t>
  </si>
  <si>
    <t xml:space="preserve">Bessestraat 4 Goes </t>
  </si>
  <si>
    <t>Minidome 5MP (inbouw**)</t>
  </si>
  <si>
    <t>Fish-eye 12MP (360°) (inbouw***)</t>
  </si>
  <si>
    <t xml:space="preserve">Zwembadweg 1 Goes </t>
  </si>
  <si>
    <t>Zwembadweg 3 Goes</t>
  </si>
  <si>
    <t>Totaal Levering</t>
  </si>
  <si>
    <t>Prijs per eenheid</t>
  </si>
  <si>
    <t>Implementatie (fysieke montage)</t>
  </si>
  <si>
    <t>Stelpost netwerkbekabeling per meter (CAT-6a)</t>
  </si>
  <si>
    <t>Stelpost verwijderen oude camera's en servers</t>
  </si>
  <si>
    <t>Totaal implementatie</t>
  </si>
  <si>
    <t>Totaalprijs prijzenblad  4 jaar exclusief BTW</t>
  </si>
  <si>
    <t>**) De meeste vaste binnencamera’s op beugel worden vervangen door een inbouw minidome. Alleen waar dit niet mogelijk is, dient een opbouw versie te worden gebruikt.</t>
  </si>
  <si>
    <t>***) De fish-eye camera(360°)vervangt de inbouw PTZ-camera.</t>
  </si>
  <si>
    <t>Prijs per situatie</t>
  </si>
  <si>
    <t>Toegang binnendeuren</t>
  </si>
  <si>
    <t>Toegang buitendeuren</t>
  </si>
  <si>
    <t>Intercom</t>
  </si>
  <si>
    <t>Support en onderhoud (totaal)</t>
  </si>
  <si>
    <t>Aantal (jaren)</t>
  </si>
  <si>
    <t>Support en onderhoudsovereenkomst*</t>
  </si>
  <si>
    <t>Totaalprijs support en onderhoud  4 jaar exclusief BTW</t>
  </si>
  <si>
    <t xml:space="preserve">De rekenprijs van support en onderhoud is gesteld op 4 jaar voor de prijsvergelijking. In het contract wordt uitgegaan van 5 jaar support en onderhoud + 2 verlengingsjaren. De jaarprijs die Inschrijver hier invoert wordt de afgesproken prijs. </t>
  </si>
  <si>
    <t xml:space="preserve">Prijzenblad </t>
  </si>
  <si>
    <t>Camera's</t>
  </si>
  <si>
    <t>Hoe zit het met overige punten zoals fysieke toegang, licenties, etc.?</t>
  </si>
  <si>
    <t>Prijs totaal</t>
  </si>
  <si>
    <t xml:space="preserve">Implementatiekosten ook meenemen in totaalprijs. </t>
  </si>
  <si>
    <t>Vlietstraat 11a Terneuzen (MER)</t>
  </si>
  <si>
    <t>support en onderhoud aantal 3? Waarom aantal 3?</t>
  </si>
  <si>
    <t>Leveringskosten</t>
  </si>
  <si>
    <t>Trainingskosten</t>
  </si>
  <si>
    <t>Fish-eye 12MP (360°) (inbouw)</t>
  </si>
  <si>
    <t>Finlandweg 1 Terneuzen (MER)</t>
  </si>
  <si>
    <t>Edisonweg 4 Vlissingen (MER)</t>
  </si>
  <si>
    <t>Boulevard Bankert 130 Vlissingen (MER)</t>
  </si>
  <si>
    <t>Podium 15 Middelburg (MER)</t>
  </si>
  <si>
    <t>Bessestraat 4 Goes (MER)</t>
  </si>
  <si>
    <t>Zwembadweg 1 Goes (MER)</t>
  </si>
  <si>
    <t>Zwembadweg 3 Goes (MER)</t>
  </si>
  <si>
    <t>REGEL 57 t/m 62 kunnen uit het PRIJZENBLAD.</t>
  </si>
  <si>
    <t xml:space="preserve">Houtkade 7 Goes </t>
  </si>
  <si>
    <t xml:space="preserve">Prijs  </t>
  </si>
  <si>
    <t>Totaalprijs eenmalig</t>
  </si>
  <si>
    <t>Rol</t>
  </si>
  <si>
    <t>Uren</t>
  </si>
  <si>
    <t>Uurtarief</t>
  </si>
  <si>
    <t>Service Engineer / Onderhoudsmonteur (Hardware &amp; Netwerk)**</t>
  </si>
  <si>
    <t>Voor storingen en correctief onderhoud op locatie (camera’s, toegangscontrole, intercom). Uitvoering van herstellingen, vervangingen en metingen</t>
  </si>
  <si>
    <t>Systeembeheerder / Software Engineer SMS (Cloud / Configuratie)**</t>
  </si>
  <si>
    <t>Voor softwarematige aanpassingen, API-koppelingen, gebruikersbeheer of updates buiten de standaard SaaS-scope.</t>
  </si>
  <si>
    <t>De onderstaande uurtarieven zijn uitsluitend bedoeld ter indicatie voor het uitvoeren van werkzaamheden die buiten de scope van de onderhoudsovereenkomst vallen.
Deze tarieven zijn van toepassing op eventuele meerwerkzaamheden die niet zijn inbegrepen in de all-in jaarprijs voor het totaalonderhoud, zoals aanvullende serviceverzoeken, modificaties of vervanging van onderdelen buiten garantie.
De hier opgegeven uurtarieven dienen enkel ter transparantie richting de opdrachtgever en worden niet betrokken bij de berekening van de inschrijfprijs of de gunningsbeoordeling.</t>
  </si>
  <si>
    <t>TN552645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</si>
</sst>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9" formatCode="&quot;€&quot;\ #,##0.00"/>
    <numFmt numFmtId="172" formatCode="_ &quot;€&quot;\ * #,##0.00_ ;_ &quot;€&quot;\ * \-#,##0.00_ ;_ &quot;€&quot;\ * &quot;-&quot;??_ ;_ @_ "/>
  </numFmts>
  <fonts count="20" x14ac:knownFonts="1">
    <font>
      <sz val="12"/>
      <color theme="1"/>
      <name val="Calibri"/>
      <family val="2"/>
      <scheme val="minor"/>
    </font>
    <font>
      <sz val="10"/>
      <color rgb="FF000000"/>
      <name val="Aptos Narrow"/>
      <family val="2"/>
    </font>
    <font>
      <b/>
      <sz val="10"/>
      <color rgb="FF000000"/>
      <name val="Aptos Narrow"/>
      <family val="2"/>
    </font>
    <font>
      <b/>
      <sz val="14"/>
      <color rgb="FF000000"/>
      <name val="Aptos Narrow"/>
      <family val="2"/>
    </font>
    <font>
      <b/>
      <sz val="10"/>
      <color theme="0"/>
      <name val="Aptos Narrow"/>
      <family val="2"/>
    </font>
    <font>
      <sz val="12"/>
      <color rgb="FFFF0000"/>
      <name val="Calibri"/>
      <family val="2"/>
      <scheme val="minor"/>
    </font>
    <font>
      <b/>
      <sz val="10"/>
      <color theme="1"/>
      <name val="Aptos Narrow"/>
      <family val="2"/>
    </font>
    <font>
      <sz val="10"/>
      <color theme="1"/>
      <name val="Aptos Narrow"/>
      <family val="2"/>
    </font>
    <font>
      <sz val="12"/>
      <color theme="1"/>
      <name val="Calibri"/>
      <family val="2"/>
      <scheme val="minor"/>
    </font>
    <font>
      <u/>
      <sz val="12"/>
      <color theme="10"/>
      <name val="Calibri"/>
      <family val="2"/>
      <scheme val="minor"/>
    </font>
    <font>
      <sz val="9.5"/>
      <color theme="1"/>
      <name val="Arial"/>
      <family val="2"/>
    </font>
    <font>
      <b/>
      <sz val="9.5"/>
      <color theme="1"/>
      <name val="Arial"/>
      <family val="2"/>
    </font>
    <font>
      <sz val="9.5"/>
      <color rgb="FFFF0000"/>
      <name val="Arial"/>
      <family val="2"/>
    </font>
    <font>
      <b/>
      <sz val="9.5"/>
      <color theme="0"/>
      <name val="Arial"/>
      <family val="2"/>
    </font>
    <font>
      <u/>
      <sz val="9.5"/>
      <color theme="10"/>
      <name val="Arial"/>
      <family val="2"/>
    </font>
    <font>
      <sz val="9.5"/>
      <color rgb="FF000000"/>
      <name val="Arial"/>
      <family val="2"/>
    </font>
    <font>
      <sz val="9.5"/>
      <color rgb="FF000000"/>
      <name val="Arial"/>
    </font>
    <font>
      <sz val="9.5"/>
      <color rgb="FFFF0000"/>
      <name val="Arial"/>
    </font>
    <font>
      <sz val="9.5"/>
      <color theme="1"/>
      <name val="Arial"/>
    </font>
    <font>
      <sz val="9.5"/>
      <color theme="0"/>
      <name val="Arial"/>
      <family val="2"/>
    </font>
  </fonts>
  <fills count="14">
    <fill>
      <patternFill patternType="none"/>
    </fill>
    <fill>
      <patternFill patternType="gray125"/>
    </fill>
    <fill>
      <patternFill patternType="solid">
        <fgColor rgb="FFFFFF00"/>
        <bgColor rgb="FF000000"/>
      </patternFill>
    </fill>
    <fill>
      <patternFill patternType="solid">
        <fgColor rgb="FFF2F2F2"/>
        <bgColor rgb="FF000000"/>
      </patternFill>
    </fill>
    <fill>
      <patternFill patternType="solid">
        <fgColor rgb="FF161616"/>
        <bgColor rgb="FF000000"/>
      </patternFill>
    </fill>
    <fill>
      <patternFill patternType="solid">
        <fgColor rgb="FF92D050"/>
        <bgColor indexed="64"/>
      </patternFill>
    </fill>
    <fill>
      <patternFill patternType="solid">
        <fgColor rgb="FFFFFF00"/>
        <bgColor indexed="64"/>
      </patternFill>
    </fill>
    <fill>
      <patternFill patternType="solid">
        <fgColor theme="1"/>
        <bgColor indexed="64"/>
      </patternFill>
    </fill>
    <fill>
      <patternFill patternType="solid">
        <fgColor rgb="FFFFC000"/>
        <bgColor indexed="64"/>
      </patternFill>
    </fill>
    <fill>
      <patternFill patternType="solid">
        <fgColor theme="7" tint="0.59996337778862885"/>
        <bgColor indexed="64"/>
      </patternFill>
    </fill>
    <fill>
      <patternFill patternType="solid">
        <fgColor theme="2" tint="-0.89999084444715716"/>
        <bgColor indexed="64"/>
      </patternFill>
    </fill>
    <fill>
      <patternFill patternType="solid">
        <fgColor theme="4"/>
        <bgColor indexed="64"/>
      </patternFill>
    </fill>
    <fill>
      <patternFill patternType="solid">
        <fgColor theme="0" tint="-4.9989318521683403E-2"/>
        <bgColor indexed="64"/>
      </patternFill>
    </fill>
    <fill>
      <patternFill patternType="solid">
        <fgColor theme="7" tint="0.59999389629810485"/>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right/>
      <top style="medium">
        <color rgb="FF000000"/>
      </top>
      <bottom/>
      <diagonal/>
    </border>
    <border>
      <left/>
      <right style="thin">
        <color indexed="64"/>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indexed="64"/>
      </left>
      <right/>
      <top/>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auto="1"/>
      </right>
      <top style="medium">
        <color indexed="64"/>
      </top>
      <bottom style="medium">
        <color indexed="64"/>
      </bottom>
      <diagonal/>
    </border>
    <border>
      <left style="thin">
        <color auto="1"/>
      </left>
      <right style="thin">
        <color auto="1"/>
      </right>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44" fontId="8" fillId="0" borderId="0" applyFont="0" applyFill="0" applyBorder="0" applyAlignment="0" applyProtection="0"/>
    <xf numFmtId="0" fontId="9" fillId="0" borderId="0" applyNumberFormat="0" applyFill="0" applyBorder="0" applyAlignment="0" applyProtection="0"/>
    <xf numFmtId="172" fontId="8" fillId="0" borderId="0" applyFont="0" applyFill="0" applyBorder="0" applyAlignment="0" applyProtection="0"/>
  </cellStyleXfs>
  <cellXfs count="191">
    <xf numFmtId="0" fontId="0" fillId="0" borderId="0" xfId="0"/>
    <xf numFmtId="0" fontId="1" fillId="0" borderId="0" xfId="0" applyFont="1"/>
    <xf numFmtId="0" fontId="3" fillId="0" borderId="0" xfId="0" applyFont="1"/>
    <xf numFmtId="0" fontId="2" fillId="0" borderId="5" xfId="0"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left" vertical="center" wrapText="1"/>
    </xf>
    <xf numFmtId="0" fontId="1" fillId="0" borderId="20" xfId="0" applyFont="1" applyBorder="1" applyAlignment="1">
      <alignment horizontal="center" vertical="center" wrapText="1"/>
    </xf>
    <xf numFmtId="0" fontId="5" fillId="0" borderId="0" xfId="0" applyFont="1"/>
    <xf numFmtId="0" fontId="6"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6" fillId="0" borderId="27" xfId="0" applyFont="1" applyBorder="1" applyAlignment="1">
      <alignment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7" fillId="0" borderId="28" xfId="0" applyFont="1" applyBorder="1" applyAlignment="1">
      <alignment vertical="center" wrapText="1"/>
    </xf>
    <xf numFmtId="0" fontId="7" fillId="0" borderId="24" xfId="0" applyFont="1" applyBorder="1" applyAlignment="1">
      <alignment vertical="center" wrapText="1"/>
    </xf>
    <xf numFmtId="164" fontId="7" fillId="5" borderId="24" xfId="0" applyNumberFormat="1" applyFont="1" applyFill="1" applyBorder="1" applyAlignment="1">
      <alignment vertical="center" wrapText="1"/>
    </xf>
    <xf numFmtId="164" fontId="7" fillId="8" borderId="9" xfId="0" applyNumberFormat="1" applyFont="1" applyFill="1" applyBorder="1" applyAlignment="1">
      <alignment vertical="center" wrapText="1"/>
    </xf>
    <xf numFmtId="164" fontId="1" fillId="5" borderId="4" xfId="0" applyNumberFormat="1" applyFont="1" applyFill="1" applyBorder="1" applyAlignment="1">
      <alignment horizontal="left" vertical="center" wrapText="1"/>
    </xf>
    <xf numFmtId="164" fontId="0" fillId="0" borderId="30" xfId="0" applyNumberFormat="1" applyBorder="1"/>
    <xf numFmtId="164" fontId="0" fillId="0" borderId="31" xfId="0" applyNumberFormat="1" applyBorder="1"/>
    <xf numFmtId="164" fontId="1" fillId="5" borderId="32" xfId="0" applyNumberFormat="1" applyFont="1" applyFill="1" applyBorder="1" applyAlignment="1">
      <alignment horizontal="left" vertical="center" wrapText="1"/>
    </xf>
    <xf numFmtId="164" fontId="0" fillId="8" borderId="11" xfId="0" applyNumberFormat="1" applyFill="1" applyBorder="1"/>
    <xf numFmtId="0" fontId="10" fillId="0" borderId="49" xfId="0" applyFont="1" applyBorder="1"/>
    <xf numFmtId="0" fontId="10" fillId="0" borderId="6" xfId="0" applyFont="1" applyBorder="1"/>
    <xf numFmtId="0" fontId="10" fillId="0" borderId="0" xfId="0" applyFont="1"/>
    <xf numFmtId="0" fontId="10" fillId="0" borderId="17" xfId="0" applyFont="1" applyBorder="1"/>
    <xf numFmtId="0" fontId="10" fillId="0" borderId="33" xfId="0" applyFont="1" applyBorder="1"/>
    <xf numFmtId="0" fontId="10" fillId="0" borderId="18" xfId="0" applyFont="1" applyBorder="1"/>
    <xf numFmtId="0" fontId="14" fillId="0" borderId="0" xfId="2" applyFont="1" applyFill="1" applyBorder="1" applyAlignment="1">
      <alignment vertical="center" wrapText="1"/>
    </xf>
    <xf numFmtId="0" fontId="11" fillId="0" borderId="33" xfId="0" applyFont="1" applyBorder="1" applyAlignment="1">
      <alignment horizontal="left" vertical="center" wrapText="1"/>
    </xf>
    <xf numFmtId="44" fontId="11" fillId="0" borderId="33" xfId="0" applyNumberFormat="1" applyFont="1" applyBorder="1" applyAlignment="1">
      <alignment horizontal="left" vertical="center"/>
    </xf>
    <xf numFmtId="0" fontId="10" fillId="0" borderId="1" xfId="0" applyFont="1" applyBorder="1" applyAlignment="1">
      <alignment horizontal="left" vertical="center" wrapText="1"/>
    </xf>
    <xf numFmtId="44" fontId="10" fillId="0" borderId="3" xfId="1" applyFont="1" applyFill="1" applyBorder="1" applyAlignment="1">
      <alignment vertical="center" wrapText="1"/>
    </xf>
    <xf numFmtId="44" fontId="10" fillId="0" borderId="0" xfId="0" applyNumberFormat="1" applyFont="1"/>
    <xf numFmtId="44" fontId="10" fillId="0" borderId="3" xfId="0" applyNumberFormat="1" applyFont="1" applyBorder="1" applyAlignment="1">
      <alignment horizontal="left" vertical="center"/>
    </xf>
    <xf numFmtId="44" fontId="10" fillId="0" borderId="36" xfId="0" applyNumberFormat="1" applyFont="1" applyBorder="1" applyAlignment="1">
      <alignment horizontal="left" vertical="center"/>
    </xf>
    <xf numFmtId="44" fontId="11" fillId="8" borderId="43" xfId="0" applyNumberFormat="1" applyFont="1" applyFill="1" applyBorder="1"/>
    <xf numFmtId="0" fontId="10" fillId="0" borderId="50" xfId="0" applyFont="1" applyBorder="1"/>
    <xf numFmtId="0" fontId="10" fillId="0" borderId="23" xfId="0" applyFont="1" applyBorder="1"/>
    <xf numFmtId="44" fontId="10" fillId="0" borderId="23" xfId="0" applyNumberFormat="1" applyFont="1" applyBorder="1"/>
    <xf numFmtId="0" fontId="10" fillId="0" borderId="51" xfId="0" applyFont="1" applyBorder="1"/>
    <xf numFmtId="0" fontId="10" fillId="0" borderId="29" xfId="0" applyFont="1" applyBorder="1"/>
    <xf numFmtId="0" fontId="12" fillId="0" borderId="0" xfId="0" applyFont="1"/>
    <xf numFmtId="0" fontId="11" fillId="0" borderId="37" xfId="0" applyFont="1" applyBorder="1" applyAlignment="1">
      <alignment horizontal="left" vertical="center" wrapText="1"/>
    </xf>
    <xf numFmtId="0" fontId="11" fillId="0" borderId="37" xfId="0" applyFont="1" applyBorder="1" applyAlignment="1">
      <alignment vertical="center" wrapText="1"/>
    </xf>
    <xf numFmtId="44" fontId="11" fillId="0" borderId="37" xfId="0" applyNumberFormat="1" applyFont="1" applyBorder="1" applyAlignment="1">
      <alignment horizontal="left" vertical="center"/>
    </xf>
    <xf numFmtId="0" fontId="10" fillId="0" borderId="33" xfId="0" applyFont="1" applyBorder="1" applyAlignment="1">
      <alignment horizontal="left" vertical="center" wrapText="1"/>
    </xf>
    <xf numFmtId="0" fontId="10" fillId="6" borderId="33" xfId="0" applyFont="1" applyFill="1" applyBorder="1" applyAlignment="1">
      <alignment vertical="center" wrapText="1"/>
    </xf>
    <xf numFmtId="0" fontId="10" fillId="0" borderId="33" xfId="0" applyFont="1" applyBorder="1" applyAlignment="1">
      <alignment vertical="center" wrapText="1"/>
    </xf>
    <xf numFmtId="44" fontId="10" fillId="0" borderId="33" xfId="0" applyNumberFormat="1" applyFont="1" applyBorder="1" applyAlignment="1">
      <alignment horizontal="left" vertical="center"/>
    </xf>
    <xf numFmtId="0" fontId="10" fillId="6" borderId="37" xfId="0" applyFont="1" applyFill="1" applyBorder="1" applyAlignment="1">
      <alignment vertical="center" wrapText="1"/>
    </xf>
    <xf numFmtId="0" fontId="10" fillId="0" borderId="37" xfId="0" applyFont="1" applyBorder="1" applyAlignment="1">
      <alignment vertical="center" wrapText="1"/>
    </xf>
    <xf numFmtId="44" fontId="10" fillId="0" borderId="37" xfId="0" applyNumberFormat="1" applyFont="1" applyBorder="1" applyAlignment="1">
      <alignment horizontal="left" vertical="center"/>
    </xf>
    <xf numFmtId="0" fontId="11" fillId="0" borderId="34" xfId="0" applyFont="1" applyBorder="1" applyAlignment="1">
      <alignment horizontal="left" vertical="center" wrapText="1"/>
    </xf>
    <xf numFmtId="44" fontId="11" fillId="8" borderId="47" xfId="0" applyNumberFormat="1" applyFont="1" applyFill="1" applyBorder="1"/>
    <xf numFmtId="0" fontId="11" fillId="0" borderId="3" xfId="0" applyFont="1" applyBorder="1" applyAlignment="1">
      <alignment horizontal="left" vertical="center" wrapText="1"/>
    </xf>
    <xf numFmtId="44" fontId="10" fillId="6" borderId="33" xfId="0" applyNumberFormat="1" applyFont="1" applyFill="1" applyBorder="1" applyAlignment="1">
      <alignment horizontal="left" vertical="center"/>
    </xf>
    <xf numFmtId="0" fontId="10" fillId="0" borderId="39" xfId="0" applyFont="1" applyBorder="1" applyAlignment="1">
      <alignment horizontal="left" vertical="center" wrapText="1"/>
    </xf>
    <xf numFmtId="44" fontId="10" fillId="6" borderId="39" xfId="0" applyNumberFormat="1" applyFont="1" applyFill="1" applyBorder="1" applyAlignment="1">
      <alignment horizontal="left" vertical="center"/>
    </xf>
    <xf numFmtId="44" fontId="10" fillId="0" borderId="43" xfId="0" applyNumberFormat="1" applyFont="1" applyBorder="1" applyAlignment="1">
      <alignment horizontal="left" vertical="center"/>
    </xf>
    <xf numFmtId="0" fontId="10" fillId="0" borderId="46" xfId="0" applyFont="1" applyBorder="1" applyAlignment="1">
      <alignment horizontal="left"/>
    </xf>
    <xf numFmtId="0" fontId="11" fillId="0" borderId="0" xfId="0" applyFont="1"/>
    <xf numFmtId="44" fontId="10" fillId="6" borderId="3" xfId="1" applyFont="1" applyFill="1" applyBorder="1" applyAlignment="1">
      <alignment horizontal="left" vertical="center" wrapText="1"/>
    </xf>
    <xf numFmtId="0" fontId="11" fillId="0" borderId="48" xfId="0" applyFont="1" applyBorder="1" applyAlignment="1">
      <alignment horizontal="left" vertical="center" wrapText="1"/>
    </xf>
    <xf numFmtId="44" fontId="11" fillId="0" borderId="48" xfId="0" applyNumberFormat="1" applyFont="1" applyBorder="1" applyAlignment="1">
      <alignment horizontal="left" vertical="center" wrapText="1"/>
    </xf>
    <xf numFmtId="44" fontId="10" fillId="0" borderId="33" xfId="0" applyNumberFormat="1" applyFont="1" applyBorder="1" applyAlignment="1">
      <alignment vertical="top"/>
    </xf>
    <xf numFmtId="44" fontId="11" fillId="0" borderId="48" xfId="0" applyNumberFormat="1" applyFont="1" applyBorder="1" applyAlignment="1">
      <alignment vertical="top" wrapText="1"/>
    </xf>
    <xf numFmtId="0" fontId="10" fillId="0" borderId="0" xfId="0" applyFont="1" applyAlignment="1">
      <alignment wrapText="1"/>
    </xf>
    <xf numFmtId="44" fontId="10" fillId="6" borderId="42" xfId="1" applyFont="1" applyFill="1" applyBorder="1" applyAlignment="1">
      <alignment horizontal="left" vertical="center" wrapText="1"/>
    </xf>
    <xf numFmtId="44" fontId="10" fillId="0" borderId="39" xfId="0" applyNumberFormat="1" applyFont="1" applyBorder="1" applyAlignment="1">
      <alignment horizontal="left" vertical="center"/>
    </xf>
    <xf numFmtId="0" fontId="10" fillId="0" borderId="48" xfId="0" applyFont="1" applyBorder="1" applyAlignment="1">
      <alignment horizontal="left" vertical="center" wrapText="1"/>
    </xf>
    <xf numFmtId="44" fontId="10" fillId="6" borderId="58" xfId="1" applyFont="1" applyFill="1" applyBorder="1" applyAlignment="1">
      <alignment horizontal="left" vertical="center" wrapText="1"/>
    </xf>
    <xf numFmtId="0" fontId="15" fillId="0" borderId="37" xfId="0" applyFont="1" applyBorder="1" applyAlignment="1">
      <alignment horizontal="left" vertical="center" wrapText="1"/>
    </xf>
    <xf numFmtId="44" fontId="10" fillId="6" borderId="38" xfId="1" applyFont="1" applyFill="1" applyBorder="1" applyAlignment="1">
      <alignment horizontal="left" vertical="center" wrapText="1"/>
    </xf>
    <xf numFmtId="0" fontId="11" fillId="0" borderId="52" xfId="0" applyFont="1" applyBorder="1" applyAlignment="1">
      <alignment horizontal="left" vertical="center" wrapText="1"/>
    </xf>
    <xf numFmtId="44" fontId="11" fillId="0" borderId="54" xfId="0" applyNumberFormat="1" applyFont="1" applyBorder="1" applyAlignment="1">
      <alignment horizontal="left" vertical="center" wrapText="1"/>
    </xf>
    <xf numFmtId="0" fontId="10" fillId="0" borderId="0" xfId="0" applyFont="1" applyAlignment="1">
      <alignment horizontal="center" vertical="top"/>
    </xf>
    <xf numFmtId="0" fontId="10" fillId="0" borderId="32" xfId="0" applyFont="1" applyBorder="1" applyAlignment="1">
      <alignment horizontal="left"/>
    </xf>
    <xf numFmtId="0" fontId="11" fillId="0" borderId="1" xfId="0" applyFont="1" applyBorder="1" applyAlignment="1">
      <alignment horizontal="left"/>
    </xf>
    <xf numFmtId="0" fontId="11" fillId="0" borderId="35" xfId="0" applyFont="1" applyBorder="1" applyAlignment="1">
      <alignment horizontal="left"/>
    </xf>
    <xf numFmtId="0" fontId="11" fillId="0" borderId="36" xfId="0" applyFont="1" applyBorder="1" applyAlignment="1">
      <alignment horizontal="left"/>
    </xf>
    <xf numFmtId="0" fontId="10" fillId="0" borderId="0" xfId="0" applyFont="1"/>
    <xf numFmtId="0" fontId="10" fillId="13" borderId="33" xfId="0" applyFont="1" applyFill="1"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0" fillId="0" borderId="4" xfId="0" applyFont="1" applyBorder="1" applyAlignment="1">
      <alignment horizontal="left"/>
    </xf>
    <xf numFmtId="0" fontId="13" fillId="10" borderId="1"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3" xfId="0" applyFont="1" applyFill="1" applyBorder="1" applyAlignment="1">
      <alignment horizontal="center" vertical="center"/>
    </xf>
    <xf numFmtId="15" fontId="10" fillId="9" borderId="33" xfId="0" applyNumberFormat="1" applyFont="1" applyFill="1" applyBorder="1"/>
    <xf numFmtId="49" fontId="10" fillId="9" borderId="33" xfId="0" applyNumberFormat="1" applyFont="1" applyFill="1" applyBorder="1" applyAlignment="1">
      <alignment horizontal="left" vertical="center"/>
    </xf>
    <xf numFmtId="0" fontId="10" fillId="0" borderId="17" xfId="0" applyFont="1" applyBorder="1"/>
    <xf numFmtId="0" fontId="10" fillId="0" borderId="18" xfId="0" applyFont="1" applyBorder="1"/>
    <xf numFmtId="0" fontId="18"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9" borderId="33" xfId="0" applyFont="1" applyFill="1" applyBorder="1"/>
    <xf numFmtId="0" fontId="10" fillId="0" borderId="15" xfId="0" applyFont="1" applyBorder="1"/>
    <xf numFmtId="0" fontId="11" fillId="0" borderId="2" xfId="0" applyFont="1" applyBorder="1" applyAlignment="1">
      <alignment horizontal="left"/>
    </xf>
    <xf numFmtId="0" fontId="11" fillId="0" borderId="3" xfId="0" applyFont="1" applyBorder="1" applyAlignment="1">
      <alignment horizontal="left"/>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0" fillId="0" borderId="2" xfId="0" applyFont="1" applyBorder="1"/>
    <xf numFmtId="0" fontId="13" fillId="10" borderId="34" xfId="0" applyFont="1" applyFill="1" applyBorder="1" applyAlignment="1">
      <alignment horizontal="center" vertical="center"/>
    </xf>
    <xf numFmtId="0" fontId="13" fillId="10" borderId="35" xfId="0" applyFont="1" applyFill="1" applyBorder="1" applyAlignment="1">
      <alignment horizontal="center" vertical="center"/>
    </xf>
    <xf numFmtId="0" fontId="13" fillId="10" borderId="36" xfId="0" applyFont="1" applyFill="1" applyBorder="1" applyAlignment="1">
      <alignment horizontal="center" vertical="center"/>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38" xfId="0" applyFont="1" applyBorder="1" applyAlignment="1">
      <alignment horizontal="left" vertical="center" wrapText="1"/>
    </xf>
    <xf numFmtId="0" fontId="10" fillId="0" borderId="33" xfId="0" applyFont="1" applyBorder="1" applyAlignment="1">
      <alignment horizontal="left" vertical="center" wrapText="1"/>
    </xf>
    <xf numFmtId="0" fontId="10" fillId="0" borderId="37" xfId="0" applyFont="1" applyBorder="1" applyAlignment="1">
      <alignment horizontal="left" vertical="center" wrapText="1"/>
    </xf>
    <xf numFmtId="0" fontId="11" fillId="0" borderId="55" xfId="0" applyFont="1" applyBorder="1" applyAlignment="1">
      <alignment horizontal="left" vertical="center"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0" fillId="0" borderId="44" xfId="0" applyFont="1" applyBorder="1" applyAlignment="1">
      <alignment horizontal="left"/>
    </xf>
    <xf numFmtId="0" fontId="10" fillId="0" borderId="45" xfId="0" applyFont="1" applyBorder="1" applyAlignment="1">
      <alignment horizontal="left"/>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1" fillId="11" borderId="1"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10" fillId="0" borderId="1" xfId="1" applyNumberFormat="1" applyFont="1" applyBorder="1" applyAlignment="1">
      <alignment horizontal="left" vertical="center" wrapText="1"/>
    </xf>
    <xf numFmtId="0" fontId="10" fillId="0" borderId="2" xfId="1" applyNumberFormat="1" applyFont="1" applyBorder="1" applyAlignment="1">
      <alignment horizontal="left" vertical="center" wrapText="1"/>
    </xf>
    <xf numFmtId="0" fontId="10" fillId="0" borderId="3" xfId="1" applyNumberFormat="1" applyFont="1" applyBorder="1" applyAlignment="1">
      <alignment horizontal="left" vertical="center" wrapText="1"/>
    </xf>
    <xf numFmtId="0" fontId="10" fillId="0" borderId="0" xfId="0" applyFont="1" applyAlignment="1">
      <alignment horizontal="left" wrapText="1"/>
    </xf>
    <xf numFmtId="0" fontId="11" fillId="0" borderId="48" xfId="1" applyNumberFormat="1" applyFont="1" applyBorder="1" applyAlignment="1">
      <alignment horizontal="left" vertical="center" wrapText="1"/>
    </xf>
    <xf numFmtId="0" fontId="15" fillId="0" borderId="0" xfId="0" applyFont="1" applyAlignment="1">
      <alignment horizontal="left" wrapText="1"/>
    </xf>
    <xf numFmtId="0" fontId="15" fillId="0" borderId="21" xfId="1" applyNumberFormat="1" applyFont="1" applyBorder="1" applyAlignment="1">
      <alignment horizontal="left" vertical="center" wrapText="1"/>
    </xf>
    <xf numFmtId="0" fontId="15" fillId="0" borderId="22" xfId="1" applyNumberFormat="1" applyFont="1" applyBorder="1" applyAlignment="1">
      <alignment horizontal="left" vertical="center" wrapText="1"/>
    </xf>
    <xf numFmtId="0" fontId="15" fillId="0" borderId="38" xfId="1" applyNumberFormat="1" applyFont="1" applyBorder="1" applyAlignment="1">
      <alignment horizontal="left" vertical="center" wrapText="1"/>
    </xf>
    <xf numFmtId="0" fontId="11" fillId="0" borderId="53" xfId="1" applyNumberFormat="1" applyFont="1" applyBorder="1" applyAlignment="1">
      <alignment horizontal="left" vertical="center" wrapText="1"/>
    </xf>
    <xf numFmtId="0" fontId="10" fillId="0" borderId="40" xfId="1" applyNumberFormat="1" applyFont="1" applyBorder="1" applyAlignment="1">
      <alignment horizontal="left" vertical="center" wrapText="1"/>
    </xf>
    <xf numFmtId="0" fontId="10" fillId="0" borderId="41" xfId="1" applyNumberFormat="1" applyFont="1" applyBorder="1" applyAlignment="1">
      <alignment horizontal="left" vertical="center" wrapText="1"/>
    </xf>
    <xf numFmtId="0" fontId="10" fillId="0" borderId="42" xfId="1" applyNumberFormat="1" applyFont="1" applyBorder="1" applyAlignment="1">
      <alignment horizontal="left" vertical="center" wrapText="1"/>
    </xf>
    <xf numFmtId="0" fontId="10" fillId="0" borderId="59" xfId="1" applyNumberFormat="1" applyFont="1" applyBorder="1" applyAlignment="1">
      <alignment horizontal="left" vertical="center" wrapText="1"/>
    </xf>
    <xf numFmtId="0" fontId="10" fillId="0" borderId="45" xfId="1" applyNumberFormat="1" applyFont="1" applyBorder="1" applyAlignment="1">
      <alignment horizontal="left" vertical="center" wrapText="1"/>
    </xf>
    <xf numFmtId="0" fontId="10" fillId="0" borderId="46" xfId="1" applyNumberFormat="1" applyFont="1" applyBorder="1" applyAlignment="1">
      <alignment horizontal="left" vertical="center" wrapText="1"/>
    </xf>
    <xf numFmtId="0" fontId="10" fillId="0" borderId="0" xfId="0" applyFont="1" applyAlignment="1">
      <alignment horizontal="left" vertical="top" wrapText="1"/>
    </xf>
    <xf numFmtId="0" fontId="4" fillId="7" borderId="23" xfId="0" applyFont="1" applyFill="1" applyBorder="1" applyAlignment="1">
      <alignment horizont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12"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8"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6" borderId="1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0" borderId="19"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10" fillId="0" borderId="0" xfId="0" applyFont="1" applyAlignment="1">
      <alignment horizontal="left" vertical="top"/>
    </xf>
    <xf numFmtId="0" fontId="19" fillId="7" borderId="1" xfId="0" applyFont="1" applyFill="1" applyBorder="1" applyAlignment="1">
      <alignment horizontal="center"/>
    </xf>
    <xf numFmtId="0" fontId="19" fillId="7" borderId="3" xfId="0" applyFont="1" applyFill="1" applyBorder="1" applyAlignment="1">
      <alignment horizontal="center"/>
    </xf>
    <xf numFmtId="169" fontId="10" fillId="0" borderId="33" xfId="0" applyNumberFormat="1" applyFont="1" applyBorder="1" applyAlignment="1">
      <alignment horizontal="center"/>
    </xf>
    <xf numFmtId="0" fontId="10" fillId="0" borderId="33" xfId="0" applyFont="1" applyBorder="1" applyAlignment="1">
      <alignment horizontal="left" wrapText="1"/>
    </xf>
    <xf numFmtId="0" fontId="10" fillId="0" borderId="33" xfId="0" applyFont="1" applyBorder="1" applyAlignment="1">
      <alignment horizontal="center"/>
    </xf>
    <xf numFmtId="0" fontId="10" fillId="6" borderId="33" xfId="0" applyFont="1" applyFill="1" applyBorder="1" applyAlignment="1">
      <alignment horizontal="center"/>
    </xf>
    <xf numFmtId="0" fontId="10" fillId="0" borderId="0" xfId="0" applyFont="1"/>
    <xf numFmtId="0" fontId="10" fillId="0" borderId="0" xfId="0" applyFont="1" applyAlignment="1">
      <alignment horizontal="center" vertical="top"/>
    </xf>
  </cellXfs>
  <cellStyles count="4">
    <cellStyle name="Hyperlink" xfId="2" builtinId="8"/>
    <cellStyle name="Standaard" xfId="0" builtinId="0"/>
    <cellStyle name="Valuta" xfId="1" builtinId="4"/>
    <cellStyle name="Valuta 2" xfId="3" xr:uid="{62A897CD-0ABB-44BB-989F-44A3D81A35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581025</xdr:colOff>
      <xdr:row>1</xdr:row>
      <xdr:rowOff>171450</xdr:rowOff>
    </xdr:from>
    <xdr:to>
      <xdr:col>12</xdr:col>
      <xdr:colOff>15242</xdr:colOff>
      <xdr:row>5</xdr:row>
      <xdr:rowOff>53340</xdr:rowOff>
    </xdr:to>
    <xdr:pic>
      <xdr:nvPicPr>
        <xdr:cNvPr id="2" name="Afbeelding 1" descr="Afbeeldingsresultaat voor scalda logo">
          <a:extLst>
            <a:ext uri="{FF2B5EF4-FFF2-40B4-BE49-F238E27FC236}">
              <a16:creationId xmlns:a16="http://schemas.microsoft.com/office/drawing/2014/main" id="{312A1EFD-9D87-4700-ABC3-719182F057D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8975" y="371475"/>
          <a:ext cx="1624967" cy="51816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62C2-7B42-4A69-B4FC-56FB712A6337}">
  <dimension ref="B2:W29"/>
  <sheetViews>
    <sheetView workbookViewId="0">
      <selection activeCell="C5" sqref="C5:D5"/>
    </sheetView>
  </sheetViews>
  <sheetFormatPr defaultColWidth="8.75" defaultRowHeight="12" x14ac:dyDescent="0.25"/>
  <cols>
    <col min="1" max="2" width="8.75" style="28"/>
    <col min="3" max="3" width="12.75" style="28" bestFit="1" customWidth="1"/>
    <col min="4" max="11" width="8.75" style="28"/>
    <col min="12" max="12" width="10.75" style="28" customWidth="1"/>
    <col min="13" max="16384" width="8.75" style="28"/>
  </cols>
  <sheetData>
    <row r="2" spans="2:23" x14ac:dyDescent="0.25">
      <c r="B2" s="26"/>
      <c r="C2" s="105"/>
      <c r="D2" s="105"/>
      <c r="E2" s="105"/>
      <c r="F2" s="105"/>
      <c r="G2" s="105"/>
      <c r="H2" s="105"/>
      <c r="I2" s="105"/>
      <c r="J2" s="105"/>
      <c r="K2" s="105"/>
      <c r="L2" s="105"/>
      <c r="M2" s="27"/>
    </row>
    <row r="3" spans="2:23" x14ac:dyDescent="0.25">
      <c r="B3" s="29"/>
      <c r="C3" s="30" t="s">
        <v>0</v>
      </c>
      <c r="D3" s="82" t="s">
        <v>1</v>
      </c>
      <c r="E3" s="106"/>
      <c r="F3" s="106"/>
      <c r="G3" s="106"/>
      <c r="H3" s="106"/>
      <c r="I3" s="106"/>
      <c r="J3" s="106"/>
      <c r="K3" s="106"/>
      <c r="L3" s="107"/>
      <c r="M3" s="31"/>
    </row>
    <row r="4" spans="2:23" x14ac:dyDescent="0.25">
      <c r="B4" s="29"/>
      <c r="C4" s="30" t="s">
        <v>2</v>
      </c>
      <c r="D4" s="108" t="s">
        <v>111</v>
      </c>
      <c r="E4" s="109"/>
      <c r="F4" s="109"/>
      <c r="G4" s="109"/>
      <c r="H4" s="109"/>
      <c r="I4" s="109"/>
      <c r="J4" s="109"/>
      <c r="K4" s="109"/>
      <c r="L4" s="110"/>
      <c r="M4" s="31"/>
    </row>
    <row r="5" spans="2:23" x14ac:dyDescent="0.25">
      <c r="B5" s="29"/>
      <c r="C5" s="111"/>
      <c r="D5" s="111"/>
      <c r="E5" s="111"/>
      <c r="F5" s="111"/>
      <c r="G5" s="111"/>
      <c r="H5" s="111"/>
      <c r="I5" s="111"/>
      <c r="J5" s="111"/>
      <c r="K5" s="111"/>
      <c r="L5" s="111"/>
      <c r="M5" s="31"/>
    </row>
    <row r="6" spans="2:23" x14ac:dyDescent="0.25">
      <c r="B6" s="29"/>
      <c r="C6" s="87" t="s">
        <v>3</v>
      </c>
      <c r="D6" s="89"/>
      <c r="E6" s="104"/>
      <c r="F6" s="104"/>
      <c r="G6" s="104"/>
      <c r="H6" s="104"/>
      <c r="I6" s="104"/>
      <c r="J6" s="104"/>
      <c r="K6" s="104"/>
      <c r="L6" s="104"/>
      <c r="M6" s="31"/>
    </row>
    <row r="7" spans="2:23" x14ac:dyDescent="0.25">
      <c r="B7" s="29"/>
      <c r="C7" s="87" t="s">
        <v>4</v>
      </c>
      <c r="D7" s="89"/>
      <c r="E7" s="97"/>
      <c r="F7" s="97"/>
      <c r="G7" s="97"/>
      <c r="H7" s="97"/>
      <c r="I7" s="97"/>
      <c r="J7" s="97"/>
      <c r="K7" s="97"/>
      <c r="L7" s="97"/>
      <c r="M7" s="31"/>
    </row>
    <row r="8" spans="2:23" x14ac:dyDescent="0.25">
      <c r="B8" s="29"/>
      <c r="C8" s="87" t="s">
        <v>5</v>
      </c>
      <c r="D8" s="89"/>
      <c r="E8" s="98"/>
      <c r="F8" s="98"/>
      <c r="G8" s="98"/>
      <c r="H8" s="98"/>
      <c r="I8" s="98"/>
      <c r="J8" s="98"/>
      <c r="K8" s="98"/>
      <c r="L8" s="98"/>
      <c r="M8" s="31"/>
    </row>
    <row r="9" spans="2:23" x14ac:dyDescent="0.25">
      <c r="B9" s="99"/>
      <c r="C9" s="85"/>
      <c r="D9" s="85"/>
      <c r="E9" s="85"/>
      <c r="F9" s="85"/>
      <c r="G9" s="85"/>
      <c r="H9" s="85"/>
      <c r="I9" s="85"/>
      <c r="J9" s="85"/>
      <c r="K9" s="85"/>
      <c r="L9" s="85"/>
      <c r="M9" s="100"/>
    </row>
    <row r="10" spans="2:23" ht="101.25" customHeight="1" x14ac:dyDescent="0.25">
      <c r="B10" s="29"/>
      <c r="C10" s="101" t="s">
        <v>6</v>
      </c>
      <c r="D10" s="102"/>
      <c r="E10" s="102"/>
      <c r="F10" s="102"/>
      <c r="G10" s="102"/>
      <c r="H10" s="102"/>
      <c r="I10" s="102"/>
      <c r="J10" s="102"/>
      <c r="K10" s="102"/>
      <c r="L10" s="103"/>
      <c r="M10" s="31"/>
    </row>
    <row r="11" spans="2:23" x14ac:dyDescent="0.25">
      <c r="B11" s="29"/>
      <c r="C11" s="94" t="s">
        <v>7</v>
      </c>
      <c r="D11" s="95"/>
      <c r="E11" s="95"/>
      <c r="F11" s="95"/>
      <c r="G11" s="95"/>
      <c r="H11" s="95"/>
      <c r="I11" s="95"/>
      <c r="J11" s="95"/>
      <c r="K11" s="95"/>
      <c r="L11" s="96"/>
      <c r="M11" s="31"/>
      <c r="P11" s="32"/>
      <c r="Q11" s="32"/>
      <c r="R11" s="32"/>
      <c r="S11" s="32"/>
      <c r="T11" s="32"/>
      <c r="U11" s="32"/>
      <c r="V11" s="32"/>
      <c r="W11" s="32"/>
    </row>
    <row r="12" spans="2:23" ht="15.75" customHeight="1" x14ac:dyDescent="0.25">
      <c r="B12" s="29"/>
      <c r="C12" s="33" t="s">
        <v>8</v>
      </c>
      <c r="D12" s="90" t="s">
        <v>9</v>
      </c>
      <c r="E12" s="91"/>
      <c r="F12" s="91"/>
      <c r="G12" s="91"/>
      <c r="H12" s="91"/>
      <c r="I12" s="91"/>
      <c r="J12" s="91"/>
      <c r="K12" s="92"/>
      <c r="L12" s="34" t="s">
        <v>10</v>
      </c>
      <c r="M12" s="31"/>
    </row>
    <row r="13" spans="2:23" x14ac:dyDescent="0.25">
      <c r="B13" s="29"/>
      <c r="C13" s="35">
        <v>1</v>
      </c>
      <c r="D13" s="93" t="s">
        <v>11</v>
      </c>
      <c r="E13" s="93"/>
      <c r="F13" s="93"/>
      <c r="G13" s="93"/>
      <c r="H13" s="93"/>
      <c r="I13" s="93"/>
      <c r="J13" s="93"/>
      <c r="K13" s="93"/>
      <c r="L13" s="36">
        <f>'Security Management Systeem'!L18</f>
        <v>0</v>
      </c>
      <c r="M13" s="31"/>
      <c r="N13" s="37"/>
    </row>
    <row r="14" spans="2:23" x14ac:dyDescent="0.25">
      <c r="B14" s="29"/>
      <c r="C14" s="35">
        <v>2</v>
      </c>
      <c r="D14" s="93" t="s">
        <v>12</v>
      </c>
      <c r="E14" s="93"/>
      <c r="F14" s="93"/>
      <c r="G14" s="93"/>
      <c r="H14" s="93"/>
      <c r="I14" s="93"/>
      <c r="J14" s="93"/>
      <c r="K14" s="93"/>
      <c r="L14" s="38">
        <f>Cameras!L65</f>
        <v>0</v>
      </c>
      <c r="M14" s="31"/>
      <c r="N14" s="37"/>
    </row>
    <row r="15" spans="2:23" ht="15.75" customHeight="1" x14ac:dyDescent="0.25">
      <c r="B15" s="29"/>
      <c r="C15" s="35">
        <v>3</v>
      </c>
      <c r="D15" s="81" t="s">
        <v>13</v>
      </c>
      <c r="E15" s="81"/>
      <c r="F15" s="81"/>
      <c r="G15" s="81"/>
      <c r="H15" s="81"/>
      <c r="I15" s="81"/>
      <c r="J15" s="81"/>
      <c r="K15" s="81"/>
      <c r="L15" s="38">
        <f>'Fysiek toegang'!L13</f>
        <v>0</v>
      </c>
      <c r="M15" s="31"/>
      <c r="N15" s="37"/>
    </row>
    <row r="16" spans="2:23" ht="15.75" customHeight="1" x14ac:dyDescent="0.25">
      <c r="B16" s="29"/>
      <c r="C16" s="35">
        <v>4</v>
      </c>
      <c r="D16" s="87" t="s">
        <v>14</v>
      </c>
      <c r="E16" s="88"/>
      <c r="F16" s="88"/>
      <c r="G16" s="88"/>
      <c r="H16" s="88"/>
      <c r="I16" s="88"/>
      <c r="J16" s="88"/>
      <c r="K16" s="89"/>
      <c r="L16" s="39">
        <f>'Support en onderhoud'!L7</f>
        <v>0</v>
      </c>
      <c r="M16" s="31"/>
      <c r="N16" s="37"/>
    </row>
    <row r="17" spans="2:13" x14ac:dyDescent="0.25">
      <c r="B17" s="29"/>
      <c r="C17" s="82" t="s">
        <v>15</v>
      </c>
      <c r="D17" s="83"/>
      <c r="E17" s="83"/>
      <c r="F17" s="83"/>
      <c r="G17" s="83"/>
      <c r="H17" s="83"/>
      <c r="I17" s="83"/>
      <c r="J17" s="83"/>
      <c r="K17" s="84"/>
      <c r="L17" s="40">
        <f>SUM(L13:L16)</f>
        <v>0</v>
      </c>
      <c r="M17" s="31"/>
    </row>
    <row r="18" spans="2:13" x14ac:dyDescent="0.25">
      <c r="B18" s="29"/>
      <c r="L18" s="37"/>
      <c r="M18" s="31"/>
    </row>
    <row r="19" spans="2:13" x14ac:dyDescent="0.25">
      <c r="B19" s="29"/>
      <c r="L19" s="37"/>
      <c r="M19" s="31"/>
    </row>
    <row r="20" spans="2:13" x14ac:dyDescent="0.25">
      <c r="B20" s="29"/>
      <c r="L20" s="37"/>
      <c r="M20" s="31"/>
    </row>
    <row r="21" spans="2:13" x14ac:dyDescent="0.25">
      <c r="B21" s="29"/>
      <c r="L21" s="37"/>
      <c r="M21" s="31"/>
    </row>
    <row r="22" spans="2:13" x14ac:dyDescent="0.25">
      <c r="B22" s="29"/>
      <c r="C22" s="85" t="s">
        <v>16</v>
      </c>
      <c r="D22" s="85"/>
      <c r="E22" s="85"/>
      <c r="F22" s="85"/>
      <c r="G22" s="85"/>
      <c r="J22" s="86"/>
      <c r="K22" s="86"/>
      <c r="L22" s="86"/>
      <c r="M22" s="31"/>
    </row>
    <row r="23" spans="2:13" x14ac:dyDescent="0.25">
      <c r="B23" s="29"/>
      <c r="J23" s="86"/>
      <c r="K23" s="86"/>
      <c r="L23" s="86"/>
      <c r="M23" s="31"/>
    </row>
    <row r="24" spans="2:13" x14ac:dyDescent="0.25">
      <c r="B24" s="29"/>
      <c r="L24" s="37"/>
      <c r="M24" s="31"/>
    </row>
    <row r="25" spans="2:13" x14ac:dyDescent="0.25">
      <c r="B25" s="29"/>
      <c r="C25" s="85" t="s">
        <v>17</v>
      </c>
      <c r="D25" s="85"/>
      <c r="E25" s="85"/>
      <c r="F25" s="85"/>
      <c r="G25" s="85"/>
      <c r="J25" s="86"/>
      <c r="K25" s="86"/>
      <c r="L25" s="86"/>
      <c r="M25" s="31"/>
    </row>
    <row r="26" spans="2:13" x14ac:dyDescent="0.25">
      <c r="B26" s="29"/>
      <c r="J26" s="86"/>
      <c r="K26" s="86"/>
      <c r="L26" s="86"/>
      <c r="M26" s="31"/>
    </row>
    <row r="27" spans="2:13" x14ac:dyDescent="0.25">
      <c r="B27" s="29"/>
      <c r="J27" s="86"/>
      <c r="K27" s="86"/>
      <c r="L27" s="86"/>
      <c r="M27" s="31"/>
    </row>
    <row r="28" spans="2:13" x14ac:dyDescent="0.25">
      <c r="B28" s="41"/>
      <c r="C28" s="42"/>
      <c r="D28" s="42"/>
      <c r="E28" s="42"/>
      <c r="F28" s="42"/>
      <c r="G28" s="42"/>
      <c r="H28" s="42"/>
      <c r="I28" s="42"/>
      <c r="J28" s="42"/>
      <c r="K28" s="42"/>
      <c r="L28" s="43"/>
      <c r="M28" s="44"/>
    </row>
    <row r="29" spans="2:13" x14ac:dyDescent="0.25">
      <c r="L29" s="37"/>
    </row>
  </sheetData>
  <protectedRanges>
    <protectedRange sqref="E6:L8" name="Kop"/>
    <protectedRange sqref="K22 K25" name="Ondertekening"/>
  </protectedRanges>
  <mergeCells count="24">
    <mergeCell ref="C6:D6"/>
    <mergeCell ref="E6:L6"/>
    <mergeCell ref="C2:L2"/>
    <mergeCell ref="D3:L3"/>
    <mergeCell ref="D4:L4"/>
    <mergeCell ref="C5:D5"/>
    <mergeCell ref="E5:L5"/>
    <mergeCell ref="D12:K12"/>
    <mergeCell ref="D13:K13"/>
    <mergeCell ref="D14:K14"/>
    <mergeCell ref="C11:L11"/>
    <mergeCell ref="C7:D7"/>
    <mergeCell ref="E7:L7"/>
    <mergeCell ref="C8:D8"/>
    <mergeCell ref="E8:L8"/>
    <mergeCell ref="B9:M9"/>
    <mergeCell ref="C10:L10"/>
    <mergeCell ref="D15:K15"/>
    <mergeCell ref="C17:K17"/>
    <mergeCell ref="C22:G22"/>
    <mergeCell ref="J22:L23"/>
    <mergeCell ref="C25:G25"/>
    <mergeCell ref="J25:L27"/>
    <mergeCell ref="D16:K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81626-ADE1-4752-8891-6ACDA63CAED5}">
  <dimension ref="A1:M21"/>
  <sheetViews>
    <sheetView workbookViewId="0">
      <selection activeCell="N15" sqref="N15"/>
    </sheetView>
  </sheetViews>
  <sheetFormatPr defaultColWidth="8.75" defaultRowHeight="12" x14ac:dyDescent="0.25"/>
  <cols>
    <col min="1" max="1" width="8.75" style="28"/>
    <col min="2" max="2" width="10.25" style="28" customWidth="1"/>
    <col min="3" max="11" width="8.75" style="28"/>
    <col min="12" max="12" width="12.5" style="28" customWidth="1"/>
    <col min="13" max="16384" width="8.75" style="28"/>
  </cols>
  <sheetData>
    <row r="1" spans="1:13" x14ac:dyDescent="0.25">
      <c r="A1" s="45"/>
      <c r="L1" s="37"/>
    </row>
    <row r="2" spans="1:13" x14ac:dyDescent="0.25">
      <c r="A2" s="45"/>
      <c r="B2" s="46"/>
      <c r="L2" s="37"/>
    </row>
    <row r="3" spans="1:13" x14ac:dyDescent="0.25">
      <c r="A3" s="45"/>
      <c r="B3" s="46"/>
      <c r="L3" s="37"/>
    </row>
    <row r="4" spans="1:13" x14ac:dyDescent="0.25">
      <c r="A4" s="45"/>
      <c r="L4" s="37"/>
    </row>
    <row r="5" spans="1:13" x14ac:dyDescent="0.25">
      <c r="A5" s="45"/>
      <c r="B5" s="112" t="s">
        <v>18</v>
      </c>
      <c r="C5" s="113"/>
      <c r="D5" s="113"/>
      <c r="E5" s="113"/>
      <c r="F5" s="113"/>
      <c r="G5" s="113"/>
      <c r="H5" s="113"/>
      <c r="I5" s="113"/>
      <c r="J5" s="113"/>
      <c r="K5" s="113"/>
      <c r="L5" s="114"/>
    </row>
    <row r="6" spans="1:13" ht="36" x14ac:dyDescent="0.25">
      <c r="A6" s="45"/>
      <c r="B6" s="47" t="s">
        <v>19</v>
      </c>
      <c r="C6" s="115" t="s">
        <v>9</v>
      </c>
      <c r="D6" s="116"/>
      <c r="E6" s="116"/>
      <c r="F6" s="116"/>
      <c r="G6" s="116"/>
      <c r="H6" s="117"/>
      <c r="I6" s="48" t="s">
        <v>20</v>
      </c>
      <c r="J6" s="48" t="s">
        <v>21</v>
      </c>
      <c r="K6" s="49" t="s">
        <v>22</v>
      </c>
      <c r="L6" s="49" t="s">
        <v>10</v>
      </c>
    </row>
    <row r="7" spans="1:13" x14ac:dyDescent="0.25">
      <c r="A7" s="45"/>
      <c r="B7" s="50">
        <v>260</v>
      </c>
      <c r="C7" s="118" t="s">
        <v>23</v>
      </c>
      <c r="D7" s="118"/>
      <c r="E7" s="118"/>
      <c r="F7" s="118"/>
      <c r="G7" s="118"/>
      <c r="H7" s="118"/>
      <c r="I7" s="51"/>
      <c r="J7" s="52">
        <f>B7*I7</f>
        <v>0</v>
      </c>
      <c r="K7" s="53">
        <f>J7*12</f>
        <v>0</v>
      </c>
      <c r="L7" s="53">
        <f>K7*4</f>
        <v>0</v>
      </c>
    </row>
    <row r="8" spans="1:13" x14ac:dyDescent="0.25">
      <c r="A8" s="45"/>
      <c r="B8" s="50">
        <v>18</v>
      </c>
      <c r="C8" s="118" t="s">
        <v>24</v>
      </c>
      <c r="D8" s="118"/>
      <c r="E8" s="118"/>
      <c r="F8" s="118"/>
      <c r="G8" s="118"/>
      <c r="H8" s="118"/>
      <c r="I8" s="51"/>
      <c r="J8" s="52">
        <f>B8*I8</f>
        <v>0</v>
      </c>
      <c r="K8" s="53">
        <f>J8*12</f>
        <v>0</v>
      </c>
      <c r="L8" s="53">
        <f>K8*4</f>
        <v>0</v>
      </c>
    </row>
    <row r="9" spans="1:13" x14ac:dyDescent="0.25">
      <c r="A9" s="45"/>
      <c r="B9" s="50">
        <v>2</v>
      </c>
      <c r="C9" s="119" t="s">
        <v>25</v>
      </c>
      <c r="D9" s="119"/>
      <c r="E9" s="119"/>
      <c r="F9" s="119"/>
      <c r="G9" s="119"/>
      <c r="H9" s="119"/>
      <c r="I9" s="54"/>
      <c r="J9" s="55">
        <f>B9*I9</f>
        <v>0</v>
      </c>
      <c r="K9" s="56">
        <f>J9*12</f>
        <v>0</v>
      </c>
      <c r="L9" s="53">
        <f>K9*4</f>
        <v>0</v>
      </c>
      <c r="M9" s="46"/>
    </row>
    <row r="10" spans="1:13" x14ac:dyDescent="0.25">
      <c r="A10" s="45"/>
      <c r="B10" s="50">
        <v>2</v>
      </c>
      <c r="C10" s="119" t="s">
        <v>26</v>
      </c>
      <c r="D10" s="119"/>
      <c r="E10" s="119"/>
      <c r="F10" s="119"/>
      <c r="G10" s="119"/>
      <c r="H10" s="119"/>
      <c r="I10" s="51"/>
      <c r="J10" s="52">
        <f>B10*I10</f>
        <v>0</v>
      </c>
      <c r="K10" s="53">
        <f>J10*12</f>
        <v>0</v>
      </c>
      <c r="L10" s="53">
        <f>K10*4</f>
        <v>0</v>
      </c>
      <c r="M10" s="46"/>
    </row>
    <row r="11" spans="1:13" x14ac:dyDescent="0.25">
      <c r="A11" s="45"/>
      <c r="B11" s="57">
        <f>SUM(B7:B10)</f>
        <v>282</v>
      </c>
      <c r="C11" s="120" t="s">
        <v>27</v>
      </c>
      <c r="D11" s="121"/>
      <c r="E11" s="121"/>
      <c r="F11" s="121"/>
      <c r="G11" s="121"/>
      <c r="H11" s="121"/>
      <c r="I11" s="121"/>
      <c r="J11" s="121"/>
      <c r="K11" s="122"/>
      <c r="L11" s="58">
        <f>SUM(L7:L10)</f>
        <v>0</v>
      </c>
    </row>
    <row r="12" spans="1:13" x14ac:dyDescent="0.25">
      <c r="A12" s="45"/>
      <c r="B12" s="112" t="s">
        <v>28</v>
      </c>
      <c r="C12" s="113"/>
      <c r="D12" s="113"/>
      <c r="E12" s="113"/>
      <c r="F12" s="113"/>
      <c r="G12" s="113"/>
      <c r="H12" s="113"/>
      <c r="I12" s="113"/>
      <c r="J12" s="113"/>
      <c r="K12" s="113"/>
      <c r="L12" s="114"/>
    </row>
    <row r="13" spans="1:13" x14ac:dyDescent="0.25">
      <c r="A13" s="45"/>
      <c r="B13" s="33" t="s">
        <v>29</v>
      </c>
      <c r="C13" s="125" t="s">
        <v>9</v>
      </c>
      <c r="D13" s="126"/>
      <c r="E13" s="126"/>
      <c r="F13" s="126"/>
      <c r="G13" s="126"/>
      <c r="H13" s="126"/>
      <c r="I13" s="126"/>
      <c r="J13" s="126"/>
      <c r="K13" s="127"/>
      <c r="L13" s="34" t="s">
        <v>30</v>
      </c>
    </row>
    <row r="14" spans="1:13" x14ac:dyDescent="0.25">
      <c r="A14" s="45"/>
      <c r="B14" s="50">
        <v>1</v>
      </c>
      <c r="C14" s="128" t="s">
        <v>31</v>
      </c>
      <c r="D14" s="129"/>
      <c r="E14" s="129"/>
      <c r="F14" s="129"/>
      <c r="G14" s="129"/>
      <c r="H14" s="129"/>
      <c r="I14" s="129"/>
      <c r="J14" s="129"/>
      <c r="K14" s="130"/>
      <c r="L14" s="60"/>
    </row>
    <row r="15" spans="1:13" x14ac:dyDescent="0.25">
      <c r="A15" s="45"/>
      <c r="B15" s="50">
        <v>1</v>
      </c>
      <c r="C15" s="128" t="s">
        <v>32</v>
      </c>
      <c r="D15" s="129"/>
      <c r="E15" s="129"/>
      <c r="F15" s="129"/>
      <c r="G15" s="129"/>
      <c r="H15" s="129"/>
      <c r="I15" s="129"/>
      <c r="J15" s="129"/>
      <c r="K15" s="130"/>
      <c r="L15" s="60"/>
    </row>
    <row r="16" spans="1:13" x14ac:dyDescent="0.25">
      <c r="A16" s="45"/>
      <c r="B16" s="61">
        <v>1</v>
      </c>
      <c r="C16" s="131" t="s">
        <v>33</v>
      </c>
      <c r="D16" s="132"/>
      <c r="E16" s="132"/>
      <c r="F16" s="132"/>
      <c r="G16" s="132"/>
      <c r="H16" s="132"/>
      <c r="I16" s="132"/>
      <c r="J16" s="132"/>
      <c r="K16" s="133"/>
      <c r="L16" s="62"/>
    </row>
    <row r="17" spans="1:12" x14ac:dyDescent="0.25">
      <c r="A17" s="45"/>
      <c r="B17" s="134" t="s">
        <v>34</v>
      </c>
      <c r="C17" s="135"/>
      <c r="D17" s="135"/>
      <c r="E17" s="135"/>
      <c r="F17" s="135"/>
      <c r="G17" s="135"/>
      <c r="H17" s="135"/>
      <c r="I17" s="135"/>
      <c r="J17" s="135"/>
      <c r="K17" s="136"/>
      <c r="L17" s="63">
        <f>SUM(L14:L16)</f>
        <v>0</v>
      </c>
    </row>
    <row r="18" spans="1:12" x14ac:dyDescent="0.25">
      <c r="A18" s="45"/>
      <c r="B18" s="123" t="s">
        <v>35</v>
      </c>
      <c r="C18" s="124"/>
      <c r="D18" s="124"/>
      <c r="E18" s="124"/>
      <c r="F18" s="124"/>
      <c r="G18" s="124"/>
      <c r="H18" s="124"/>
      <c r="I18" s="124"/>
      <c r="J18" s="124"/>
      <c r="K18" s="64"/>
      <c r="L18" s="58">
        <f>SUM(L7,L8,L9)</f>
        <v>0</v>
      </c>
    </row>
    <row r="19" spans="1:12" x14ac:dyDescent="0.25">
      <c r="A19" s="45"/>
      <c r="L19" s="37"/>
    </row>
    <row r="20" spans="1:12" x14ac:dyDescent="0.25">
      <c r="A20" s="45"/>
      <c r="B20" s="28" t="s">
        <v>36</v>
      </c>
      <c r="C20" s="28" t="s">
        <v>37</v>
      </c>
      <c r="L20" s="37"/>
    </row>
    <row r="21" spans="1:12" x14ac:dyDescent="0.25">
      <c r="B21" s="28" t="s">
        <v>38</v>
      </c>
      <c r="C21" s="28" t="s">
        <v>39</v>
      </c>
    </row>
  </sheetData>
  <protectedRanges>
    <protectedRange sqref="L14:L16 I7:I11" name="Prijzen"/>
  </protectedRanges>
  <mergeCells count="14">
    <mergeCell ref="B18:J18"/>
    <mergeCell ref="C13:K13"/>
    <mergeCell ref="C14:K14"/>
    <mergeCell ref="C15:K15"/>
    <mergeCell ref="C16:K16"/>
    <mergeCell ref="B17:K17"/>
    <mergeCell ref="B12:L12"/>
    <mergeCell ref="B5:L5"/>
    <mergeCell ref="C6:H6"/>
    <mergeCell ref="C7:H7"/>
    <mergeCell ref="C8:H8"/>
    <mergeCell ref="C9:H9"/>
    <mergeCell ref="C11:K11"/>
    <mergeCell ref="C10:H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D9B05-4F55-4A4D-A250-ED1ED2DA4F4C}">
  <dimension ref="A1:O75"/>
  <sheetViews>
    <sheetView topLeftCell="A31" workbookViewId="0">
      <selection activeCell="B68" sqref="B68:L68"/>
    </sheetView>
  </sheetViews>
  <sheetFormatPr defaultColWidth="8.75" defaultRowHeight="15.75" customHeight="1" x14ac:dyDescent="0.25"/>
  <cols>
    <col min="1" max="10" width="8.75" style="28"/>
    <col min="11" max="11" width="14.5" style="28" customWidth="1"/>
    <col min="12" max="12" width="11.08203125" style="28" customWidth="1"/>
    <col min="13" max="16384" width="8.75" style="28"/>
  </cols>
  <sheetData>
    <row r="1" spans="1:15" ht="12" x14ac:dyDescent="0.25">
      <c r="A1" s="45"/>
      <c r="L1" s="37"/>
      <c r="O1" s="65"/>
    </row>
    <row r="2" spans="1:15" ht="12" x14ac:dyDescent="0.25">
      <c r="A2" s="45"/>
      <c r="B2" s="94" t="s">
        <v>40</v>
      </c>
      <c r="C2" s="95"/>
      <c r="D2" s="95"/>
      <c r="E2" s="95"/>
      <c r="F2" s="95"/>
      <c r="G2" s="95"/>
      <c r="H2" s="95"/>
      <c r="I2" s="95"/>
      <c r="J2" s="95"/>
      <c r="K2" s="95"/>
      <c r="L2" s="96"/>
    </row>
    <row r="3" spans="1:15" ht="12" x14ac:dyDescent="0.25">
      <c r="A3" s="45"/>
      <c r="B3" s="33" t="s">
        <v>29</v>
      </c>
      <c r="C3" s="125" t="s">
        <v>41</v>
      </c>
      <c r="D3" s="126"/>
      <c r="E3" s="126"/>
      <c r="F3" s="126"/>
      <c r="G3" s="126"/>
      <c r="H3" s="126"/>
      <c r="I3" s="126"/>
      <c r="J3" s="127"/>
      <c r="K3" s="59" t="s">
        <v>42</v>
      </c>
      <c r="L3" s="34" t="s">
        <v>43</v>
      </c>
      <c r="O3" s="65"/>
    </row>
    <row r="4" spans="1:15" ht="12" x14ac:dyDescent="0.25">
      <c r="A4" s="45"/>
      <c r="B4" s="137" t="s">
        <v>44</v>
      </c>
      <c r="C4" s="138"/>
      <c r="D4" s="138"/>
      <c r="E4" s="138"/>
      <c r="F4" s="138"/>
      <c r="G4" s="138"/>
      <c r="H4" s="138"/>
      <c r="I4" s="138"/>
      <c r="J4" s="138"/>
      <c r="K4" s="138"/>
      <c r="L4" s="139"/>
    </row>
    <row r="5" spans="1:15" ht="12" x14ac:dyDescent="0.25">
      <c r="A5" s="45"/>
      <c r="B5" s="140" t="s">
        <v>45</v>
      </c>
      <c r="C5" s="141"/>
      <c r="D5" s="141"/>
      <c r="E5" s="141"/>
      <c r="F5" s="141"/>
      <c r="G5" s="141"/>
      <c r="H5" s="141"/>
      <c r="I5" s="141"/>
      <c r="J5" s="141"/>
      <c r="K5" s="141"/>
      <c r="L5" s="142"/>
    </row>
    <row r="6" spans="1:15" ht="12" x14ac:dyDescent="0.25">
      <c r="A6" s="45"/>
      <c r="B6" s="50">
        <v>10</v>
      </c>
      <c r="C6" s="143" t="s">
        <v>46</v>
      </c>
      <c r="D6" s="144"/>
      <c r="E6" s="144"/>
      <c r="F6" s="144"/>
      <c r="G6" s="144"/>
      <c r="H6" s="144"/>
      <c r="I6" s="144"/>
      <c r="J6" s="145"/>
      <c r="K6" s="66"/>
      <c r="L6" s="53">
        <f>B6*K6</f>
        <v>0</v>
      </c>
    </row>
    <row r="7" spans="1:15" ht="12" x14ac:dyDescent="0.25">
      <c r="A7" s="45"/>
      <c r="B7" s="50">
        <v>7</v>
      </c>
      <c r="C7" s="143" t="s">
        <v>47</v>
      </c>
      <c r="D7" s="144"/>
      <c r="E7" s="144"/>
      <c r="F7" s="144"/>
      <c r="G7" s="144"/>
      <c r="H7" s="144"/>
      <c r="I7" s="144"/>
      <c r="J7" s="145"/>
      <c r="K7" s="66"/>
      <c r="L7" s="53">
        <f>B7*K7</f>
        <v>0</v>
      </c>
    </row>
    <row r="8" spans="1:15" ht="12" x14ac:dyDescent="0.25">
      <c r="A8" s="45"/>
      <c r="B8" s="50">
        <v>1</v>
      </c>
      <c r="C8" s="143" t="s">
        <v>48</v>
      </c>
      <c r="D8" s="144"/>
      <c r="E8" s="144"/>
      <c r="F8" s="144"/>
      <c r="G8" s="144"/>
      <c r="H8" s="144"/>
      <c r="I8" s="144"/>
      <c r="J8" s="145"/>
      <c r="K8" s="66"/>
      <c r="L8" s="53">
        <f>B8*K8</f>
        <v>0</v>
      </c>
    </row>
    <row r="9" spans="1:15" ht="12" x14ac:dyDescent="0.25">
      <c r="A9" s="45"/>
      <c r="B9" s="140" t="s">
        <v>49</v>
      </c>
      <c r="C9" s="141"/>
      <c r="D9" s="141"/>
      <c r="E9" s="141"/>
      <c r="F9" s="141"/>
      <c r="G9" s="141"/>
      <c r="H9" s="141"/>
      <c r="I9" s="141"/>
      <c r="J9" s="141"/>
      <c r="K9" s="141"/>
      <c r="L9" s="142"/>
    </row>
    <row r="10" spans="1:15" ht="12" x14ac:dyDescent="0.25">
      <c r="A10" s="45"/>
      <c r="B10" s="50">
        <v>3</v>
      </c>
      <c r="C10" s="143" t="s">
        <v>50</v>
      </c>
      <c r="D10" s="144"/>
      <c r="E10" s="144"/>
      <c r="F10" s="144"/>
      <c r="G10" s="144"/>
      <c r="H10" s="144"/>
      <c r="I10" s="144"/>
      <c r="J10" s="145"/>
      <c r="K10" s="66"/>
      <c r="L10" s="53">
        <f>B10*K10</f>
        <v>0</v>
      </c>
    </row>
    <row r="11" spans="1:15" ht="12" x14ac:dyDescent="0.25">
      <c r="A11" s="45"/>
      <c r="B11" s="50">
        <v>2</v>
      </c>
      <c r="C11" s="143" t="s">
        <v>48</v>
      </c>
      <c r="D11" s="144"/>
      <c r="E11" s="144"/>
      <c r="F11" s="144"/>
      <c r="G11" s="144"/>
      <c r="H11" s="144"/>
      <c r="I11" s="144"/>
      <c r="J11" s="145"/>
      <c r="K11" s="66"/>
      <c r="L11" s="53">
        <f>B11*K11</f>
        <v>0</v>
      </c>
    </row>
    <row r="12" spans="1:15" ht="12" x14ac:dyDescent="0.25">
      <c r="A12" s="45"/>
      <c r="B12" s="50">
        <v>5</v>
      </c>
      <c r="C12" s="143" t="s">
        <v>51</v>
      </c>
      <c r="D12" s="144"/>
      <c r="E12" s="144"/>
      <c r="F12" s="144"/>
      <c r="G12" s="144"/>
      <c r="H12" s="144"/>
      <c r="I12" s="144"/>
      <c r="J12" s="145"/>
      <c r="K12" s="66"/>
      <c r="L12" s="53">
        <f>B12*K12</f>
        <v>0</v>
      </c>
    </row>
    <row r="13" spans="1:15" ht="12" x14ac:dyDescent="0.25">
      <c r="A13" s="45"/>
      <c r="B13" s="137" t="s">
        <v>52</v>
      </c>
      <c r="C13" s="138"/>
      <c r="D13" s="138"/>
      <c r="E13" s="138"/>
      <c r="F13" s="138"/>
      <c r="G13" s="138"/>
      <c r="H13" s="138"/>
      <c r="I13" s="138"/>
      <c r="J13" s="138"/>
      <c r="K13" s="138"/>
      <c r="L13" s="139"/>
    </row>
    <row r="14" spans="1:15" ht="12" x14ac:dyDescent="0.25">
      <c r="A14" s="45"/>
      <c r="B14" s="140" t="s">
        <v>45</v>
      </c>
      <c r="C14" s="141"/>
      <c r="D14" s="141"/>
      <c r="E14" s="141"/>
      <c r="F14" s="141"/>
      <c r="G14" s="141"/>
      <c r="H14" s="141"/>
      <c r="I14" s="141"/>
      <c r="J14" s="141"/>
      <c r="K14" s="141"/>
      <c r="L14" s="142"/>
    </row>
    <row r="15" spans="1:15" ht="15.75" customHeight="1" x14ac:dyDescent="0.25">
      <c r="A15" s="45"/>
      <c r="B15" s="50">
        <v>2</v>
      </c>
      <c r="C15" s="143" t="s">
        <v>53</v>
      </c>
      <c r="D15" s="144"/>
      <c r="E15" s="144"/>
      <c r="F15" s="144"/>
      <c r="G15" s="144"/>
      <c r="H15" s="144"/>
      <c r="I15" s="144"/>
      <c r="J15" s="145"/>
      <c r="K15" s="66"/>
      <c r="L15" s="53">
        <f>SUM(B15*K15)</f>
        <v>0</v>
      </c>
    </row>
    <row r="16" spans="1:15" ht="12" x14ac:dyDescent="0.25">
      <c r="A16" s="45"/>
      <c r="B16" s="140" t="s">
        <v>49</v>
      </c>
      <c r="C16" s="141"/>
      <c r="D16" s="141"/>
      <c r="E16" s="141"/>
      <c r="F16" s="141"/>
      <c r="G16" s="141"/>
      <c r="H16" s="141"/>
      <c r="I16" s="141"/>
      <c r="J16" s="141"/>
      <c r="K16" s="141"/>
      <c r="L16" s="142"/>
    </row>
    <row r="17" spans="1:12" ht="12" x14ac:dyDescent="0.25">
      <c r="A17" s="45"/>
      <c r="B17" s="50">
        <v>3</v>
      </c>
      <c r="C17" s="143" t="s">
        <v>50</v>
      </c>
      <c r="D17" s="144"/>
      <c r="E17" s="144"/>
      <c r="F17" s="144"/>
      <c r="G17" s="144"/>
      <c r="H17" s="144"/>
      <c r="I17" s="144"/>
      <c r="J17" s="145"/>
      <c r="K17" s="66"/>
      <c r="L17" s="53">
        <f>SUM(B17*K17)</f>
        <v>0</v>
      </c>
    </row>
    <row r="18" spans="1:12" ht="12" x14ac:dyDescent="0.25">
      <c r="A18" s="45"/>
      <c r="B18" s="137" t="s">
        <v>54</v>
      </c>
      <c r="C18" s="138"/>
      <c r="D18" s="138"/>
      <c r="E18" s="138"/>
      <c r="F18" s="138"/>
      <c r="G18" s="138"/>
      <c r="H18" s="138"/>
      <c r="I18" s="138"/>
      <c r="J18" s="138"/>
      <c r="K18" s="138"/>
      <c r="L18" s="139"/>
    </row>
    <row r="19" spans="1:12" ht="12" x14ac:dyDescent="0.25">
      <c r="A19" s="45"/>
      <c r="B19" s="140" t="s">
        <v>45</v>
      </c>
      <c r="C19" s="141"/>
      <c r="D19" s="141"/>
      <c r="E19" s="141"/>
      <c r="F19" s="141"/>
      <c r="G19" s="141"/>
      <c r="H19" s="141"/>
      <c r="I19" s="141"/>
      <c r="J19" s="141"/>
      <c r="K19" s="141"/>
      <c r="L19" s="142"/>
    </row>
    <row r="20" spans="1:12" ht="12" x14ac:dyDescent="0.25">
      <c r="A20" s="45"/>
      <c r="B20" s="50">
        <v>22</v>
      </c>
      <c r="C20" s="143" t="s">
        <v>55</v>
      </c>
      <c r="D20" s="144"/>
      <c r="E20" s="144"/>
      <c r="F20" s="144"/>
      <c r="G20" s="144"/>
      <c r="H20" s="144"/>
      <c r="I20" s="144"/>
      <c r="J20" s="145"/>
      <c r="K20" s="66"/>
      <c r="L20" s="53">
        <f>B20*K20</f>
        <v>0</v>
      </c>
    </row>
    <row r="21" spans="1:12" ht="12" x14ac:dyDescent="0.25">
      <c r="A21" s="45"/>
      <c r="B21" s="50">
        <v>10</v>
      </c>
      <c r="C21" s="143" t="s">
        <v>56</v>
      </c>
      <c r="D21" s="144"/>
      <c r="E21" s="144"/>
      <c r="F21" s="144"/>
      <c r="G21" s="144"/>
      <c r="H21" s="144"/>
      <c r="I21" s="144"/>
      <c r="J21" s="145"/>
      <c r="K21" s="66"/>
      <c r="L21" s="53">
        <f>B21*K21</f>
        <v>0</v>
      </c>
    </row>
    <row r="22" spans="1:12" ht="12" x14ac:dyDescent="0.25">
      <c r="A22" s="45"/>
      <c r="B22" s="50">
        <v>3</v>
      </c>
      <c r="C22" s="143" t="s">
        <v>48</v>
      </c>
      <c r="D22" s="144"/>
      <c r="E22" s="144"/>
      <c r="F22" s="144"/>
      <c r="G22" s="144"/>
      <c r="H22" s="144"/>
      <c r="I22" s="144"/>
      <c r="J22" s="145"/>
      <c r="K22" s="66"/>
      <c r="L22" s="53">
        <f>B22*K22</f>
        <v>0</v>
      </c>
    </row>
    <row r="23" spans="1:12" ht="12" x14ac:dyDescent="0.25">
      <c r="A23" s="45"/>
      <c r="B23" s="50">
        <v>1</v>
      </c>
      <c r="C23" s="143" t="s">
        <v>51</v>
      </c>
      <c r="D23" s="144"/>
      <c r="E23" s="144"/>
      <c r="F23" s="144"/>
      <c r="G23" s="144"/>
      <c r="H23" s="144"/>
      <c r="I23" s="144"/>
      <c r="J23" s="145"/>
      <c r="K23" s="66"/>
      <c r="L23" s="53">
        <f>B23*K23</f>
        <v>0</v>
      </c>
    </row>
    <row r="24" spans="1:12" ht="12" x14ac:dyDescent="0.25">
      <c r="A24" s="45"/>
      <c r="B24" s="140" t="s">
        <v>49</v>
      </c>
      <c r="C24" s="141"/>
      <c r="D24" s="141"/>
      <c r="E24" s="141"/>
      <c r="F24" s="141"/>
      <c r="G24" s="141"/>
      <c r="H24" s="141"/>
      <c r="I24" s="141"/>
      <c r="J24" s="141"/>
      <c r="K24" s="141"/>
      <c r="L24" s="142"/>
    </row>
    <row r="25" spans="1:12" ht="12" x14ac:dyDescent="0.25">
      <c r="A25" s="45"/>
      <c r="B25" s="50">
        <v>3</v>
      </c>
      <c r="C25" s="143" t="s">
        <v>50</v>
      </c>
      <c r="D25" s="144"/>
      <c r="E25" s="144"/>
      <c r="F25" s="144"/>
      <c r="G25" s="144"/>
      <c r="H25" s="144"/>
      <c r="I25" s="144"/>
      <c r="J25" s="145"/>
      <c r="K25" s="66"/>
      <c r="L25" s="53">
        <f>B25*K25</f>
        <v>0</v>
      </c>
    </row>
    <row r="26" spans="1:12" ht="12" x14ac:dyDescent="0.25">
      <c r="A26" s="45"/>
      <c r="B26" s="50">
        <v>5</v>
      </c>
      <c r="C26" s="143" t="s">
        <v>51</v>
      </c>
      <c r="D26" s="144"/>
      <c r="E26" s="144"/>
      <c r="F26" s="144"/>
      <c r="G26" s="144"/>
      <c r="H26" s="144"/>
      <c r="I26" s="144"/>
      <c r="J26" s="145"/>
      <c r="K26" s="66"/>
      <c r="L26" s="53">
        <f>B26*K26</f>
        <v>0</v>
      </c>
    </row>
    <row r="27" spans="1:12" ht="12" x14ac:dyDescent="0.25">
      <c r="A27" s="45"/>
      <c r="B27" s="137" t="s">
        <v>57</v>
      </c>
      <c r="C27" s="138"/>
      <c r="D27" s="138"/>
      <c r="E27" s="138"/>
      <c r="F27" s="138"/>
      <c r="G27" s="138"/>
      <c r="H27" s="138"/>
      <c r="I27" s="138"/>
      <c r="J27" s="138"/>
      <c r="K27" s="138"/>
      <c r="L27" s="139"/>
    </row>
    <row r="28" spans="1:12" ht="12" x14ac:dyDescent="0.25">
      <c r="A28" s="45"/>
      <c r="B28" s="140" t="s">
        <v>45</v>
      </c>
      <c r="C28" s="141"/>
      <c r="D28" s="141"/>
      <c r="E28" s="141"/>
      <c r="F28" s="141"/>
      <c r="G28" s="141"/>
      <c r="H28" s="141"/>
      <c r="I28" s="141"/>
      <c r="J28" s="141"/>
      <c r="K28" s="141"/>
      <c r="L28" s="142"/>
    </row>
    <row r="29" spans="1:12" ht="12" x14ac:dyDescent="0.25">
      <c r="A29" s="45"/>
      <c r="B29" s="50">
        <v>7</v>
      </c>
      <c r="C29" s="143" t="s">
        <v>46</v>
      </c>
      <c r="D29" s="144"/>
      <c r="E29" s="144"/>
      <c r="F29" s="144"/>
      <c r="G29" s="144"/>
      <c r="H29" s="144"/>
      <c r="I29" s="144"/>
      <c r="J29" s="145"/>
      <c r="K29" s="66"/>
      <c r="L29" s="53">
        <f>B29*K29</f>
        <v>0</v>
      </c>
    </row>
    <row r="30" spans="1:12" ht="12" x14ac:dyDescent="0.25">
      <c r="A30" s="45"/>
      <c r="B30" s="50">
        <v>2</v>
      </c>
      <c r="C30" s="143" t="s">
        <v>47</v>
      </c>
      <c r="D30" s="144"/>
      <c r="E30" s="144"/>
      <c r="F30" s="144"/>
      <c r="G30" s="144"/>
      <c r="H30" s="144"/>
      <c r="I30" s="144"/>
      <c r="J30" s="145"/>
      <c r="K30" s="66"/>
      <c r="L30" s="53">
        <f>B30*K30</f>
        <v>0</v>
      </c>
    </row>
    <row r="31" spans="1:12" ht="12" x14ac:dyDescent="0.25">
      <c r="A31" s="45"/>
      <c r="B31" s="50">
        <v>2</v>
      </c>
      <c r="C31" s="143" t="s">
        <v>48</v>
      </c>
      <c r="D31" s="144"/>
      <c r="E31" s="144"/>
      <c r="F31" s="144"/>
      <c r="G31" s="144"/>
      <c r="H31" s="144"/>
      <c r="I31" s="144"/>
      <c r="J31" s="145"/>
      <c r="K31" s="66"/>
      <c r="L31" s="53">
        <f>B31*K31</f>
        <v>0</v>
      </c>
    </row>
    <row r="32" spans="1:12" ht="12" x14ac:dyDescent="0.25">
      <c r="A32" s="45"/>
      <c r="B32" s="140" t="s">
        <v>49</v>
      </c>
      <c r="C32" s="141"/>
      <c r="D32" s="141"/>
      <c r="E32" s="141"/>
      <c r="F32" s="141"/>
      <c r="G32" s="141"/>
      <c r="H32" s="141"/>
      <c r="I32" s="141"/>
      <c r="J32" s="141"/>
      <c r="K32" s="141"/>
      <c r="L32" s="142"/>
    </row>
    <row r="33" spans="1:12" ht="12" x14ac:dyDescent="0.25">
      <c r="A33" s="45"/>
      <c r="B33" s="50">
        <v>2</v>
      </c>
      <c r="C33" s="143" t="s">
        <v>50</v>
      </c>
      <c r="D33" s="144"/>
      <c r="E33" s="144"/>
      <c r="F33" s="144"/>
      <c r="G33" s="144"/>
      <c r="H33" s="144"/>
      <c r="I33" s="144"/>
      <c r="J33" s="145"/>
      <c r="K33" s="66"/>
      <c r="L33" s="53">
        <f>B33*K33</f>
        <v>0</v>
      </c>
    </row>
    <row r="34" spans="1:12" ht="12" x14ac:dyDescent="0.25">
      <c r="A34" s="45"/>
      <c r="B34" s="50">
        <v>1</v>
      </c>
      <c r="C34" s="143" t="s">
        <v>48</v>
      </c>
      <c r="D34" s="144"/>
      <c r="E34" s="144"/>
      <c r="F34" s="144"/>
      <c r="G34" s="144"/>
      <c r="H34" s="144"/>
      <c r="I34" s="144"/>
      <c r="J34" s="145"/>
      <c r="K34" s="66"/>
      <c r="L34" s="53">
        <f>B34*K34</f>
        <v>0</v>
      </c>
    </row>
    <row r="35" spans="1:12" ht="12" x14ac:dyDescent="0.25">
      <c r="A35" s="45"/>
      <c r="B35" s="137" t="s">
        <v>58</v>
      </c>
      <c r="C35" s="138"/>
      <c r="D35" s="138"/>
      <c r="E35" s="138"/>
      <c r="F35" s="138"/>
      <c r="G35" s="138"/>
      <c r="H35" s="138"/>
      <c r="I35" s="138"/>
      <c r="J35" s="138"/>
      <c r="K35" s="138"/>
      <c r="L35" s="139"/>
    </row>
    <row r="36" spans="1:12" ht="12" x14ac:dyDescent="0.25">
      <c r="A36" s="45"/>
      <c r="B36" s="140" t="s">
        <v>45</v>
      </c>
      <c r="C36" s="141"/>
      <c r="D36" s="141"/>
      <c r="E36" s="141"/>
      <c r="F36" s="141"/>
      <c r="G36" s="141"/>
      <c r="H36" s="141"/>
      <c r="I36" s="141"/>
      <c r="J36" s="141"/>
      <c r="K36" s="141"/>
      <c r="L36" s="142"/>
    </row>
    <row r="37" spans="1:12" ht="12" x14ac:dyDescent="0.25">
      <c r="A37" s="45"/>
      <c r="B37" s="50">
        <v>52</v>
      </c>
      <c r="C37" s="143" t="s">
        <v>46</v>
      </c>
      <c r="D37" s="144"/>
      <c r="E37" s="144"/>
      <c r="F37" s="144"/>
      <c r="G37" s="144"/>
      <c r="H37" s="144"/>
      <c r="I37" s="144"/>
      <c r="J37" s="145"/>
      <c r="K37" s="66"/>
      <c r="L37" s="53">
        <f>B37*K37</f>
        <v>0</v>
      </c>
    </row>
    <row r="38" spans="1:12" ht="12" x14ac:dyDescent="0.25">
      <c r="A38" s="45"/>
      <c r="B38" s="50">
        <v>4</v>
      </c>
      <c r="C38" s="143" t="s">
        <v>56</v>
      </c>
      <c r="D38" s="144"/>
      <c r="E38" s="144"/>
      <c r="F38" s="144"/>
      <c r="G38" s="144"/>
      <c r="H38" s="144"/>
      <c r="I38" s="144"/>
      <c r="J38" s="145"/>
      <c r="K38" s="66"/>
      <c r="L38" s="53">
        <f>B38*K38</f>
        <v>0</v>
      </c>
    </row>
    <row r="39" spans="1:12" ht="12" x14ac:dyDescent="0.25">
      <c r="A39" s="45"/>
      <c r="B39" s="50">
        <v>2</v>
      </c>
      <c r="C39" s="143" t="s">
        <v>48</v>
      </c>
      <c r="D39" s="144"/>
      <c r="E39" s="144"/>
      <c r="F39" s="144"/>
      <c r="G39" s="144"/>
      <c r="H39" s="144"/>
      <c r="I39" s="144"/>
      <c r="J39" s="145"/>
      <c r="K39" s="66"/>
      <c r="L39" s="53">
        <f>B39*K39</f>
        <v>0</v>
      </c>
    </row>
    <row r="40" spans="1:12" ht="12" x14ac:dyDescent="0.25">
      <c r="A40" s="45"/>
      <c r="B40" s="140" t="s">
        <v>49</v>
      </c>
      <c r="C40" s="141"/>
      <c r="D40" s="141"/>
      <c r="E40" s="141"/>
      <c r="F40" s="141"/>
      <c r="G40" s="141"/>
      <c r="H40" s="141"/>
      <c r="I40" s="141"/>
      <c r="J40" s="141"/>
      <c r="K40" s="141"/>
      <c r="L40" s="142"/>
    </row>
    <row r="41" spans="1:12" ht="12" x14ac:dyDescent="0.25">
      <c r="A41" s="45"/>
      <c r="B41" s="50">
        <v>2</v>
      </c>
      <c r="C41" s="143" t="s">
        <v>50</v>
      </c>
      <c r="D41" s="144"/>
      <c r="E41" s="144"/>
      <c r="F41" s="144"/>
      <c r="G41" s="144"/>
      <c r="H41" s="144"/>
      <c r="I41" s="144"/>
      <c r="J41" s="145"/>
      <c r="K41" s="66"/>
      <c r="L41" s="53">
        <f>B41*K41</f>
        <v>0</v>
      </c>
    </row>
    <row r="42" spans="1:12" ht="12" x14ac:dyDescent="0.25">
      <c r="A42" s="45"/>
      <c r="B42" s="50">
        <v>2</v>
      </c>
      <c r="C42" s="143" t="s">
        <v>51</v>
      </c>
      <c r="D42" s="144"/>
      <c r="E42" s="144"/>
      <c r="F42" s="144"/>
      <c r="G42" s="144"/>
      <c r="H42" s="144"/>
      <c r="I42" s="144"/>
      <c r="J42" s="145"/>
      <c r="K42" s="66"/>
      <c r="L42" s="53">
        <f>B42*K42</f>
        <v>0</v>
      </c>
    </row>
    <row r="43" spans="1:12" ht="12" x14ac:dyDescent="0.25">
      <c r="A43" s="45"/>
      <c r="B43" s="137" t="s">
        <v>59</v>
      </c>
      <c r="C43" s="138"/>
      <c r="D43" s="138"/>
      <c r="E43" s="138"/>
      <c r="F43" s="138"/>
      <c r="G43" s="138"/>
      <c r="H43" s="138"/>
      <c r="I43" s="138"/>
      <c r="J43" s="138"/>
      <c r="K43" s="138"/>
      <c r="L43" s="139"/>
    </row>
    <row r="44" spans="1:12" ht="12" x14ac:dyDescent="0.25">
      <c r="A44" s="45"/>
      <c r="B44" s="140" t="s">
        <v>45</v>
      </c>
      <c r="C44" s="141"/>
      <c r="D44" s="141"/>
      <c r="E44" s="141"/>
      <c r="F44" s="141"/>
      <c r="G44" s="141"/>
      <c r="H44" s="141"/>
      <c r="I44" s="141"/>
      <c r="J44" s="141"/>
      <c r="K44" s="141"/>
      <c r="L44" s="142"/>
    </row>
    <row r="45" spans="1:12" ht="12" x14ac:dyDescent="0.25">
      <c r="A45" s="45"/>
      <c r="B45" s="50">
        <v>24</v>
      </c>
      <c r="C45" s="143" t="s">
        <v>60</v>
      </c>
      <c r="D45" s="144"/>
      <c r="E45" s="144"/>
      <c r="F45" s="144"/>
      <c r="G45" s="144"/>
      <c r="H45" s="144"/>
      <c r="I45" s="144"/>
      <c r="J45" s="145"/>
      <c r="K45" s="66"/>
      <c r="L45" s="53">
        <f>B45*K45</f>
        <v>0</v>
      </c>
    </row>
    <row r="46" spans="1:12" ht="12" x14ac:dyDescent="0.25">
      <c r="A46" s="45"/>
      <c r="B46" s="50">
        <v>1</v>
      </c>
      <c r="C46" s="143" t="s">
        <v>61</v>
      </c>
      <c r="D46" s="144"/>
      <c r="E46" s="144"/>
      <c r="F46" s="144"/>
      <c r="G46" s="144"/>
      <c r="H46" s="144"/>
      <c r="I46" s="144"/>
      <c r="J46" s="145"/>
      <c r="K46" s="66"/>
      <c r="L46" s="53">
        <f>B46*K46</f>
        <v>0</v>
      </c>
    </row>
    <row r="47" spans="1:12" ht="12" x14ac:dyDescent="0.25">
      <c r="A47" s="45"/>
      <c r="B47" s="50">
        <v>2</v>
      </c>
      <c r="C47" s="143" t="s">
        <v>51</v>
      </c>
      <c r="D47" s="144"/>
      <c r="E47" s="144"/>
      <c r="F47" s="144"/>
      <c r="G47" s="144"/>
      <c r="H47" s="144"/>
      <c r="I47" s="144"/>
      <c r="J47" s="145"/>
      <c r="K47" s="66"/>
      <c r="L47" s="53">
        <f>B47*K47</f>
        <v>0</v>
      </c>
    </row>
    <row r="48" spans="1:12" ht="12" x14ac:dyDescent="0.25">
      <c r="A48" s="45"/>
      <c r="B48" s="140" t="s">
        <v>49</v>
      </c>
      <c r="C48" s="141"/>
      <c r="D48" s="141"/>
      <c r="E48" s="141"/>
      <c r="F48" s="141"/>
      <c r="G48" s="141"/>
      <c r="H48" s="141"/>
      <c r="I48" s="141"/>
      <c r="J48" s="141"/>
      <c r="K48" s="141"/>
      <c r="L48" s="142"/>
    </row>
    <row r="49" spans="1:15" ht="12" x14ac:dyDescent="0.25">
      <c r="A49" s="45"/>
      <c r="B49" s="50">
        <v>3</v>
      </c>
      <c r="C49" s="143" t="s">
        <v>48</v>
      </c>
      <c r="D49" s="144"/>
      <c r="E49" s="144"/>
      <c r="F49" s="144"/>
      <c r="G49" s="144"/>
      <c r="H49" s="144"/>
      <c r="I49" s="144"/>
      <c r="J49" s="145"/>
      <c r="K49" s="66"/>
      <c r="L49" s="53">
        <f>B49*K49</f>
        <v>0</v>
      </c>
    </row>
    <row r="50" spans="1:15" ht="12" x14ac:dyDescent="0.25">
      <c r="A50" s="45"/>
      <c r="B50" s="137" t="s">
        <v>62</v>
      </c>
      <c r="C50" s="138"/>
      <c r="D50" s="138"/>
      <c r="E50" s="138"/>
      <c r="F50" s="138"/>
      <c r="G50" s="138"/>
      <c r="H50" s="138"/>
      <c r="I50" s="138"/>
      <c r="J50" s="138"/>
      <c r="K50" s="138"/>
      <c r="L50" s="139"/>
    </row>
    <row r="51" spans="1:15" ht="12" x14ac:dyDescent="0.25">
      <c r="A51" s="45"/>
      <c r="B51" s="140" t="s">
        <v>45</v>
      </c>
      <c r="C51" s="141"/>
      <c r="D51" s="141"/>
      <c r="E51" s="141"/>
      <c r="F51" s="141"/>
      <c r="G51" s="141"/>
      <c r="H51" s="141"/>
      <c r="I51" s="141"/>
      <c r="J51" s="141"/>
      <c r="K51" s="141"/>
      <c r="L51" s="142"/>
    </row>
    <row r="52" spans="1:15" ht="12" x14ac:dyDescent="0.25">
      <c r="A52" s="45"/>
      <c r="B52" s="50">
        <v>5</v>
      </c>
      <c r="C52" s="143" t="s">
        <v>60</v>
      </c>
      <c r="D52" s="144"/>
      <c r="E52" s="144"/>
      <c r="F52" s="144"/>
      <c r="G52" s="144"/>
      <c r="H52" s="144"/>
      <c r="I52" s="144"/>
      <c r="J52" s="145"/>
      <c r="K52" s="66"/>
      <c r="L52" s="53">
        <f>B52*K52</f>
        <v>0</v>
      </c>
    </row>
    <row r="53" spans="1:15" ht="12" x14ac:dyDescent="0.25">
      <c r="A53" s="45"/>
      <c r="B53" s="140" t="s">
        <v>49</v>
      </c>
      <c r="C53" s="141"/>
      <c r="D53" s="141"/>
      <c r="E53" s="141"/>
      <c r="F53" s="141"/>
      <c r="G53" s="141"/>
      <c r="H53" s="141"/>
      <c r="I53" s="141"/>
      <c r="J53" s="141"/>
      <c r="K53" s="141"/>
      <c r="L53" s="142"/>
    </row>
    <row r="54" spans="1:15" ht="12" x14ac:dyDescent="0.25">
      <c r="A54" s="45"/>
      <c r="B54" s="50">
        <v>3</v>
      </c>
      <c r="C54" s="143" t="s">
        <v>51</v>
      </c>
      <c r="D54" s="144"/>
      <c r="E54" s="144"/>
      <c r="F54" s="144"/>
      <c r="G54" s="144"/>
      <c r="H54" s="144"/>
      <c r="I54" s="144"/>
      <c r="J54" s="145"/>
      <c r="K54" s="66"/>
      <c r="L54" s="53">
        <f>B54*K54</f>
        <v>0</v>
      </c>
    </row>
    <row r="55" spans="1:15" ht="15.75" customHeight="1" x14ac:dyDescent="0.25">
      <c r="A55" s="45"/>
      <c r="B55" s="137" t="s">
        <v>63</v>
      </c>
      <c r="C55" s="138"/>
      <c r="D55" s="138"/>
      <c r="E55" s="138"/>
      <c r="F55" s="138"/>
      <c r="G55" s="138"/>
      <c r="H55" s="138"/>
      <c r="I55" s="138"/>
      <c r="J55" s="138"/>
      <c r="K55" s="138"/>
      <c r="L55" s="139"/>
      <c r="O55" s="46"/>
    </row>
    <row r="56" spans="1:15" ht="12" x14ac:dyDescent="0.25">
      <c r="A56" s="45"/>
      <c r="B56" s="140" t="s">
        <v>45</v>
      </c>
      <c r="C56" s="141"/>
      <c r="D56" s="141"/>
      <c r="E56" s="141"/>
      <c r="F56" s="141"/>
      <c r="G56" s="141"/>
      <c r="H56" s="141"/>
      <c r="I56" s="141"/>
      <c r="J56" s="141"/>
      <c r="K56" s="141"/>
      <c r="L56" s="142"/>
    </row>
    <row r="57" spans="1:15" ht="12" x14ac:dyDescent="0.25">
      <c r="A57" s="45"/>
      <c r="B57" s="50">
        <v>1</v>
      </c>
      <c r="C57" s="143" t="s">
        <v>50</v>
      </c>
      <c r="D57" s="144"/>
      <c r="E57" s="144"/>
      <c r="F57" s="144"/>
      <c r="G57" s="144"/>
      <c r="H57" s="144"/>
      <c r="I57" s="144"/>
      <c r="J57" s="145"/>
      <c r="K57" s="66"/>
      <c r="L57" s="53">
        <f>SUM(B57*K57)</f>
        <v>0</v>
      </c>
    </row>
    <row r="58" spans="1:15" ht="12" x14ac:dyDescent="0.25">
      <c r="A58" s="45"/>
      <c r="B58" s="67">
        <f>B6+B7+B8+B10+B11+B12+B20+B21+B22+B23+B25+B26+B29+B30+B31+B33+B34+B37+B38+B39+B41+B42+B45+B46+B47+B49+B52+B54+B57+B15+B17</f>
        <v>192</v>
      </c>
      <c r="C58" s="147" t="s">
        <v>64</v>
      </c>
      <c r="D58" s="147"/>
      <c r="E58" s="147"/>
      <c r="F58" s="147"/>
      <c r="G58" s="147"/>
      <c r="H58" s="147"/>
      <c r="I58" s="147"/>
      <c r="J58" s="147"/>
      <c r="K58" s="147"/>
      <c r="L58" s="68">
        <f>L6+L7+L8+L10+L11+L12+L20+L21+L22+L23+L25+L26+L29+L30+L31+L33+L34+L37+L38+L39+L41+L42+L45+L46+L47+L49+L52+L54+L15+L17+L57</f>
        <v>0</v>
      </c>
      <c r="O58" s="46"/>
    </row>
    <row r="59" spans="1:15" ht="12" x14ac:dyDescent="0.25">
      <c r="A59" s="45"/>
      <c r="B59" s="94" t="s">
        <v>28</v>
      </c>
      <c r="C59" s="95"/>
      <c r="D59" s="95"/>
      <c r="E59" s="95"/>
      <c r="F59" s="95"/>
      <c r="G59" s="95"/>
      <c r="H59" s="95"/>
      <c r="I59" s="113"/>
      <c r="J59" s="113"/>
      <c r="K59" s="95"/>
      <c r="L59" s="96"/>
      <c r="O59" s="46"/>
    </row>
    <row r="60" spans="1:15" ht="12" x14ac:dyDescent="0.25">
      <c r="A60" s="45"/>
      <c r="B60" s="33" t="s">
        <v>29</v>
      </c>
      <c r="C60" s="125" t="s">
        <v>9</v>
      </c>
      <c r="D60" s="126"/>
      <c r="E60" s="126"/>
      <c r="F60" s="126"/>
      <c r="G60" s="126"/>
      <c r="H60" s="126"/>
      <c r="I60" s="126"/>
      <c r="J60" s="127"/>
      <c r="K60" s="34" t="s">
        <v>65</v>
      </c>
      <c r="L60" s="34" t="s">
        <v>27</v>
      </c>
    </row>
    <row r="61" spans="1:15" ht="15.75" customHeight="1" x14ac:dyDescent="0.25">
      <c r="A61" s="45"/>
      <c r="B61" s="50">
        <v>1</v>
      </c>
      <c r="C61" s="128" t="s">
        <v>66</v>
      </c>
      <c r="D61" s="129"/>
      <c r="E61" s="129"/>
      <c r="F61" s="129"/>
      <c r="G61" s="129"/>
      <c r="H61" s="129"/>
      <c r="I61" s="129"/>
      <c r="J61" s="129"/>
      <c r="K61" s="60"/>
      <c r="L61" s="69">
        <f>B61*K61</f>
        <v>0</v>
      </c>
    </row>
    <row r="62" spans="1:15" ht="12" x14ac:dyDescent="0.25">
      <c r="A62" s="45"/>
      <c r="B62" s="50">
        <v>100</v>
      </c>
      <c r="C62" s="143" t="s">
        <v>67</v>
      </c>
      <c r="D62" s="144"/>
      <c r="E62" s="144"/>
      <c r="F62" s="144"/>
      <c r="G62" s="144"/>
      <c r="H62" s="144"/>
      <c r="I62" s="144"/>
      <c r="J62" s="145"/>
      <c r="K62" s="66"/>
      <c r="L62" s="69">
        <f>B62*K62</f>
        <v>0</v>
      </c>
    </row>
    <row r="63" spans="1:15" ht="12" x14ac:dyDescent="0.25">
      <c r="A63" s="45"/>
      <c r="B63" s="50">
        <v>1</v>
      </c>
      <c r="C63" s="143" t="s">
        <v>68</v>
      </c>
      <c r="D63" s="144"/>
      <c r="E63" s="144"/>
      <c r="F63" s="144"/>
      <c r="G63" s="144"/>
      <c r="H63" s="144"/>
      <c r="I63" s="144"/>
      <c r="J63" s="145"/>
      <c r="K63" s="66"/>
      <c r="L63" s="69">
        <f>B63*K63</f>
        <v>0</v>
      </c>
    </row>
    <row r="64" spans="1:15" ht="12" x14ac:dyDescent="0.25">
      <c r="A64" s="45"/>
      <c r="B64" s="67"/>
      <c r="C64" s="147" t="s">
        <v>69</v>
      </c>
      <c r="D64" s="147"/>
      <c r="E64" s="147"/>
      <c r="F64" s="147"/>
      <c r="G64" s="147"/>
      <c r="H64" s="147"/>
      <c r="I64" s="147"/>
      <c r="J64" s="147"/>
      <c r="K64" s="147"/>
      <c r="L64" s="70">
        <f>L61+L62+L63</f>
        <v>0</v>
      </c>
    </row>
    <row r="65" spans="1:12" ht="12" x14ac:dyDescent="0.25">
      <c r="A65" s="45"/>
      <c r="B65" s="123" t="s">
        <v>70</v>
      </c>
      <c r="C65" s="124"/>
      <c r="D65" s="124"/>
      <c r="E65" s="124"/>
      <c r="F65" s="124"/>
      <c r="G65" s="124"/>
      <c r="H65" s="124"/>
      <c r="I65" s="124"/>
      <c r="J65" s="124"/>
      <c r="K65" s="64"/>
      <c r="L65" s="58">
        <f>SUM(L58+L64)</f>
        <v>0</v>
      </c>
    </row>
    <row r="66" spans="1:12" ht="12" x14ac:dyDescent="0.25">
      <c r="A66" s="45"/>
      <c r="L66" s="37"/>
    </row>
    <row r="67" spans="1:12" ht="24.75" customHeight="1" x14ac:dyDescent="0.25">
      <c r="A67" s="45"/>
      <c r="B67" s="148" t="s">
        <v>71</v>
      </c>
      <c r="C67" s="146"/>
      <c r="D67" s="146"/>
      <c r="E67" s="146"/>
      <c r="F67" s="146"/>
      <c r="G67" s="146"/>
      <c r="H67" s="146"/>
      <c r="I67" s="146"/>
      <c r="J67" s="146"/>
      <c r="K67" s="146"/>
      <c r="L67" s="146"/>
    </row>
    <row r="68" spans="1:12" ht="35.25" customHeight="1" x14ac:dyDescent="0.25">
      <c r="A68" s="45"/>
      <c r="B68" s="146" t="s">
        <v>72</v>
      </c>
      <c r="C68" s="146"/>
      <c r="D68" s="146"/>
      <c r="E68" s="146"/>
      <c r="F68" s="146"/>
      <c r="G68" s="146"/>
      <c r="H68" s="146"/>
      <c r="I68" s="146"/>
      <c r="J68" s="146"/>
      <c r="K68" s="146"/>
      <c r="L68" s="146"/>
    </row>
    <row r="69" spans="1:12" ht="31.5" customHeight="1" x14ac:dyDescent="0.25">
      <c r="A69" s="45"/>
      <c r="B69" s="71"/>
      <c r="C69" s="71"/>
      <c r="D69" s="71"/>
      <c r="E69" s="71"/>
      <c r="F69" s="71"/>
      <c r="G69" s="71"/>
      <c r="H69" s="71"/>
      <c r="I69" s="71"/>
      <c r="J69" s="71"/>
      <c r="K69" s="71"/>
      <c r="L69" s="71"/>
    </row>
    <row r="70" spans="1:12" ht="12" x14ac:dyDescent="0.25"/>
    <row r="71" spans="1:12" ht="12" x14ac:dyDescent="0.25"/>
    <row r="72" spans="1:12" ht="12" x14ac:dyDescent="0.25"/>
    <row r="73" spans="1:12" ht="12" x14ac:dyDescent="0.25"/>
    <row r="74" spans="1:12" ht="12" x14ac:dyDescent="0.25"/>
    <row r="75" spans="1:12" ht="12" x14ac:dyDescent="0.25"/>
  </sheetData>
  <protectedRanges>
    <protectedRange sqref="K6:K8 K10:K12 K33:K34 K29:K31 K41:K42 K49 K52 K62:K63 K37:K39 K45:K47 K25:K26 K54:K57 K20:K23 K15 K17 K61:L61" name="Prijzen"/>
  </protectedRanges>
  <mergeCells count="66">
    <mergeCell ref="B68:L68"/>
    <mergeCell ref="B65:J65"/>
    <mergeCell ref="C58:K58"/>
    <mergeCell ref="B59:L59"/>
    <mergeCell ref="C60:J60"/>
    <mergeCell ref="C62:J62"/>
    <mergeCell ref="C63:J63"/>
    <mergeCell ref="C64:K64"/>
    <mergeCell ref="B67:L67"/>
    <mergeCell ref="C61:J61"/>
    <mergeCell ref="C54:J54"/>
    <mergeCell ref="B43:L43"/>
    <mergeCell ref="B44:L44"/>
    <mergeCell ref="C45:J45"/>
    <mergeCell ref="C46:J46"/>
    <mergeCell ref="C47:J47"/>
    <mergeCell ref="B48:L48"/>
    <mergeCell ref="C49:J49"/>
    <mergeCell ref="B50:L50"/>
    <mergeCell ref="B51:L51"/>
    <mergeCell ref="C52:J52"/>
    <mergeCell ref="B53:L53"/>
    <mergeCell ref="B18:L18"/>
    <mergeCell ref="C17:J17"/>
    <mergeCell ref="C42:J42"/>
    <mergeCell ref="C31:J31"/>
    <mergeCell ref="B32:L32"/>
    <mergeCell ref="C33:J33"/>
    <mergeCell ref="C34:J34"/>
    <mergeCell ref="B35:L35"/>
    <mergeCell ref="B36:L36"/>
    <mergeCell ref="C37:J37"/>
    <mergeCell ref="C38:J38"/>
    <mergeCell ref="C39:J39"/>
    <mergeCell ref="B40:L40"/>
    <mergeCell ref="C41:J41"/>
    <mergeCell ref="C25:J25"/>
    <mergeCell ref="C26:J26"/>
    <mergeCell ref="B28:L28"/>
    <mergeCell ref="C29:J29"/>
    <mergeCell ref="C20:J20"/>
    <mergeCell ref="C21:J21"/>
    <mergeCell ref="C22:J22"/>
    <mergeCell ref="C23:J23"/>
    <mergeCell ref="B24:L24"/>
    <mergeCell ref="B2:L2"/>
    <mergeCell ref="C3:J3"/>
    <mergeCell ref="B4:L4"/>
    <mergeCell ref="B5:L5"/>
    <mergeCell ref="C6:J6"/>
    <mergeCell ref="B55:L55"/>
    <mergeCell ref="B56:L56"/>
    <mergeCell ref="C57:J57"/>
    <mergeCell ref="C7:J7"/>
    <mergeCell ref="B13:L13"/>
    <mergeCell ref="B14:L14"/>
    <mergeCell ref="B16:L16"/>
    <mergeCell ref="C15:J15"/>
    <mergeCell ref="C8:J8"/>
    <mergeCell ref="B9:L9"/>
    <mergeCell ref="C10:J10"/>
    <mergeCell ref="C11:J11"/>
    <mergeCell ref="C12:J12"/>
    <mergeCell ref="C30:J30"/>
    <mergeCell ref="B19:L19"/>
    <mergeCell ref="B27:L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65FB8-8E09-47B8-AF91-B79B586270E4}">
  <dimension ref="A1:O14"/>
  <sheetViews>
    <sheetView zoomScale="90" zoomScaleNormal="90" workbookViewId="0">
      <selection activeCell="I26" sqref="I26"/>
    </sheetView>
  </sheetViews>
  <sheetFormatPr defaultColWidth="8.75" defaultRowHeight="12" x14ac:dyDescent="0.25"/>
  <cols>
    <col min="1" max="1" width="3.08203125" style="28" customWidth="1"/>
    <col min="2" max="2" width="11.75" style="28" customWidth="1"/>
    <col min="3" max="7" width="5.5" style="28" customWidth="1"/>
    <col min="8" max="8" width="8.25" style="28" customWidth="1"/>
    <col min="9" max="9" width="14.25" style="28" customWidth="1"/>
    <col min="10" max="10" width="12.58203125" style="28" customWidth="1"/>
    <col min="11" max="11" width="13.25" style="28" customWidth="1"/>
    <col min="12" max="12" width="16.5" style="28" customWidth="1"/>
    <col min="13" max="13" width="3.08203125" style="28" customWidth="1"/>
    <col min="14" max="14" width="8.75" style="28"/>
    <col min="15" max="15" width="24.75" style="28" customWidth="1"/>
    <col min="16" max="16384" width="8.75" style="28"/>
  </cols>
  <sheetData>
    <row r="1" spans="1:15" x14ac:dyDescent="0.25">
      <c r="A1" s="45"/>
      <c r="L1" s="37"/>
      <c r="O1" s="65"/>
    </row>
    <row r="2" spans="1:15" x14ac:dyDescent="0.25">
      <c r="A2" s="45"/>
      <c r="B2" s="94" t="s">
        <v>40</v>
      </c>
      <c r="C2" s="95"/>
      <c r="D2" s="95"/>
      <c r="E2" s="95"/>
      <c r="F2" s="95"/>
      <c r="G2" s="95"/>
      <c r="H2" s="95"/>
      <c r="I2" s="95"/>
      <c r="J2" s="95"/>
      <c r="K2" s="95"/>
      <c r="L2" s="96"/>
    </row>
    <row r="3" spans="1:15" ht="25.9" customHeight="1" x14ac:dyDescent="0.25">
      <c r="A3" s="45"/>
      <c r="B3" s="33" t="s">
        <v>29</v>
      </c>
      <c r="C3" s="125" t="s">
        <v>9</v>
      </c>
      <c r="D3" s="126"/>
      <c r="E3" s="126"/>
      <c r="F3" s="126"/>
      <c r="G3" s="126"/>
      <c r="H3" s="126"/>
      <c r="I3" s="126"/>
      <c r="J3" s="127"/>
      <c r="K3" s="59" t="s">
        <v>73</v>
      </c>
      <c r="L3" s="34" t="s">
        <v>43</v>
      </c>
      <c r="O3" s="65"/>
    </row>
    <row r="4" spans="1:15" ht="15" customHeight="1" x14ac:dyDescent="0.25">
      <c r="A4" s="45"/>
      <c r="B4" s="50">
        <v>18</v>
      </c>
      <c r="C4" s="143" t="s">
        <v>74</v>
      </c>
      <c r="D4" s="144"/>
      <c r="E4" s="144"/>
      <c r="F4" s="144"/>
      <c r="G4" s="144"/>
      <c r="H4" s="144"/>
      <c r="I4" s="144"/>
      <c r="J4" s="145"/>
      <c r="K4" s="66"/>
      <c r="L4" s="53">
        <f>B4*K4</f>
        <v>0</v>
      </c>
    </row>
    <row r="5" spans="1:15" ht="15" customHeight="1" x14ac:dyDescent="0.25">
      <c r="A5" s="45"/>
      <c r="B5" s="61">
        <v>2</v>
      </c>
      <c r="C5" s="153" t="s">
        <v>75</v>
      </c>
      <c r="D5" s="154"/>
      <c r="E5" s="154"/>
      <c r="F5" s="154"/>
      <c r="G5" s="154"/>
      <c r="H5" s="154"/>
      <c r="I5" s="154"/>
      <c r="J5" s="155"/>
      <c r="K5" s="72"/>
      <c r="L5" s="73">
        <f>B5*K5</f>
        <v>0</v>
      </c>
    </row>
    <row r="6" spans="1:15" ht="15" customHeight="1" x14ac:dyDescent="0.25">
      <c r="A6" s="45"/>
      <c r="B6" s="74">
        <v>2</v>
      </c>
      <c r="C6" s="156" t="s">
        <v>76</v>
      </c>
      <c r="D6" s="157"/>
      <c r="E6" s="157"/>
      <c r="F6" s="157"/>
      <c r="G6" s="157"/>
      <c r="H6" s="157"/>
      <c r="I6" s="157"/>
      <c r="J6" s="158"/>
      <c r="K6" s="75"/>
      <c r="L6" s="73">
        <f>B6*K6</f>
        <v>0</v>
      </c>
    </row>
    <row r="7" spans="1:15" ht="15" customHeight="1" x14ac:dyDescent="0.25">
      <c r="A7" s="45"/>
      <c r="B7" s="67">
        <f>SUM(B4:B5)</f>
        <v>20</v>
      </c>
      <c r="C7" s="147" t="s">
        <v>64</v>
      </c>
      <c r="D7" s="147"/>
      <c r="E7" s="147"/>
      <c r="F7" s="147"/>
      <c r="G7" s="147"/>
      <c r="H7" s="147"/>
      <c r="I7" s="147"/>
      <c r="J7" s="147"/>
      <c r="K7" s="147"/>
      <c r="L7" s="68">
        <f>L4+L5+L6</f>
        <v>0</v>
      </c>
    </row>
    <row r="8" spans="1:15" ht="15" customHeight="1" x14ac:dyDescent="0.25">
      <c r="A8" s="45"/>
      <c r="B8" s="94" t="s">
        <v>28</v>
      </c>
      <c r="C8" s="95"/>
      <c r="D8" s="95"/>
      <c r="E8" s="95"/>
      <c r="F8" s="95"/>
      <c r="G8" s="95"/>
      <c r="H8" s="95"/>
      <c r="I8" s="113"/>
      <c r="J8" s="113"/>
      <c r="K8" s="95"/>
      <c r="L8" s="96"/>
    </row>
    <row r="9" spans="1:15" ht="15" customHeight="1" x14ac:dyDescent="0.25">
      <c r="A9" s="45"/>
      <c r="B9" s="33" t="s">
        <v>29</v>
      </c>
      <c r="C9" s="125" t="s">
        <v>9</v>
      </c>
      <c r="D9" s="126"/>
      <c r="E9" s="126"/>
      <c r="F9" s="126"/>
      <c r="G9" s="126"/>
      <c r="H9" s="126"/>
      <c r="I9" s="126"/>
      <c r="J9" s="127"/>
      <c r="K9" s="34" t="s">
        <v>42</v>
      </c>
      <c r="L9" s="34" t="s">
        <v>27</v>
      </c>
    </row>
    <row r="10" spans="1:15" ht="15" customHeight="1" x14ac:dyDescent="0.25">
      <c r="A10" s="45"/>
      <c r="B10" s="50">
        <v>1</v>
      </c>
      <c r="C10" s="128" t="s">
        <v>66</v>
      </c>
      <c r="D10" s="129"/>
      <c r="E10" s="129"/>
      <c r="F10" s="129"/>
      <c r="G10" s="129"/>
      <c r="H10" s="129"/>
      <c r="I10" s="129"/>
      <c r="J10" s="129"/>
      <c r="K10" s="60"/>
      <c r="L10" s="53">
        <f>B10*K10</f>
        <v>0</v>
      </c>
    </row>
    <row r="11" spans="1:15" ht="15" customHeight="1" x14ac:dyDescent="0.25">
      <c r="A11" s="45"/>
      <c r="B11" s="76">
        <v>220</v>
      </c>
      <c r="C11" s="149" t="s">
        <v>67</v>
      </c>
      <c r="D11" s="150"/>
      <c r="E11" s="150"/>
      <c r="F11" s="150"/>
      <c r="G11" s="150"/>
      <c r="H11" s="150"/>
      <c r="I11" s="150"/>
      <c r="J11" s="151"/>
      <c r="K11" s="77"/>
      <c r="L11" s="56">
        <f>B11*K11</f>
        <v>0</v>
      </c>
    </row>
    <row r="12" spans="1:15" ht="15" customHeight="1" x14ac:dyDescent="0.25">
      <c r="A12" s="45"/>
      <c r="B12" s="78">
        <f>B10+B11</f>
        <v>221</v>
      </c>
      <c r="C12" s="152" t="s">
        <v>69</v>
      </c>
      <c r="D12" s="152"/>
      <c r="E12" s="152"/>
      <c r="F12" s="152"/>
      <c r="G12" s="152"/>
      <c r="H12" s="152"/>
      <c r="I12" s="152"/>
      <c r="J12" s="152"/>
      <c r="K12" s="152"/>
      <c r="L12" s="79">
        <f>L10+L11</f>
        <v>0</v>
      </c>
    </row>
    <row r="13" spans="1:15" x14ac:dyDescent="0.25">
      <c r="A13" s="45"/>
      <c r="B13" s="123" t="s">
        <v>70</v>
      </c>
      <c r="C13" s="124"/>
      <c r="D13" s="124"/>
      <c r="E13" s="124"/>
      <c r="F13" s="124"/>
      <c r="G13" s="124"/>
      <c r="H13" s="124"/>
      <c r="I13" s="124"/>
      <c r="J13" s="124"/>
      <c r="K13" s="64"/>
      <c r="L13" s="58">
        <f>(L7+L12)</f>
        <v>0</v>
      </c>
    </row>
    <row r="14" spans="1:15" x14ac:dyDescent="0.25">
      <c r="A14" s="45"/>
      <c r="L14" s="37"/>
    </row>
  </sheetData>
  <protectedRanges>
    <protectedRange sqref="K4:K6 K10:L10" name="Prijzen"/>
    <protectedRange sqref="K11" name="Prijzen_1"/>
  </protectedRanges>
  <mergeCells count="12">
    <mergeCell ref="B8:L8"/>
    <mergeCell ref="B2:L2"/>
    <mergeCell ref="C3:J3"/>
    <mergeCell ref="C4:J4"/>
    <mergeCell ref="C5:J5"/>
    <mergeCell ref="C7:K7"/>
    <mergeCell ref="C6:J6"/>
    <mergeCell ref="C10:J10"/>
    <mergeCell ref="B13:J13"/>
    <mergeCell ref="C9:J9"/>
    <mergeCell ref="C11:J11"/>
    <mergeCell ref="C12:K12"/>
  </mergeCells>
  <pageMargins left="0.7" right="0.7" top="0.75" bottom="0.75" header="0.3" footer="0.3"/>
  <pageSetup paperSize="9" scale="5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90D08-39AA-4E54-A232-415F1BBC68F6}">
  <dimension ref="A2:L20"/>
  <sheetViews>
    <sheetView tabSelected="1" zoomScale="80" zoomScaleNormal="80" workbookViewId="0">
      <selection activeCell="E37" sqref="E37"/>
    </sheetView>
  </sheetViews>
  <sheetFormatPr defaultColWidth="8.75" defaultRowHeight="12" x14ac:dyDescent="0.25"/>
  <cols>
    <col min="1" max="1" width="8.75" style="28"/>
    <col min="2" max="2" width="11.5" style="28" customWidth="1"/>
    <col min="3" max="3" width="32.1640625" style="28" customWidth="1"/>
    <col min="4" max="4" width="8.75" style="28"/>
    <col min="5" max="5" width="44.25" style="28" customWidth="1"/>
    <col min="6" max="11" width="8.75" style="28"/>
    <col min="12" max="12" width="10.75" style="28" customWidth="1"/>
    <col min="13" max="16384" width="8.75" style="28"/>
  </cols>
  <sheetData>
    <row r="2" spans="1:12" x14ac:dyDescent="0.25">
      <c r="B2" s="46"/>
    </row>
    <row r="4" spans="1:12" x14ac:dyDescent="0.25">
      <c r="A4" s="45"/>
      <c r="B4" s="94" t="s">
        <v>77</v>
      </c>
      <c r="C4" s="95"/>
      <c r="D4" s="95"/>
      <c r="E4" s="95"/>
      <c r="F4" s="95"/>
      <c r="G4" s="95"/>
      <c r="H4" s="95"/>
      <c r="I4" s="95"/>
      <c r="J4" s="95"/>
      <c r="K4" s="95"/>
      <c r="L4" s="96"/>
    </row>
    <row r="5" spans="1:12" x14ac:dyDescent="0.25">
      <c r="A5" s="45"/>
      <c r="B5" s="33" t="s">
        <v>78</v>
      </c>
      <c r="C5" s="125" t="s">
        <v>9</v>
      </c>
      <c r="D5" s="126"/>
      <c r="E5" s="126"/>
      <c r="F5" s="126"/>
      <c r="G5" s="126"/>
      <c r="H5" s="126"/>
      <c r="I5" s="126"/>
      <c r="J5" s="127"/>
      <c r="K5" s="34" t="s">
        <v>22</v>
      </c>
      <c r="L5" s="34" t="s">
        <v>10</v>
      </c>
    </row>
    <row r="6" spans="1:12" ht="12.5" thickBot="1" x14ac:dyDescent="0.3">
      <c r="A6" s="45"/>
      <c r="B6" s="61">
        <v>4</v>
      </c>
      <c r="C6" s="131" t="s">
        <v>79</v>
      </c>
      <c r="D6" s="132"/>
      <c r="E6" s="132"/>
      <c r="F6" s="132"/>
      <c r="G6" s="132"/>
      <c r="H6" s="132"/>
      <c r="I6" s="132"/>
      <c r="J6" s="133"/>
      <c r="K6" s="62"/>
      <c r="L6" s="73">
        <f>K6*B6</f>
        <v>0</v>
      </c>
    </row>
    <row r="7" spans="1:12" ht="12.5" thickBot="1" x14ac:dyDescent="0.3">
      <c r="A7" s="45"/>
      <c r="B7" s="123" t="s">
        <v>80</v>
      </c>
      <c r="C7" s="124"/>
      <c r="D7" s="124"/>
      <c r="E7" s="124"/>
      <c r="F7" s="124"/>
      <c r="G7" s="124"/>
      <c r="H7" s="124"/>
      <c r="I7" s="124"/>
      <c r="J7" s="124"/>
      <c r="K7" s="64"/>
      <c r="L7" s="58">
        <f>L6</f>
        <v>0</v>
      </c>
    </row>
    <row r="9" spans="1:12" ht="26.25" customHeight="1" x14ac:dyDescent="0.25">
      <c r="B9" s="80" t="s">
        <v>36</v>
      </c>
      <c r="C9" s="159" t="s">
        <v>81</v>
      </c>
      <c r="D9" s="159"/>
      <c r="E9" s="159"/>
      <c r="F9" s="159"/>
      <c r="G9" s="159"/>
      <c r="H9" s="159"/>
      <c r="I9" s="159"/>
      <c r="J9" s="159"/>
      <c r="K9" s="159"/>
      <c r="L9" s="159"/>
    </row>
    <row r="16" spans="1:12" x14ac:dyDescent="0.25">
      <c r="B16" s="183" t="s">
        <v>103</v>
      </c>
      <c r="C16" s="184"/>
      <c r="D16" s="183" t="s">
        <v>9</v>
      </c>
      <c r="E16" s="184"/>
      <c r="F16" s="183" t="s">
        <v>104</v>
      </c>
      <c r="G16" s="184"/>
      <c r="H16" s="183" t="s">
        <v>105</v>
      </c>
      <c r="I16" s="184"/>
      <c r="J16" s="183" t="s">
        <v>27</v>
      </c>
      <c r="K16" s="184"/>
    </row>
    <row r="17" spans="2:11" ht="39.5" customHeight="1" x14ac:dyDescent="0.25">
      <c r="B17" s="186" t="s">
        <v>106</v>
      </c>
      <c r="C17" s="186"/>
      <c r="D17" s="186" t="s">
        <v>107</v>
      </c>
      <c r="E17" s="186"/>
      <c r="F17" s="187">
        <v>40</v>
      </c>
      <c r="G17" s="187"/>
      <c r="H17" s="188"/>
      <c r="I17" s="188"/>
      <c r="J17" s="185">
        <v>0</v>
      </c>
      <c r="K17" s="185"/>
    </row>
    <row r="18" spans="2:11" ht="39.5" customHeight="1" x14ac:dyDescent="0.25">
      <c r="B18" s="186" t="s">
        <v>108</v>
      </c>
      <c r="C18" s="186"/>
      <c r="D18" s="186" t="s">
        <v>109</v>
      </c>
      <c r="E18" s="186"/>
      <c r="F18" s="187">
        <v>40</v>
      </c>
      <c r="G18" s="187"/>
      <c r="H18" s="188"/>
      <c r="I18" s="188"/>
      <c r="J18" s="185">
        <v>0</v>
      </c>
      <c r="K18" s="185"/>
    </row>
    <row r="19" spans="2:11" x14ac:dyDescent="0.25">
      <c r="B19" s="189"/>
      <c r="C19" s="189"/>
      <c r="D19" s="189"/>
      <c r="E19" s="189"/>
      <c r="F19" s="189"/>
      <c r="G19" s="189"/>
      <c r="H19" s="189"/>
      <c r="I19" s="189"/>
      <c r="J19" s="189"/>
      <c r="K19" s="189"/>
    </row>
    <row r="20" spans="2:11" ht="53.5" customHeight="1" x14ac:dyDescent="0.25">
      <c r="B20" s="190" t="s">
        <v>38</v>
      </c>
      <c r="C20" s="159" t="s">
        <v>110</v>
      </c>
      <c r="D20" s="182"/>
      <c r="E20" s="182"/>
      <c r="F20" s="182"/>
      <c r="G20" s="182"/>
      <c r="H20" s="182"/>
      <c r="I20" s="182"/>
      <c r="J20" s="182"/>
      <c r="K20" s="182"/>
    </row>
  </sheetData>
  <protectedRanges>
    <protectedRange sqref="K6" name="Prijzen"/>
  </protectedRanges>
  <mergeCells count="21">
    <mergeCell ref="C20:K20"/>
    <mergeCell ref="J16:K16"/>
    <mergeCell ref="J17:K17"/>
    <mergeCell ref="J18:K18"/>
    <mergeCell ref="B18:C18"/>
    <mergeCell ref="D18:E18"/>
    <mergeCell ref="F18:G18"/>
    <mergeCell ref="H18:I18"/>
    <mergeCell ref="B16:C16"/>
    <mergeCell ref="D16:E16"/>
    <mergeCell ref="F16:G16"/>
    <mergeCell ref="H16:I16"/>
    <mergeCell ref="B17:C17"/>
    <mergeCell ref="D17:E17"/>
    <mergeCell ref="F17:G17"/>
    <mergeCell ref="H17:I17"/>
    <mergeCell ref="B4:L4"/>
    <mergeCell ref="C5:J5"/>
    <mergeCell ref="C6:J6"/>
    <mergeCell ref="B7:J7"/>
    <mergeCell ref="C9:L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5CF0-7DE0-B64E-8474-38D82CE0F760}">
  <dimension ref="A2:U67"/>
  <sheetViews>
    <sheetView topLeftCell="A55" workbookViewId="0">
      <selection activeCell="M8" sqref="M8"/>
    </sheetView>
  </sheetViews>
  <sheetFormatPr defaultColWidth="10.58203125" defaultRowHeight="15.5" x14ac:dyDescent="0.35"/>
  <cols>
    <col min="2" max="2" width="13.08203125" customWidth="1"/>
  </cols>
  <sheetData>
    <row r="2" spans="1:13" ht="18.5" x14ac:dyDescent="0.45">
      <c r="A2" s="2" t="s">
        <v>82</v>
      </c>
      <c r="B2" s="1"/>
      <c r="C2" s="1"/>
      <c r="D2" s="1"/>
      <c r="E2" s="1"/>
      <c r="F2" s="1"/>
      <c r="G2" s="1"/>
      <c r="H2" s="1"/>
      <c r="I2" s="1"/>
      <c r="J2" s="1"/>
    </row>
    <row r="3" spans="1:13" ht="18.5" x14ac:dyDescent="0.45">
      <c r="A3" s="2"/>
      <c r="B3" s="1"/>
      <c r="C3" s="1"/>
      <c r="D3" s="1"/>
      <c r="E3" s="1"/>
      <c r="F3" s="1"/>
      <c r="G3" s="1"/>
      <c r="H3" s="1"/>
      <c r="I3" s="1"/>
      <c r="J3" s="1"/>
    </row>
    <row r="4" spans="1:13" x14ac:dyDescent="0.35">
      <c r="A4" s="160" t="s">
        <v>83</v>
      </c>
      <c r="B4" s="160"/>
      <c r="C4" s="160"/>
      <c r="D4" s="160"/>
      <c r="E4" s="160"/>
      <c r="F4" s="160"/>
      <c r="G4" s="160"/>
      <c r="H4" s="160"/>
      <c r="I4" s="160"/>
      <c r="J4" s="160"/>
      <c r="K4" s="160"/>
      <c r="M4" s="10" t="s">
        <v>84</v>
      </c>
    </row>
    <row r="5" spans="1:13" x14ac:dyDescent="0.35">
      <c r="A5" s="7" t="s">
        <v>29</v>
      </c>
      <c r="B5" s="174" t="s">
        <v>41</v>
      </c>
      <c r="C5" s="175"/>
      <c r="D5" s="175"/>
      <c r="E5" s="175"/>
      <c r="F5" s="175"/>
      <c r="G5" s="175"/>
      <c r="H5" s="175"/>
      <c r="I5" s="175"/>
      <c r="J5" s="8" t="s">
        <v>42</v>
      </c>
      <c r="K5" s="5" t="s">
        <v>85</v>
      </c>
      <c r="M5" s="10" t="s">
        <v>86</v>
      </c>
    </row>
    <row r="6" spans="1:13" ht="15.75" customHeight="1" x14ac:dyDescent="0.35">
      <c r="A6" s="164" t="s">
        <v>87</v>
      </c>
      <c r="B6" s="165"/>
      <c r="C6" s="165"/>
      <c r="D6" s="165"/>
      <c r="E6" s="165"/>
      <c r="F6" s="165"/>
      <c r="G6" s="165"/>
      <c r="H6" s="165"/>
      <c r="I6" s="165"/>
      <c r="J6" s="165"/>
      <c r="K6" s="166"/>
      <c r="M6" s="10" t="s">
        <v>88</v>
      </c>
    </row>
    <row r="7" spans="1:13" x14ac:dyDescent="0.35">
      <c r="A7" s="167" t="s">
        <v>45</v>
      </c>
      <c r="B7" s="168"/>
      <c r="C7" s="168"/>
      <c r="D7" s="168"/>
      <c r="E7" s="168"/>
      <c r="F7" s="168"/>
      <c r="G7" s="168"/>
      <c r="H7" s="168"/>
      <c r="I7" s="168"/>
      <c r="J7" s="168"/>
      <c r="K7" s="169"/>
      <c r="M7" s="10" t="s">
        <v>89</v>
      </c>
    </row>
    <row r="8" spans="1:13" x14ac:dyDescent="0.35">
      <c r="A8" s="6">
        <v>10</v>
      </c>
      <c r="B8" s="170" t="s">
        <v>53</v>
      </c>
      <c r="C8" s="171"/>
      <c r="D8" s="171"/>
      <c r="E8" s="171"/>
      <c r="F8" s="171"/>
      <c r="G8" s="171"/>
      <c r="H8" s="171"/>
      <c r="I8" s="171"/>
      <c r="J8" s="21"/>
      <c r="K8" s="22">
        <f>SUM(A8*J8)</f>
        <v>0</v>
      </c>
      <c r="M8" s="10" t="s">
        <v>90</v>
      </c>
    </row>
    <row r="9" spans="1:13" x14ac:dyDescent="0.35">
      <c r="A9" s="6">
        <v>7</v>
      </c>
      <c r="B9" s="170" t="s">
        <v>91</v>
      </c>
      <c r="C9" s="171"/>
      <c r="D9" s="171"/>
      <c r="E9" s="171"/>
      <c r="F9" s="171"/>
      <c r="G9" s="171"/>
      <c r="H9" s="171"/>
      <c r="I9" s="171"/>
      <c r="J9" s="21"/>
      <c r="K9" s="22">
        <f t="shared" ref="K9:K59" si="0">SUM(A9*J9)</f>
        <v>0</v>
      </c>
    </row>
    <row r="10" spans="1:13" x14ac:dyDescent="0.35">
      <c r="A10" s="6">
        <v>1</v>
      </c>
      <c r="B10" s="170" t="s">
        <v>48</v>
      </c>
      <c r="C10" s="171"/>
      <c r="D10" s="171"/>
      <c r="E10" s="171"/>
      <c r="F10" s="171"/>
      <c r="G10" s="171"/>
      <c r="H10" s="171"/>
      <c r="I10" s="171"/>
      <c r="J10" s="21"/>
      <c r="K10" s="22">
        <f t="shared" si="0"/>
        <v>0</v>
      </c>
    </row>
    <row r="11" spans="1:13" x14ac:dyDescent="0.35">
      <c r="A11" s="167" t="s">
        <v>49</v>
      </c>
      <c r="B11" s="168"/>
      <c r="C11" s="168"/>
      <c r="D11" s="168"/>
      <c r="E11" s="168"/>
      <c r="F11" s="168"/>
      <c r="G11" s="168"/>
      <c r="H11" s="168"/>
      <c r="I11" s="168"/>
      <c r="J11" s="168"/>
      <c r="K11" s="169"/>
    </row>
    <row r="12" spans="1:13" x14ac:dyDescent="0.35">
      <c r="A12" s="6">
        <v>3</v>
      </c>
      <c r="B12" s="170" t="s">
        <v>50</v>
      </c>
      <c r="C12" s="171"/>
      <c r="D12" s="171"/>
      <c r="E12" s="171"/>
      <c r="F12" s="171"/>
      <c r="G12" s="171"/>
      <c r="H12" s="171"/>
      <c r="I12" s="171"/>
      <c r="J12" s="21"/>
      <c r="K12" s="22">
        <f t="shared" si="0"/>
        <v>0</v>
      </c>
    </row>
    <row r="13" spans="1:13" x14ac:dyDescent="0.35">
      <c r="A13" s="6">
        <v>2</v>
      </c>
      <c r="B13" s="170" t="s">
        <v>48</v>
      </c>
      <c r="C13" s="171"/>
      <c r="D13" s="171"/>
      <c r="E13" s="171"/>
      <c r="F13" s="171"/>
      <c r="G13" s="171"/>
      <c r="H13" s="171"/>
      <c r="I13" s="171"/>
      <c r="J13" s="21"/>
      <c r="K13" s="22">
        <f t="shared" si="0"/>
        <v>0</v>
      </c>
    </row>
    <row r="14" spans="1:13" x14ac:dyDescent="0.35">
      <c r="A14" s="9">
        <v>5</v>
      </c>
      <c r="B14" s="172" t="s">
        <v>51</v>
      </c>
      <c r="C14" s="173"/>
      <c r="D14" s="173"/>
      <c r="E14" s="173"/>
      <c r="F14" s="173"/>
      <c r="G14" s="173"/>
      <c r="H14" s="173"/>
      <c r="I14" s="173"/>
      <c r="J14" s="24"/>
      <c r="K14" s="23">
        <f t="shared" si="0"/>
        <v>0</v>
      </c>
    </row>
    <row r="15" spans="1:13" ht="15.75" customHeight="1" x14ac:dyDescent="0.35">
      <c r="A15" s="164" t="s">
        <v>92</v>
      </c>
      <c r="B15" s="165"/>
      <c r="C15" s="165"/>
      <c r="D15" s="165"/>
      <c r="E15" s="165"/>
      <c r="F15" s="165"/>
      <c r="G15" s="165"/>
      <c r="H15" s="165"/>
      <c r="I15" s="165"/>
      <c r="J15" s="165"/>
      <c r="K15" s="166"/>
    </row>
    <row r="16" spans="1:13" x14ac:dyDescent="0.35">
      <c r="A16" s="167" t="s">
        <v>45</v>
      </c>
      <c r="B16" s="168"/>
      <c r="C16" s="168"/>
      <c r="D16" s="168"/>
      <c r="E16" s="168"/>
      <c r="F16" s="168"/>
      <c r="G16" s="168"/>
      <c r="H16" s="168"/>
      <c r="I16" s="168"/>
      <c r="J16" s="168"/>
      <c r="K16" s="169"/>
    </row>
    <row r="17" spans="1:11" x14ac:dyDescent="0.35">
      <c r="A17" s="6">
        <v>2</v>
      </c>
      <c r="B17" s="170" t="s">
        <v>53</v>
      </c>
      <c r="C17" s="171"/>
      <c r="D17" s="171"/>
      <c r="E17" s="171"/>
      <c r="F17" s="171"/>
      <c r="G17" s="171"/>
      <c r="H17" s="171"/>
      <c r="I17" s="171"/>
      <c r="J17" s="21"/>
      <c r="K17" s="22">
        <f t="shared" si="0"/>
        <v>0</v>
      </c>
    </row>
    <row r="18" spans="1:11" x14ac:dyDescent="0.35">
      <c r="A18" s="167" t="s">
        <v>49</v>
      </c>
      <c r="B18" s="168"/>
      <c r="C18" s="168"/>
      <c r="D18" s="168"/>
      <c r="E18" s="168"/>
      <c r="F18" s="168"/>
      <c r="G18" s="168"/>
      <c r="H18" s="168"/>
      <c r="I18" s="168"/>
      <c r="J18" s="168"/>
      <c r="K18" s="169"/>
    </row>
    <row r="19" spans="1:11" x14ac:dyDescent="0.35">
      <c r="A19" s="9">
        <v>3</v>
      </c>
      <c r="B19" s="172" t="s">
        <v>50</v>
      </c>
      <c r="C19" s="173"/>
      <c r="D19" s="173"/>
      <c r="E19" s="173"/>
      <c r="F19" s="173"/>
      <c r="G19" s="173"/>
      <c r="H19" s="173"/>
      <c r="I19" s="173"/>
      <c r="J19" s="24"/>
      <c r="K19" s="23">
        <f t="shared" si="0"/>
        <v>0</v>
      </c>
    </row>
    <row r="20" spans="1:11" ht="15.75" customHeight="1" x14ac:dyDescent="0.35">
      <c r="A20" s="164" t="s">
        <v>93</v>
      </c>
      <c r="B20" s="165"/>
      <c r="C20" s="165"/>
      <c r="D20" s="165"/>
      <c r="E20" s="165"/>
      <c r="F20" s="165"/>
      <c r="G20" s="165"/>
      <c r="H20" s="165"/>
      <c r="I20" s="165"/>
      <c r="J20" s="165"/>
      <c r="K20" s="166"/>
    </row>
    <row r="21" spans="1:11" x14ac:dyDescent="0.35">
      <c r="A21" s="167" t="s">
        <v>45</v>
      </c>
      <c r="B21" s="168"/>
      <c r="C21" s="168"/>
      <c r="D21" s="168"/>
      <c r="E21" s="168"/>
      <c r="F21" s="168"/>
      <c r="G21" s="168"/>
      <c r="H21" s="168"/>
      <c r="I21" s="168"/>
      <c r="J21" s="168"/>
      <c r="K21" s="169"/>
    </row>
    <row r="22" spans="1:11" x14ac:dyDescent="0.35">
      <c r="A22" s="6">
        <v>22</v>
      </c>
      <c r="B22" s="170" t="s">
        <v>53</v>
      </c>
      <c r="C22" s="171"/>
      <c r="D22" s="171"/>
      <c r="E22" s="171"/>
      <c r="F22" s="171"/>
      <c r="G22" s="171"/>
      <c r="H22" s="171"/>
      <c r="I22" s="171"/>
      <c r="J22" s="21"/>
      <c r="K22" s="22">
        <f t="shared" si="0"/>
        <v>0</v>
      </c>
    </row>
    <row r="23" spans="1:11" x14ac:dyDescent="0.35">
      <c r="A23" s="6">
        <v>10</v>
      </c>
      <c r="B23" s="170" t="s">
        <v>91</v>
      </c>
      <c r="C23" s="171"/>
      <c r="D23" s="171"/>
      <c r="E23" s="171"/>
      <c r="F23" s="171"/>
      <c r="G23" s="171"/>
      <c r="H23" s="171"/>
      <c r="I23" s="171"/>
      <c r="J23" s="21"/>
      <c r="K23" s="22">
        <f t="shared" si="0"/>
        <v>0</v>
      </c>
    </row>
    <row r="24" spans="1:11" x14ac:dyDescent="0.35">
      <c r="A24" s="6">
        <v>3</v>
      </c>
      <c r="B24" s="170" t="s">
        <v>48</v>
      </c>
      <c r="C24" s="171"/>
      <c r="D24" s="171"/>
      <c r="E24" s="171"/>
      <c r="F24" s="171"/>
      <c r="G24" s="171"/>
      <c r="H24" s="171"/>
      <c r="I24" s="171"/>
      <c r="J24" s="21"/>
      <c r="K24" s="22">
        <f t="shared" si="0"/>
        <v>0</v>
      </c>
    </row>
    <row r="25" spans="1:11" x14ac:dyDescent="0.35">
      <c r="A25" s="6">
        <v>1</v>
      </c>
      <c r="B25" s="170" t="s">
        <v>51</v>
      </c>
      <c r="C25" s="171"/>
      <c r="D25" s="171"/>
      <c r="E25" s="171"/>
      <c r="F25" s="171"/>
      <c r="G25" s="171"/>
      <c r="H25" s="171"/>
      <c r="I25" s="171"/>
      <c r="J25" s="21"/>
      <c r="K25" s="22">
        <f t="shared" si="0"/>
        <v>0</v>
      </c>
    </row>
    <row r="26" spans="1:11" x14ac:dyDescent="0.35">
      <c r="A26" s="167" t="s">
        <v>49</v>
      </c>
      <c r="B26" s="168"/>
      <c r="C26" s="168"/>
      <c r="D26" s="168"/>
      <c r="E26" s="168"/>
      <c r="F26" s="168"/>
      <c r="G26" s="168"/>
      <c r="H26" s="168"/>
      <c r="I26" s="168"/>
      <c r="J26" s="168"/>
      <c r="K26" s="169"/>
    </row>
    <row r="27" spans="1:11" x14ac:dyDescent="0.35">
      <c r="A27" s="6">
        <v>3</v>
      </c>
      <c r="B27" s="170" t="s">
        <v>50</v>
      </c>
      <c r="C27" s="171"/>
      <c r="D27" s="171"/>
      <c r="E27" s="171"/>
      <c r="F27" s="171"/>
      <c r="G27" s="171"/>
      <c r="H27" s="171"/>
      <c r="I27" s="171"/>
      <c r="J27" s="21"/>
      <c r="K27" s="22">
        <f t="shared" si="0"/>
        <v>0</v>
      </c>
    </row>
    <row r="28" spans="1:11" x14ac:dyDescent="0.35">
      <c r="A28" s="9">
        <v>5</v>
      </c>
      <c r="B28" s="172" t="s">
        <v>51</v>
      </c>
      <c r="C28" s="173"/>
      <c r="D28" s="173"/>
      <c r="E28" s="173"/>
      <c r="F28" s="173"/>
      <c r="G28" s="173"/>
      <c r="H28" s="173"/>
      <c r="I28" s="173"/>
      <c r="J28" s="24"/>
      <c r="K28" s="23">
        <f t="shared" si="0"/>
        <v>0</v>
      </c>
    </row>
    <row r="29" spans="1:11" ht="15.75" customHeight="1" x14ac:dyDescent="0.35">
      <c r="A29" s="164" t="s">
        <v>94</v>
      </c>
      <c r="B29" s="165"/>
      <c r="C29" s="165"/>
      <c r="D29" s="165"/>
      <c r="E29" s="165"/>
      <c r="F29" s="165"/>
      <c r="G29" s="165"/>
      <c r="H29" s="165"/>
      <c r="I29" s="165"/>
      <c r="J29" s="165"/>
      <c r="K29" s="166"/>
    </row>
    <row r="30" spans="1:11" x14ac:dyDescent="0.35">
      <c r="A30" s="167" t="s">
        <v>45</v>
      </c>
      <c r="B30" s="168"/>
      <c r="C30" s="168"/>
      <c r="D30" s="168"/>
      <c r="E30" s="168"/>
      <c r="F30" s="168"/>
      <c r="G30" s="168"/>
      <c r="H30" s="168"/>
      <c r="I30" s="168"/>
      <c r="J30" s="168"/>
      <c r="K30" s="169"/>
    </row>
    <row r="31" spans="1:11" x14ac:dyDescent="0.35">
      <c r="A31" s="6">
        <v>7</v>
      </c>
      <c r="B31" s="170" t="s">
        <v>53</v>
      </c>
      <c r="C31" s="171"/>
      <c r="D31" s="171"/>
      <c r="E31" s="171"/>
      <c r="F31" s="171"/>
      <c r="G31" s="171"/>
      <c r="H31" s="171"/>
      <c r="I31" s="171"/>
      <c r="J31" s="21"/>
      <c r="K31" s="22">
        <f t="shared" si="0"/>
        <v>0</v>
      </c>
    </row>
    <row r="32" spans="1:11" x14ac:dyDescent="0.35">
      <c r="A32" s="6">
        <v>2</v>
      </c>
      <c r="B32" s="170" t="s">
        <v>91</v>
      </c>
      <c r="C32" s="171"/>
      <c r="D32" s="171"/>
      <c r="E32" s="171"/>
      <c r="F32" s="171"/>
      <c r="G32" s="171"/>
      <c r="H32" s="171"/>
      <c r="I32" s="171"/>
      <c r="J32" s="21"/>
      <c r="K32" s="22">
        <f t="shared" si="0"/>
        <v>0</v>
      </c>
    </row>
    <row r="33" spans="1:21" x14ac:dyDescent="0.35">
      <c r="A33" s="6">
        <v>2</v>
      </c>
      <c r="B33" s="170" t="s">
        <v>48</v>
      </c>
      <c r="C33" s="171"/>
      <c r="D33" s="171"/>
      <c r="E33" s="171"/>
      <c r="F33" s="171"/>
      <c r="G33" s="171"/>
      <c r="H33" s="171"/>
      <c r="I33" s="171"/>
      <c r="J33" s="21"/>
      <c r="K33" s="22">
        <f t="shared" si="0"/>
        <v>0</v>
      </c>
    </row>
    <row r="34" spans="1:21" x14ac:dyDescent="0.35">
      <c r="A34" s="167" t="s">
        <v>49</v>
      </c>
      <c r="B34" s="168"/>
      <c r="C34" s="168"/>
      <c r="D34" s="168"/>
      <c r="E34" s="168"/>
      <c r="F34" s="168"/>
      <c r="G34" s="168"/>
      <c r="H34" s="168"/>
      <c r="I34" s="168"/>
      <c r="J34" s="168"/>
      <c r="K34" s="169"/>
    </row>
    <row r="35" spans="1:21" x14ac:dyDescent="0.35">
      <c r="A35" s="6">
        <v>2</v>
      </c>
      <c r="B35" s="170" t="s">
        <v>50</v>
      </c>
      <c r="C35" s="171"/>
      <c r="D35" s="171"/>
      <c r="E35" s="171"/>
      <c r="F35" s="171"/>
      <c r="G35" s="171"/>
      <c r="H35" s="171"/>
      <c r="I35" s="171"/>
      <c r="J35" s="21"/>
      <c r="K35" s="22">
        <f t="shared" si="0"/>
        <v>0</v>
      </c>
    </row>
    <row r="36" spans="1:21" x14ac:dyDescent="0.35">
      <c r="A36" s="9">
        <v>1</v>
      </c>
      <c r="B36" s="172" t="s">
        <v>48</v>
      </c>
      <c r="C36" s="173"/>
      <c r="D36" s="173"/>
      <c r="E36" s="173"/>
      <c r="F36" s="173"/>
      <c r="G36" s="173"/>
      <c r="H36" s="173"/>
      <c r="I36" s="173"/>
      <c r="J36" s="24"/>
      <c r="K36" s="23">
        <f t="shared" si="0"/>
        <v>0</v>
      </c>
    </row>
    <row r="37" spans="1:21" ht="15.75" customHeight="1" x14ac:dyDescent="0.35">
      <c r="A37" s="164" t="s">
        <v>95</v>
      </c>
      <c r="B37" s="165"/>
      <c r="C37" s="165"/>
      <c r="D37" s="165"/>
      <c r="E37" s="165"/>
      <c r="F37" s="165"/>
      <c r="G37" s="165"/>
      <c r="H37" s="165"/>
      <c r="I37" s="165"/>
      <c r="J37" s="165"/>
      <c r="K37" s="166"/>
    </row>
    <row r="38" spans="1:21" x14ac:dyDescent="0.35">
      <c r="A38" s="167" t="s">
        <v>45</v>
      </c>
      <c r="B38" s="168"/>
      <c r="C38" s="168"/>
      <c r="D38" s="168"/>
      <c r="E38" s="168"/>
      <c r="F38" s="168"/>
      <c r="G38" s="168"/>
      <c r="H38" s="168"/>
      <c r="I38" s="168"/>
      <c r="J38" s="168"/>
      <c r="K38" s="169"/>
    </row>
    <row r="39" spans="1:21" x14ac:dyDescent="0.35">
      <c r="A39" s="6">
        <v>52</v>
      </c>
      <c r="B39" s="170" t="s">
        <v>53</v>
      </c>
      <c r="C39" s="171"/>
      <c r="D39" s="171"/>
      <c r="E39" s="171"/>
      <c r="F39" s="171"/>
      <c r="G39" s="171"/>
      <c r="H39" s="171"/>
      <c r="I39" s="171"/>
      <c r="J39" s="21"/>
      <c r="K39" s="22">
        <f t="shared" si="0"/>
        <v>0</v>
      </c>
    </row>
    <row r="40" spans="1:21" x14ac:dyDescent="0.35">
      <c r="A40" s="6">
        <v>4</v>
      </c>
      <c r="B40" s="170" t="s">
        <v>91</v>
      </c>
      <c r="C40" s="171"/>
      <c r="D40" s="171"/>
      <c r="E40" s="171"/>
      <c r="F40" s="171"/>
      <c r="G40" s="171"/>
      <c r="H40" s="171"/>
      <c r="I40" s="171"/>
      <c r="J40" s="21"/>
      <c r="K40" s="22">
        <f t="shared" si="0"/>
        <v>0</v>
      </c>
    </row>
    <row r="41" spans="1:21" x14ac:dyDescent="0.35">
      <c r="A41" s="6">
        <v>2</v>
      </c>
      <c r="B41" s="170" t="s">
        <v>48</v>
      </c>
      <c r="C41" s="171"/>
      <c r="D41" s="171"/>
      <c r="E41" s="171"/>
      <c r="F41" s="171"/>
      <c r="G41" s="171"/>
      <c r="H41" s="171"/>
      <c r="I41" s="171"/>
      <c r="J41" s="21"/>
      <c r="K41" s="22">
        <f t="shared" si="0"/>
        <v>0</v>
      </c>
    </row>
    <row r="42" spans="1:21" x14ac:dyDescent="0.35">
      <c r="A42" s="167" t="s">
        <v>49</v>
      </c>
      <c r="B42" s="168"/>
      <c r="C42" s="168"/>
      <c r="D42" s="168"/>
      <c r="E42" s="168"/>
      <c r="F42" s="168"/>
      <c r="G42" s="168"/>
      <c r="H42" s="168"/>
      <c r="I42" s="168"/>
      <c r="J42" s="168"/>
      <c r="K42" s="169"/>
    </row>
    <row r="43" spans="1:21" x14ac:dyDescent="0.35">
      <c r="A43" s="6">
        <v>2</v>
      </c>
      <c r="B43" s="170" t="s">
        <v>50</v>
      </c>
      <c r="C43" s="171"/>
      <c r="D43" s="171"/>
      <c r="E43" s="171"/>
      <c r="F43" s="171"/>
      <c r="G43" s="171"/>
      <c r="H43" s="171"/>
      <c r="I43" s="171"/>
      <c r="J43" s="21"/>
      <c r="K43" s="22">
        <f t="shared" si="0"/>
        <v>0</v>
      </c>
    </row>
    <row r="44" spans="1:21" x14ac:dyDescent="0.35">
      <c r="A44" s="9">
        <v>2</v>
      </c>
      <c r="B44" s="172" t="s">
        <v>51</v>
      </c>
      <c r="C44" s="173"/>
      <c r="D44" s="173"/>
      <c r="E44" s="173"/>
      <c r="F44" s="173"/>
      <c r="G44" s="173"/>
      <c r="H44" s="173"/>
      <c r="I44" s="173"/>
      <c r="J44" s="24"/>
      <c r="K44" s="23">
        <f t="shared" si="0"/>
        <v>0</v>
      </c>
    </row>
    <row r="45" spans="1:21" ht="15.75" customHeight="1" x14ac:dyDescent="0.35">
      <c r="A45" s="176" t="s">
        <v>96</v>
      </c>
      <c r="B45" s="177"/>
      <c r="C45" s="177"/>
      <c r="D45" s="177"/>
      <c r="E45" s="177"/>
      <c r="F45" s="177"/>
      <c r="G45" s="177"/>
      <c r="H45" s="177"/>
      <c r="I45" s="177"/>
      <c r="J45" s="177"/>
      <c r="K45" s="178"/>
      <c r="L45" s="10"/>
      <c r="M45" s="10"/>
      <c r="N45" s="10"/>
      <c r="O45" s="10"/>
      <c r="P45" s="10"/>
      <c r="Q45" s="10"/>
      <c r="R45" s="10"/>
      <c r="S45" s="10"/>
      <c r="T45" s="10"/>
      <c r="U45" s="10"/>
    </row>
    <row r="46" spans="1:21" x14ac:dyDescent="0.35">
      <c r="A46" s="167" t="s">
        <v>45</v>
      </c>
      <c r="B46" s="168"/>
      <c r="C46" s="168"/>
      <c r="D46" s="168"/>
      <c r="E46" s="168"/>
      <c r="F46" s="168"/>
      <c r="G46" s="168"/>
      <c r="H46" s="168"/>
      <c r="I46" s="168"/>
      <c r="J46" s="168"/>
      <c r="K46" s="169"/>
      <c r="L46" s="10"/>
      <c r="M46" s="10"/>
      <c r="N46" s="10"/>
      <c r="O46" s="10"/>
      <c r="P46" s="10"/>
      <c r="Q46" s="10"/>
      <c r="R46" s="10"/>
      <c r="S46" s="10"/>
      <c r="T46" s="10"/>
      <c r="U46" s="10"/>
    </row>
    <row r="47" spans="1:21" x14ac:dyDescent="0.35">
      <c r="A47" s="6">
        <v>24</v>
      </c>
      <c r="B47" s="170" t="s">
        <v>53</v>
      </c>
      <c r="C47" s="171"/>
      <c r="D47" s="171"/>
      <c r="E47" s="171"/>
      <c r="F47" s="171"/>
      <c r="G47" s="171"/>
      <c r="H47" s="171"/>
      <c r="I47" s="171"/>
      <c r="J47" s="21"/>
      <c r="K47" s="22">
        <f t="shared" si="0"/>
        <v>0</v>
      </c>
      <c r="L47" s="10"/>
      <c r="M47" s="10"/>
      <c r="N47" s="10"/>
      <c r="O47" s="10"/>
      <c r="P47" s="10"/>
      <c r="Q47" s="10"/>
      <c r="R47" s="10"/>
      <c r="S47" s="10"/>
      <c r="T47" s="10"/>
      <c r="U47" s="10"/>
    </row>
    <row r="48" spans="1:21" x14ac:dyDescent="0.35">
      <c r="A48" s="6">
        <v>1</v>
      </c>
      <c r="B48" s="170" t="s">
        <v>91</v>
      </c>
      <c r="C48" s="171"/>
      <c r="D48" s="171"/>
      <c r="E48" s="171"/>
      <c r="F48" s="171"/>
      <c r="G48" s="171"/>
      <c r="H48" s="171"/>
      <c r="I48" s="171"/>
      <c r="J48" s="21"/>
      <c r="K48" s="22">
        <f t="shared" si="0"/>
        <v>0</v>
      </c>
      <c r="L48" s="10"/>
      <c r="M48" s="10"/>
      <c r="N48" s="10"/>
      <c r="O48" s="10"/>
      <c r="P48" s="10"/>
      <c r="Q48" s="10"/>
      <c r="R48" s="10"/>
      <c r="S48" s="10"/>
      <c r="T48" s="10"/>
      <c r="U48" s="10"/>
    </row>
    <row r="49" spans="1:21" x14ac:dyDescent="0.35">
      <c r="A49" s="6">
        <v>2</v>
      </c>
      <c r="B49" s="170" t="s">
        <v>51</v>
      </c>
      <c r="C49" s="171"/>
      <c r="D49" s="171"/>
      <c r="E49" s="171"/>
      <c r="F49" s="171"/>
      <c r="G49" s="171"/>
      <c r="H49" s="171"/>
      <c r="I49" s="171"/>
      <c r="J49" s="21"/>
      <c r="K49" s="22">
        <f t="shared" si="0"/>
        <v>0</v>
      </c>
      <c r="L49" s="10"/>
      <c r="M49" s="10"/>
      <c r="N49" s="10"/>
      <c r="O49" s="10"/>
      <c r="P49" s="10"/>
      <c r="Q49" s="10"/>
      <c r="R49" s="10"/>
      <c r="S49" s="10"/>
      <c r="T49" s="10"/>
      <c r="U49" s="10"/>
    </row>
    <row r="50" spans="1:21" x14ac:dyDescent="0.35">
      <c r="A50" s="167" t="s">
        <v>49</v>
      </c>
      <c r="B50" s="168"/>
      <c r="C50" s="168"/>
      <c r="D50" s="168"/>
      <c r="E50" s="168"/>
      <c r="F50" s="168"/>
      <c r="G50" s="168"/>
      <c r="H50" s="168"/>
      <c r="I50" s="168"/>
      <c r="J50" s="168"/>
      <c r="K50" s="169"/>
      <c r="L50" s="10"/>
      <c r="M50" s="10"/>
      <c r="N50" s="10"/>
      <c r="O50" s="10"/>
      <c r="P50" s="10"/>
      <c r="Q50" s="10"/>
      <c r="R50" s="10"/>
      <c r="S50" s="10"/>
      <c r="T50" s="10"/>
      <c r="U50" s="10"/>
    </row>
    <row r="51" spans="1:21" x14ac:dyDescent="0.35">
      <c r="A51" s="9">
        <v>3</v>
      </c>
      <c r="B51" s="172" t="s">
        <v>48</v>
      </c>
      <c r="C51" s="173"/>
      <c r="D51" s="173"/>
      <c r="E51" s="173"/>
      <c r="F51" s="173"/>
      <c r="G51" s="173"/>
      <c r="H51" s="173"/>
      <c r="I51" s="173"/>
      <c r="J51" s="24"/>
      <c r="K51" s="23">
        <f t="shared" si="0"/>
        <v>0</v>
      </c>
      <c r="L51" s="10"/>
      <c r="M51" s="10"/>
      <c r="N51" s="10"/>
      <c r="O51" s="10"/>
      <c r="P51" s="10"/>
      <c r="Q51" s="10"/>
      <c r="R51" s="10"/>
      <c r="S51" s="10"/>
      <c r="T51" s="10"/>
      <c r="U51" s="10"/>
    </row>
    <row r="52" spans="1:21" ht="15.75" customHeight="1" x14ac:dyDescent="0.35">
      <c r="A52" s="164" t="s">
        <v>97</v>
      </c>
      <c r="B52" s="165"/>
      <c r="C52" s="165"/>
      <c r="D52" s="165"/>
      <c r="E52" s="165"/>
      <c r="F52" s="165"/>
      <c r="G52" s="165"/>
      <c r="H52" s="165"/>
      <c r="I52" s="165"/>
      <c r="J52" s="165"/>
      <c r="K52" s="166"/>
      <c r="M52" s="10"/>
    </row>
    <row r="53" spans="1:21" x14ac:dyDescent="0.35">
      <c r="A53" s="167" t="s">
        <v>45</v>
      </c>
      <c r="B53" s="168"/>
      <c r="C53" s="168"/>
      <c r="D53" s="168"/>
      <c r="E53" s="168"/>
      <c r="F53" s="168"/>
      <c r="G53" s="168"/>
      <c r="H53" s="168"/>
      <c r="I53" s="168"/>
      <c r="J53" s="168"/>
      <c r="K53" s="169"/>
    </row>
    <row r="54" spans="1:21" x14ac:dyDescent="0.35">
      <c r="A54" s="6">
        <v>5</v>
      </c>
      <c r="B54" s="170" t="s">
        <v>53</v>
      </c>
      <c r="C54" s="171"/>
      <c r="D54" s="171"/>
      <c r="E54" s="171"/>
      <c r="F54" s="171"/>
      <c r="G54" s="171"/>
      <c r="H54" s="171"/>
      <c r="I54" s="171"/>
      <c r="J54" s="21"/>
      <c r="K54" s="22">
        <f t="shared" si="0"/>
        <v>0</v>
      </c>
    </row>
    <row r="55" spans="1:21" x14ac:dyDescent="0.35">
      <c r="A55" s="167" t="s">
        <v>49</v>
      </c>
      <c r="B55" s="168"/>
      <c r="C55" s="168"/>
      <c r="D55" s="168"/>
      <c r="E55" s="168"/>
      <c r="F55" s="168"/>
      <c r="G55" s="168"/>
      <c r="H55" s="168"/>
      <c r="I55" s="168"/>
      <c r="J55" s="168"/>
      <c r="K55" s="169"/>
    </row>
    <row r="56" spans="1:21" x14ac:dyDescent="0.35">
      <c r="A56" s="9">
        <v>3</v>
      </c>
      <c r="B56" s="172" t="s">
        <v>51</v>
      </c>
      <c r="C56" s="173"/>
      <c r="D56" s="173"/>
      <c r="E56" s="173"/>
      <c r="F56" s="173"/>
      <c r="G56" s="173"/>
      <c r="H56" s="173"/>
      <c r="I56" s="173"/>
      <c r="J56" s="24"/>
      <c r="K56" s="23">
        <f t="shared" si="0"/>
        <v>0</v>
      </c>
    </row>
    <row r="57" spans="1:21" ht="15.75" customHeight="1" x14ac:dyDescent="0.35">
      <c r="A57" s="164" t="s">
        <v>98</v>
      </c>
      <c r="B57" s="165"/>
      <c r="C57" s="165"/>
      <c r="D57" s="165"/>
      <c r="E57" s="165"/>
      <c r="F57" s="165"/>
      <c r="G57" s="165"/>
      <c r="H57" s="165"/>
      <c r="I57" s="165"/>
      <c r="J57" s="165"/>
      <c r="K57" s="166"/>
      <c r="M57" s="10" t="s">
        <v>99</v>
      </c>
    </row>
    <row r="58" spans="1:21" x14ac:dyDescent="0.35">
      <c r="A58" s="167" t="s">
        <v>45</v>
      </c>
      <c r="B58" s="168"/>
      <c r="C58" s="168"/>
      <c r="D58" s="168"/>
      <c r="E58" s="168"/>
      <c r="F58" s="168"/>
      <c r="G58" s="168"/>
      <c r="H58" s="168"/>
      <c r="I58" s="168"/>
      <c r="J58" s="168"/>
      <c r="K58" s="169"/>
    </row>
    <row r="59" spans="1:21" x14ac:dyDescent="0.35">
      <c r="A59" s="9">
        <v>1</v>
      </c>
      <c r="B59" s="172" t="s">
        <v>50</v>
      </c>
      <c r="C59" s="173"/>
      <c r="D59" s="173"/>
      <c r="E59" s="173"/>
      <c r="F59" s="173"/>
      <c r="G59" s="173"/>
      <c r="H59" s="173"/>
      <c r="I59" s="173"/>
      <c r="J59" s="24"/>
      <c r="K59" s="23">
        <f t="shared" si="0"/>
        <v>0</v>
      </c>
    </row>
    <row r="60" spans="1:21" x14ac:dyDescent="0.35">
      <c r="A60" s="164" t="s">
        <v>100</v>
      </c>
      <c r="B60" s="165"/>
      <c r="C60" s="165"/>
      <c r="D60" s="165"/>
      <c r="E60" s="165"/>
      <c r="F60" s="165"/>
      <c r="G60" s="165"/>
      <c r="H60" s="165"/>
      <c r="I60" s="165"/>
      <c r="J60" s="165"/>
      <c r="K60" s="166"/>
    </row>
    <row r="61" spans="1:21" x14ac:dyDescent="0.35">
      <c r="A61" s="167" t="s">
        <v>49</v>
      </c>
      <c r="B61" s="168"/>
      <c r="C61" s="168"/>
      <c r="D61" s="168"/>
      <c r="E61" s="168"/>
      <c r="F61" s="168"/>
      <c r="G61" s="168"/>
      <c r="H61" s="168"/>
      <c r="I61" s="168"/>
      <c r="J61" s="168"/>
      <c r="K61" s="169"/>
    </row>
    <row r="62" spans="1:21" x14ac:dyDescent="0.35">
      <c r="A62" s="6">
        <v>1</v>
      </c>
      <c r="B62" s="170" t="s">
        <v>50</v>
      </c>
      <c r="C62" s="171"/>
      <c r="D62" s="171"/>
      <c r="E62" s="171"/>
      <c r="F62" s="171"/>
      <c r="G62" s="171"/>
      <c r="H62" s="171"/>
      <c r="I62" s="171"/>
      <c r="J62" s="21"/>
      <c r="K62" s="22">
        <f t="shared" ref="K62" si="1">SUM(A62*J62)</f>
        <v>0</v>
      </c>
    </row>
    <row r="63" spans="1:21" x14ac:dyDescent="0.35">
      <c r="A63" s="179" t="s">
        <v>64</v>
      </c>
      <c r="B63" s="180"/>
      <c r="C63" s="180"/>
      <c r="D63" s="180"/>
      <c r="E63" s="180"/>
      <c r="F63" s="180"/>
      <c r="G63" s="180"/>
      <c r="H63" s="180"/>
      <c r="I63" s="180"/>
      <c r="J63" s="181"/>
      <c r="K63" s="25">
        <f>SUM(K8:K10:K12:K14:K17:K17:K19:K19,K22,K23,K24,K25,K27,K28,K31,K32,K33,K35,K36,K39,K40,K41,K43,K44,K47,K48,K49,K51,K54,K56,K59)</f>
        <v>0</v>
      </c>
    </row>
    <row r="64" spans="1:21" x14ac:dyDescent="0.35">
      <c r="A64" s="3"/>
      <c r="B64" s="4"/>
      <c r="C64" s="4"/>
      <c r="D64" s="4"/>
      <c r="E64" s="4"/>
      <c r="F64" s="4"/>
      <c r="G64" s="4"/>
      <c r="H64" s="4"/>
      <c r="I64" s="4"/>
      <c r="J64" s="4"/>
    </row>
    <row r="65" spans="1:10" x14ac:dyDescent="0.35">
      <c r="A65" s="161" t="s">
        <v>28</v>
      </c>
      <c r="B65" s="162"/>
      <c r="C65" s="162"/>
      <c r="D65" s="163"/>
      <c r="E65" s="11"/>
      <c r="F65" s="11"/>
      <c r="G65" s="11"/>
      <c r="H65" s="11"/>
      <c r="I65" s="11"/>
      <c r="J65" s="11"/>
    </row>
    <row r="66" spans="1:10" ht="26" x14ac:dyDescent="0.35">
      <c r="A66" s="14" t="s">
        <v>9</v>
      </c>
      <c r="B66" s="15" t="s">
        <v>29</v>
      </c>
      <c r="C66" s="15" t="s">
        <v>101</v>
      </c>
      <c r="D66" s="16" t="s">
        <v>102</v>
      </c>
      <c r="E66" s="12"/>
      <c r="F66" s="12"/>
      <c r="G66" s="12"/>
      <c r="H66" s="12"/>
      <c r="I66" s="12"/>
      <c r="J66" s="12"/>
    </row>
    <row r="67" spans="1:10" x14ac:dyDescent="0.35">
      <c r="A67" s="17" t="s">
        <v>28</v>
      </c>
      <c r="B67" s="18">
        <v>1</v>
      </c>
      <c r="C67" s="19"/>
      <c r="D67" s="20">
        <f>SUM(B67*C67)</f>
        <v>0</v>
      </c>
      <c r="E67" s="13"/>
      <c r="F67" s="13"/>
      <c r="G67" s="13"/>
      <c r="H67" s="13"/>
      <c r="I67" s="13"/>
      <c r="J67" s="13"/>
    </row>
  </sheetData>
  <mergeCells count="61">
    <mergeCell ref="B54:I54"/>
    <mergeCell ref="B56:I56"/>
    <mergeCell ref="B59:I59"/>
    <mergeCell ref="A63:J63"/>
    <mergeCell ref="A60:K60"/>
    <mergeCell ref="B62:I62"/>
    <mergeCell ref="A61:K61"/>
    <mergeCell ref="B51:I51"/>
    <mergeCell ref="A42:K42"/>
    <mergeCell ref="A45:K45"/>
    <mergeCell ref="A46:K46"/>
    <mergeCell ref="A50:K50"/>
    <mergeCell ref="B43:I43"/>
    <mergeCell ref="B44:I44"/>
    <mergeCell ref="B47:I47"/>
    <mergeCell ref="B48:I48"/>
    <mergeCell ref="B49:I49"/>
    <mergeCell ref="A30:K30"/>
    <mergeCell ref="A34:K34"/>
    <mergeCell ref="A37:K37"/>
    <mergeCell ref="A38:K38"/>
    <mergeCell ref="B41:I41"/>
    <mergeCell ref="B40:I40"/>
    <mergeCell ref="B31:I31"/>
    <mergeCell ref="B32:I32"/>
    <mergeCell ref="B33:I33"/>
    <mergeCell ref="B35:I35"/>
    <mergeCell ref="B36:I36"/>
    <mergeCell ref="B39:I39"/>
    <mergeCell ref="B12:I12"/>
    <mergeCell ref="B28:I28"/>
    <mergeCell ref="B17:I17"/>
    <mergeCell ref="B19:I19"/>
    <mergeCell ref="B22:I22"/>
    <mergeCell ref="B23:I23"/>
    <mergeCell ref="B24:I24"/>
    <mergeCell ref="B25:I25"/>
    <mergeCell ref="B27:I27"/>
    <mergeCell ref="A26:K26"/>
    <mergeCell ref="A21:K21"/>
    <mergeCell ref="A7:K7"/>
    <mergeCell ref="B5:I5"/>
    <mergeCell ref="B8:I8"/>
    <mergeCell ref="B9:I9"/>
    <mergeCell ref="B10:I10"/>
    <mergeCell ref="A4:K4"/>
    <mergeCell ref="A65:D65"/>
    <mergeCell ref="A52:K52"/>
    <mergeCell ref="A53:K53"/>
    <mergeCell ref="A55:K55"/>
    <mergeCell ref="A57:K57"/>
    <mergeCell ref="A58:K58"/>
    <mergeCell ref="A16:K16"/>
    <mergeCell ref="A18:K18"/>
    <mergeCell ref="A20:K20"/>
    <mergeCell ref="A29:K29"/>
    <mergeCell ref="B13:I13"/>
    <mergeCell ref="B14:I14"/>
    <mergeCell ref="A6:K6"/>
    <mergeCell ref="A15:K15"/>
    <mergeCell ref="A11:K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f84eb6-a872-4dfa-b557-4dcfbe973bbd" xsi:nil="true"/>
    <lcf76f155ced4ddcb4097134ff3c332f xmlns="3779d4ad-26cf-4ea9-9f53-8b0e072481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FC28A23DF3794E9F8BA0652CAC9A0F" ma:contentTypeVersion="11" ma:contentTypeDescription="Een nieuw document maken." ma:contentTypeScope="" ma:versionID="bbc6409faa5f44e2408c42596f3ed0d9">
  <xsd:schema xmlns:xsd="http://www.w3.org/2001/XMLSchema" xmlns:xs="http://www.w3.org/2001/XMLSchema" xmlns:p="http://schemas.microsoft.com/office/2006/metadata/properties" xmlns:ns2="3779d4ad-26cf-4ea9-9f53-8b0e072481c8" xmlns:ns3="3ff84eb6-a872-4dfa-b557-4dcfbe973bbd" targetNamespace="http://schemas.microsoft.com/office/2006/metadata/properties" ma:root="true" ma:fieldsID="9b6e6d25b14d265291f88680e107ee2b" ns2:_="" ns3:_="">
    <xsd:import namespace="3779d4ad-26cf-4ea9-9f53-8b0e072481c8"/>
    <xsd:import namespace="3ff84eb6-a872-4dfa-b557-4dcfbe973b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9d4ad-26cf-4ea9-9f53-8b0e07248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b646d0-445b-4667-9313-42abb7194d7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84eb6-a872-4dfa-b557-4dcfbe973b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7347e2-a13c-4e1d-bb1c-8e6b6c8148b4}" ma:internalName="TaxCatchAll" ma:showField="CatchAllData" ma:web="3ff84eb6-a872-4dfa-b557-4dcfbe973b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96A0D-464A-477F-866D-127EED79DE94}">
  <ds:schemaRefs>
    <ds:schemaRef ds:uri="http://purl.org/dc/dcmitype/"/>
    <ds:schemaRef ds:uri="http://schemas.microsoft.com/office/2006/documentManagement/types"/>
    <ds:schemaRef ds:uri="3ff84eb6-a872-4dfa-b557-4dcfbe973bbd"/>
    <ds:schemaRef ds:uri="3779d4ad-26cf-4ea9-9f53-8b0e072481c8"/>
    <ds:schemaRef ds:uri="http://www.w3.org/XML/1998/namespac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4AEC61E-3032-4D09-92D1-9AF1F722D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9d4ad-26cf-4ea9-9f53-8b0e072481c8"/>
    <ds:schemaRef ds:uri="3ff84eb6-a872-4dfa-b557-4dcfbe973b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B847CF-4C2F-4889-980C-C1D64F667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Security Management Systeem</vt:lpstr>
      <vt:lpstr>Cameras</vt:lpstr>
      <vt:lpstr>Fysiek toegang</vt:lpstr>
      <vt:lpstr>Support en onderhoud</vt:lpstr>
      <vt:lpstr>OUD Cameras (hardware)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Prisma Security</dc:creator>
  <cp:keywords/>
  <dc:description/>
  <cp:lastModifiedBy>Wiebe Muller</cp:lastModifiedBy>
  <cp:revision/>
  <dcterms:created xsi:type="dcterms:W3CDTF">2025-09-09T11:40:43Z</dcterms:created>
  <dcterms:modified xsi:type="dcterms:W3CDTF">2025-10-20T12:25:43Z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0x01010061FC28A23DF3794E9F8BA0652CAC9A0F</vt:lpwstr>
  </property>
  <property fmtid="{D5CDD505-2E9C-101B-9397-08002B2CF9AE}" pid="3" name="MediaServiceImageTags">
    <vt:lpwstr/>
  </property>
</Properties>
</file>