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o365almere.sharepoint.com/sites/Mobiliteitsinfo/Gedeelde documenten/General/3. Uitvoering/Fase 1 Aanbesteding/Aanbesteding 2 (herziene poging)/Aanbestedingsdocumenten/Offerteaanvraag en bijlagen/"/>
    </mc:Choice>
  </mc:AlternateContent>
  <xr:revisionPtr revIDLastSave="1159" documentId="8_{7EDF7F46-4ADF-42F3-A81C-EFD035C3ACDE}" xr6:coauthVersionLast="47" xr6:coauthVersionMax="47" xr10:uidLastSave="{1E83C508-66E7-42C9-A486-49F1BD18BB64}"/>
  <bookViews>
    <workbookView xWindow="-195" yWindow="-195" windowWidth="51990" windowHeight="21270" activeTab="1" xr2:uid="{00000000-000D-0000-FFFF-FFFF00000000}"/>
  </bookViews>
  <sheets>
    <sheet name="ICT-oplossing" sheetId="1" r:id="rId1"/>
    <sheet name="OV " sheetId="2" r:id="rId2"/>
    <sheet name="Deelvervoer" sheetId="3" r:id="rId3"/>
    <sheet name="Beoordeling prijs" sheetId="4" r:id="rId4"/>
  </sheets>
  <definedNames>
    <definedName name="_xlnm.Print_Area" localSheetId="0">'ICT-oplossing'!$A$1:$E$30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2" l="1"/>
  <c r="E9" i="2" s="1"/>
  <c r="B16" i="1"/>
  <c r="D8" i="2"/>
  <c r="E8" i="2" s="1"/>
  <c r="D10" i="2"/>
  <c r="D11" i="2" l="1"/>
  <c r="E10" i="2"/>
  <c r="E11" i="2" s="1"/>
  <c r="B8" i="4" l="1"/>
  <c r="B23" i="1"/>
  <c r="D23" i="1" l="1"/>
  <c r="B7" i="4" l="1"/>
  <c r="B9" i="4"/>
</calcChain>
</file>

<file path=xl/sharedStrings.xml><?xml version="1.0" encoding="utf-8"?>
<sst xmlns="http://schemas.openxmlformats.org/spreadsheetml/2006/main" count="73" uniqueCount="59">
  <si>
    <t>Instructies tarievenblad</t>
  </si>
  <si>
    <t xml:space="preserve">Inschrijver mag uitsluitend de witte cellen invullen. Op dit Tarievenblad zijn alle uitgangspunten en voorwaarden van toepassing zoals beschreven in de offerteaanvraag en bijbehorende documenten. 
</t>
  </si>
  <si>
    <t>Als uitgangspunt voor de jaarlijkse bedragen, voor de initiële looptijd en bij verlenging, dient te worden uitgegaan van een gelijkblijvend aantal van 2227 medewerkers. Dit genoemde aantal medewerkers is een raming van het gemiddeld aantal medewerkers aan het eind van elke maand van het contractjaar. Inschrijver wordt verzocht om voor de gespecificeerde aantallen medewerkers  de totale jaarbedragen in te vullen. 
In bijlage 18 vindt u de kengetallen van Gemeente Almere.
Jaarlijks (1 juli) wordt naar rato afgerekend over de werkelijke aantallen.
Er geldt een plafondbedrag voor inschrijving van 90.000,- voor de jaarlijkse kosten voor de ICT oplossing.
Er geldt een plafondbedrag voor inschrijving van 25.000,- voor de eenmalige implementatiekosten voor de ICT oplossing.</t>
  </si>
  <si>
    <t>Bedijfsnaam Inschrijver</t>
  </si>
  <si>
    <t>Implementatiekosten (éénmalig)</t>
  </si>
  <si>
    <t>Exclusief BTW</t>
  </si>
  <si>
    <t>Inrichtingskosten</t>
  </si>
  <si>
    <t>Kosten voor opleiding van medewerkers</t>
  </si>
  <si>
    <t>Begeleiding bij Onboarding van medewerkers</t>
  </si>
  <si>
    <t>Projectmanagement kosten</t>
  </si>
  <si>
    <t xml:space="preserve">Kosten voor koppelingen met systemen gemeente Almere (zie bijlage 17) </t>
  </si>
  <si>
    <t>Kosten SSO</t>
  </si>
  <si>
    <t>Aanvullende kosten</t>
  </si>
  <si>
    <t>Totaal implementatiekosten</t>
  </si>
  <si>
    <t>A</t>
  </si>
  <si>
    <t>Jaarlijkse kosten (jaar 1 t/m 4)*</t>
  </si>
  <si>
    <t>Jaarlijks bedrag contractjaar 1</t>
  </si>
  <si>
    <t>Jaarlijks bedrag contractjaar 2</t>
  </si>
  <si>
    <t>Jaarlijks bedrag contractjaar 3</t>
  </si>
  <si>
    <t>Jaarlijks bedrag contractjaar 4</t>
  </si>
  <si>
    <t>Inschrijfprijs</t>
  </si>
  <si>
    <t>Totaal jaarlijkse kosten jaar 1 t/m 4 *</t>
  </si>
  <si>
    <t>B</t>
  </si>
  <si>
    <t>A+B</t>
  </si>
  <si>
    <t xml:space="preserve">* Jaarlijkse kosten = inclusief accountmanagement en alle services welke behoren bij een Cloudoplossing (opslag, onderhoud, etc.) </t>
  </si>
  <si>
    <t>Uurtarieven voor consultancy</t>
  </si>
  <si>
    <t>Senior Consultant</t>
  </si>
  <si>
    <t>Medior Consultant</t>
  </si>
  <si>
    <t>Junior Consultant</t>
  </si>
  <si>
    <t>Inschrijver mag uitsluitend de witte cellen invullen. Op dit Tarievenblad zijn alle uitgangspunten en voorwaarden van toepassing zoals beschreven in de offerteaanvraag en bijbehorende documenten.</t>
  </si>
  <si>
    <t>Inschrijver dient bij "kortingspercentage" het aangeboden kortingspercentage op het betreffende type openbaar vervoer op te geven. Als de inschrijver géén kortingspercentage kan aanbieden, blijft het veld leeg.</t>
  </si>
  <si>
    <t>Inschrijver mag géén winstmarge berekenen over de (4-)jaarlijkse OV-kosten na aftrek van de kortingspercentage.</t>
  </si>
  <si>
    <t>Openbaar Vervoer</t>
  </si>
  <si>
    <t>Jaarlijkse OV-kosten gemeente Almere</t>
  </si>
  <si>
    <t>Kortingspercentage op OV</t>
  </si>
  <si>
    <t>Jaarlijkse OV-kosten na aftrek kortingspercentage</t>
  </si>
  <si>
    <t>4-jaarlijkse OV-kosten na aftrek kortingspercentage</t>
  </si>
  <si>
    <t>Trein (2e klasse) daluren</t>
  </si>
  <si>
    <t>Bus, tram, metro</t>
  </si>
  <si>
    <t>Totaalkosten Openbaar Vervoer</t>
  </si>
  <si>
    <r>
      <t xml:space="preserve">Voor de budgettering van de kosten voor het deelvervoer ontvangt gemeente Almere graag de volgende informatie. 
Deze informatie telt </t>
    </r>
    <r>
      <rPr>
        <b/>
        <sz val="11"/>
        <color rgb="FF000000"/>
        <rFont val="DIN-Regular"/>
      </rPr>
      <t>niet</t>
    </r>
    <r>
      <rPr>
        <sz val="11"/>
        <color rgb="FF000000"/>
        <rFont val="Din-regular"/>
      </rPr>
      <t xml:space="preserve"> mee voor de 'Inschrijfprijs' en wordt </t>
    </r>
    <r>
      <rPr>
        <b/>
        <sz val="11"/>
        <color rgb="FF000000"/>
        <rFont val="DIN-Regular"/>
      </rPr>
      <t>niet</t>
    </r>
    <r>
      <rPr>
        <sz val="11"/>
        <color rgb="FF000000"/>
        <rFont val="Din-regular"/>
      </rPr>
      <t xml:space="preserve"> beoordeeld.
De onderste twee regels kunnen gebruikt worden voor een opgave van kosten welke niet uitgevraagd zijn in bovengenoemde regels, maar wel meegerekend moeten worden voor de budgettering. Inschrijver kan hiervoor de omschrijving aanpassen.
Het is nadrukkelijk niet de bedoeling om hier kosten op te geven die tot de Inschrijfprijs behoren.</t>
    </r>
  </si>
  <si>
    <t>Kosten voor budgettering Deelvervoer</t>
  </si>
  <si>
    <t>Kosten technische aanpassingen t.b.v. (Eis F-DV-004) dienstvervoer per auto</t>
  </si>
  <si>
    <t>Kosten technische aanpassingen t.b.v. (Eis F-DV-004) dienstvervoer per fiets</t>
  </si>
  <si>
    <t>All-Inn prijs per km voor ter beschikking gestelde auto's</t>
  </si>
  <si>
    <t>Structurele kosten voor plannen en reserveren deelvervoer voor vervoersmiddelen van gemeente Almere - per auto.</t>
  </si>
  <si>
    <t>Inrichtingskosten (eenmalig) voor registratiesysteem</t>
  </si>
  <si>
    <t>Overige kosten voor budgetettering</t>
  </si>
  <si>
    <t>-</t>
  </si>
  <si>
    <t>Instructies voor beoordeling prijs</t>
  </si>
  <si>
    <t xml:space="preserve">De prijsbeoordeling wordt gebaseerd op de opsomming van:  </t>
  </si>
  <si>
    <t>1) de inschrijfprijs in tabblad "ICT-oplossing"</t>
  </si>
  <si>
    <t>2) de 4-jaarlijkse totaalkosten Openbaar Vervoer na aftrek kortingspercentage in tabblad "OV"</t>
  </si>
  <si>
    <t>totaal over 4 jaar</t>
  </si>
  <si>
    <t>ICT-oplossing</t>
  </si>
  <si>
    <t>Totaalprijs ICT-oplossing + Openbaar Vervoer</t>
  </si>
  <si>
    <t>&lt;- Basis voor beoordeling (maximaal 20 punten)</t>
  </si>
  <si>
    <t>Trein (2e klasse) spits</t>
  </si>
  <si>
    <t xml:space="preserve">De jaarlijkse OV-kosten zijn gebaseerd op de werkelijke kosten (declaraties) gemaakt in 2024 exclusief btw. In bijlage 18 "kengetallen" vindt de inschrijver meer informatie over de gemaakte kosten. De verdeling van kosten openbaar vervoer zijn ingeschat en hier kunnen geen rechten aan ontleend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</si>
</sst>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13" x14ac:knownFonts="1">
    <font>
      <sz val="11"/>
      <color theme="1"/>
      <name val="Calibri"/>
      <family val="2"/>
      <scheme val="minor"/>
    </font>
    <font>
      <sz val="8"/>
      <name val="Calibri"/>
      <family val="2"/>
      <scheme val="minor"/>
    </font>
    <font>
      <sz val="11"/>
      <color theme="1"/>
      <name val="Calibri"/>
      <family val="2"/>
      <scheme val="minor"/>
    </font>
    <font>
      <sz val="11"/>
      <color theme="0"/>
      <name val="Calibri"/>
      <family val="2"/>
      <scheme val="minor"/>
    </font>
    <font>
      <sz val="11"/>
      <name val="Din-regular"/>
    </font>
    <font>
      <b/>
      <sz val="14"/>
      <color theme="0"/>
      <name val="Din-regular"/>
    </font>
    <font>
      <sz val="11"/>
      <color theme="1"/>
      <name val="Din-regular"/>
    </font>
    <font>
      <sz val="11"/>
      <color rgb="FF000000"/>
      <name val="Din-regular"/>
    </font>
    <font>
      <sz val="11"/>
      <color theme="0"/>
      <name val="Din-regular"/>
    </font>
    <font>
      <b/>
      <sz val="11"/>
      <name val="Din-regular"/>
    </font>
    <font>
      <b/>
      <sz val="11"/>
      <color theme="1"/>
      <name val="Din-regular"/>
    </font>
    <font>
      <b/>
      <sz val="11"/>
      <color rgb="FF000000"/>
      <name val="DIN-Regular"/>
    </font>
    <font>
      <b/>
      <sz val="14"/>
      <color theme="1"/>
      <name val="Din-regular"/>
    </font>
  </fonts>
  <fills count="14">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4"/>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DDEBF7"/>
        <bgColor indexed="64"/>
      </patternFill>
    </fill>
    <fill>
      <patternFill patternType="solid">
        <fgColor rgb="FF5B9BD5"/>
        <bgColor indexed="64"/>
      </patternFill>
    </fill>
    <fill>
      <patternFill patternType="solid">
        <fgColor rgb="FF9BC2E6"/>
        <bgColor indexed="64"/>
      </patternFill>
    </fill>
    <fill>
      <patternFill patternType="solid">
        <fgColor rgb="FFBDD7EE"/>
        <bgColor indexed="64"/>
      </patternFill>
    </fill>
    <fill>
      <patternFill patternType="solid">
        <fgColor theme="0"/>
        <bgColor indexed="64"/>
      </patternFill>
    </fill>
  </fills>
  <borders count="15">
    <border>
      <left/>
      <right/>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s>
  <cellStyleXfs count="7">
    <xf numFmtId="0" fontId="0" fillId="0" borderId="0"/>
    <xf numFmtId="44" fontId="2" fillId="0" borderId="0" applyFont="0" applyFill="0" applyBorder="0" applyAlignment="0" applyProtection="0"/>
    <xf numFmtId="0" fontId="3"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9" fontId="2" fillId="0" borderId="0" applyFont="0" applyFill="0" applyBorder="0" applyAlignment="0" applyProtection="0"/>
  </cellStyleXfs>
  <cellXfs count="77">
    <xf numFmtId="0" fontId="0" fillId="0" borderId="0" xfId="0"/>
    <xf numFmtId="44" fontId="4" fillId="12" borderId="5" xfId="1" applyFont="1" applyFill="1" applyBorder="1"/>
    <xf numFmtId="0" fontId="4" fillId="12" borderId="9" xfId="0" applyFont="1" applyFill="1" applyBorder="1"/>
    <xf numFmtId="44" fontId="4" fillId="12" borderId="10" xfId="0" applyNumberFormat="1" applyFont="1" applyFill="1" applyBorder="1"/>
    <xf numFmtId="0" fontId="4" fillId="9" borderId="0" xfId="0" applyFont="1" applyFill="1"/>
    <xf numFmtId="0" fontId="8" fillId="10" borderId="6" xfId="0" applyFont="1" applyFill="1" applyBorder="1" applyAlignment="1">
      <alignment horizontal="left" vertical="center"/>
    </xf>
    <xf numFmtId="0" fontId="8" fillId="10" borderId="7" xfId="0" applyFont="1" applyFill="1" applyBorder="1" applyAlignment="1">
      <alignment horizontal="center" vertical="center" wrapText="1"/>
    </xf>
    <xf numFmtId="0" fontId="8" fillId="10" borderId="8" xfId="0" applyFont="1" applyFill="1" applyBorder="1" applyAlignment="1">
      <alignment horizontal="center" vertical="center" wrapText="1"/>
    </xf>
    <xf numFmtId="0" fontId="4" fillId="12" borderId="9" xfId="0" applyFont="1" applyFill="1" applyBorder="1" applyAlignment="1">
      <alignment vertical="top"/>
    </xf>
    <xf numFmtId="44" fontId="4" fillId="12" borderId="5" xfId="1" applyFont="1" applyFill="1" applyBorder="1" applyAlignment="1" applyProtection="1">
      <alignment horizontal="left" vertical="top" wrapText="1"/>
    </xf>
    <xf numFmtId="44" fontId="9" fillId="11" borderId="12" xfId="1" applyFont="1" applyFill="1" applyBorder="1" applyAlignment="1" applyProtection="1">
      <alignment horizontal="left" vertical="center" wrapText="1"/>
    </xf>
    <xf numFmtId="44" fontId="9" fillId="11" borderId="13" xfId="1" applyFont="1" applyFill="1" applyBorder="1" applyAlignment="1" applyProtection="1">
      <alignment horizontal="left" vertical="center" wrapText="1"/>
    </xf>
    <xf numFmtId="0" fontId="9" fillId="0" borderId="0" xfId="0" applyFont="1" applyAlignment="1">
      <alignment horizontal="left" vertical="top"/>
    </xf>
    <xf numFmtId="0" fontId="6" fillId="0" borderId="0" xfId="0" applyFont="1"/>
    <xf numFmtId="0" fontId="6" fillId="0" borderId="0" xfId="0" applyFont="1" applyAlignment="1">
      <alignment wrapText="1"/>
    </xf>
    <xf numFmtId="0" fontId="10" fillId="11" borderId="11" xfId="0" applyFont="1" applyFill="1" applyBorder="1"/>
    <xf numFmtId="0" fontId="7" fillId="3" borderId="0" xfId="3" applyFont="1" applyAlignment="1" applyProtection="1">
      <alignment vertical="top" wrapText="1"/>
    </xf>
    <xf numFmtId="0" fontId="7" fillId="9" borderId="0" xfId="3" applyFont="1" applyFill="1" applyAlignment="1" applyProtection="1">
      <alignment vertical="top" wrapText="1"/>
    </xf>
    <xf numFmtId="0" fontId="7" fillId="0" borderId="0" xfId="3" applyFont="1" applyFill="1" applyAlignment="1" applyProtection="1">
      <alignment vertical="top" wrapText="1"/>
    </xf>
    <xf numFmtId="0" fontId="6" fillId="9" borderId="0" xfId="0" applyFont="1" applyFill="1"/>
    <xf numFmtId="0" fontId="6" fillId="9" borderId="0" xfId="0" applyFont="1" applyFill="1" applyAlignment="1">
      <alignment wrapText="1"/>
    </xf>
    <xf numFmtId="9" fontId="9" fillId="0" borderId="5" xfId="6" applyFont="1" applyFill="1" applyBorder="1" applyAlignment="1" applyProtection="1">
      <alignment horizontal="right" vertical="top" wrapText="1"/>
      <protection locked="0"/>
    </xf>
    <xf numFmtId="44" fontId="10" fillId="0" borderId="2" xfId="1" applyFont="1" applyBorder="1" applyProtection="1">
      <protection locked="0"/>
    </xf>
    <xf numFmtId="44" fontId="10" fillId="0" borderId="3" xfId="1" applyFont="1" applyBorder="1" applyProtection="1">
      <protection locked="0"/>
    </xf>
    <xf numFmtId="44" fontId="10" fillId="0" borderId="4" xfId="1" applyFont="1" applyBorder="1" applyProtection="1">
      <protection locked="0"/>
    </xf>
    <xf numFmtId="164" fontId="10" fillId="0" borderId="5" xfId="1" applyNumberFormat="1" applyFont="1" applyBorder="1" applyProtection="1">
      <protection locked="0"/>
    </xf>
    <xf numFmtId="44" fontId="10" fillId="0" borderId="5" xfId="1" applyFont="1" applyBorder="1" applyProtection="1">
      <protection locked="0"/>
    </xf>
    <xf numFmtId="44" fontId="10" fillId="0" borderId="2" xfId="1" applyFont="1" applyBorder="1" applyAlignment="1" applyProtection="1">
      <alignment vertical="top"/>
      <protection locked="0"/>
    </xf>
    <xf numFmtId="44" fontId="10" fillId="0" borderId="3" xfId="1" applyFont="1" applyBorder="1" applyAlignment="1" applyProtection="1">
      <alignment vertical="top"/>
      <protection locked="0"/>
    </xf>
    <xf numFmtId="44" fontId="10" fillId="0" borderId="4" xfId="1" applyFont="1" applyBorder="1" applyAlignment="1" applyProtection="1">
      <alignment vertical="top"/>
      <protection locked="0"/>
    </xf>
    <xf numFmtId="44" fontId="9" fillId="12" borderId="10" xfId="1" applyFont="1" applyFill="1" applyBorder="1" applyAlignment="1" applyProtection="1">
      <alignment horizontal="left" vertical="top" wrapText="1"/>
    </xf>
    <xf numFmtId="0" fontId="10" fillId="4" borderId="0" xfId="4" quotePrefix="1" applyFont="1" applyProtection="1"/>
    <xf numFmtId="44" fontId="10" fillId="4" borderId="1" xfId="4" applyNumberFormat="1" applyFont="1" applyBorder="1" applyProtection="1"/>
    <xf numFmtId="0" fontId="12" fillId="3" borderId="0" xfId="3" applyFont="1" applyProtection="1"/>
    <xf numFmtId="0" fontId="6" fillId="9" borderId="0" xfId="3" applyFont="1" applyFill="1" applyAlignment="1" applyProtection="1">
      <alignment horizontal="left" vertical="top" wrapText="1"/>
    </xf>
    <xf numFmtId="44" fontId="6" fillId="7" borderId="5" xfId="1" applyFont="1" applyFill="1" applyBorder="1"/>
    <xf numFmtId="44" fontId="6" fillId="0" borderId="0" xfId="1" applyFont="1" applyFill="1" applyBorder="1"/>
    <xf numFmtId="44" fontId="6" fillId="0" borderId="0" xfId="0" applyNumberFormat="1" applyFont="1"/>
    <xf numFmtId="0" fontId="5" fillId="2" borderId="0" xfId="2" applyFont="1" applyAlignment="1" applyProtection="1"/>
    <xf numFmtId="0" fontId="5" fillId="9" borderId="0" xfId="2" applyFont="1" applyFill="1" applyAlignment="1" applyProtection="1"/>
    <xf numFmtId="0" fontId="5" fillId="0" borderId="0" xfId="2" applyFont="1" applyFill="1" applyAlignment="1" applyProtection="1"/>
    <xf numFmtId="0" fontId="4" fillId="0" borderId="0" xfId="0" applyFont="1"/>
    <xf numFmtId="0" fontId="6" fillId="13" borderId="0" xfId="0" applyFont="1" applyFill="1"/>
    <xf numFmtId="0" fontId="6" fillId="3" borderId="0" xfId="3" applyFont="1" applyAlignment="1" applyProtection="1">
      <alignment vertical="top"/>
    </xf>
    <xf numFmtId="0" fontId="6" fillId="9" borderId="0" xfId="3" applyFont="1" applyFill="1" applyAlignment="1" applyProtection="1">
      <alignment vertical="top"/>
    </xf>
    <xf numFmtId="0" fontId="6" fillId="0" borderId="0" xfId="3" applyFont="1" applyFill="1" applyAlignment="1" applyProtection="1">
      <alignment vertical="top"/>
    </xf>
    <xf numFmtId="0" fontId="8" fillId="6" borderId="0" xfId="3" applyFont="1" applyFill="1" applyAlignment="1" applyProtection="1">
      <alignment vertical="top"/>
    </xf>
    <xf numFmtId="0" fontId="8" fillId="2" borderId="0" xfId="2" applyFont="1" applyAlignment="1" applyProtection="1">
      <alignment vertical="top"/>
    </xf>
    <xf numFmtId="0" fontId="6" fillId="0" borderId="0" xfId="3" applyFont="1" applyFill="1" applyAlignment="1" applyProtection="1">
      <alignment vertical="top"/>
      <protection locked="0"/>
    </xf>
    <xf numFmtId="0" fontId="5" fillId="10" borderId="0" xfId="2" applyFont="1" applyFill="1" applyProtection="1"/>
    <xf numFmtId="0" fontId="6" fillId="10" borderId="0" xfId="0" applyFont="1" applyFill="1"/>
    <xf numFmtId="0" fontId="6" fillId="3" borderId="0" xfId="3" applyFont="1" applyProtection="1"/>
    <xf numFmtId="0" fontId="8" fillId="10" borderId="0" xfId="2" applyFont="1" applyFill="1" applyProtection="1"/>
    <xf numFmtId="0" fontId="6" fillId="10" borderId="0" xfId="3" applyFont="1" applyFill="1" applyProtection="1"/>
    <xf numFmtId="0" fontId="8" fillId="2" borderId="0" xfId="2" applyFont="1" applyProtection="1"/>
    <xf numFmtId="0" fontId="6" fillId="4" borderId="0" xfId="4" applyFont="1" applyProtection="1"/>
    <xf numFmtId="0" fontId="6" fillId="11" borderId="0" xfId="5" applyFont="1" applyFill="1" applyProtection="1"/>
    <xf numFmtId="0" fontId="8" fillId="6" borderId="0" xfId="2" applyFont="1" applyFill="1" applyProtection="1"/>
    <xf numFmtId="0" fontId="6" fillId="7" borderId="0" xfId="4" applyFont="1" applyFill="1" applyProtection="1"/>
    <xf numFmtId="0" fontId="6" fillId="12" borderId="0" xfId="4" applyFont="1" applyFill="1" applyProtection="1"/>
    <xf numFmtId="0" fontId="6" fillId="8" borderId="0" xfId="5" applyFont="1" applyFill="1" applyProtection="1"/>
    <xf numFmtId="0" fontId="8" fillId="6" borderId="0" xfId="3" applyFont="1" applyFill="1" applyProtection="1"/>
    <xf numFmtId="0" fontId="6" fillId="7" borderId="0" xfId="3" applyFont="1" applyFill="1" applyProtection="1"/>
    <xf numFmtId="44" fontId="10" fillId="5" borderId="0" xfId="5" applyNumberFormat="1" applyFont="1" applyProtection="1"/>
    <xf numFmtId="44" fontId="10" fillId="5" borderId="0" xfId="1" applyFont="1" applyFill="1" applyProtection="1"/>
    <xf numFmtId="44" fontId="4" fillId="12" borderId="5" xfId="1" applyFont="1" applyFill="1" applyBorder="1" applyAlignment="1">
      <alignment horizontal="left"/>
    </xf>
    <xf numFmtId="0" fontId="10" fillId="0" borderId="14" xfId="0" applyFont="1" applyBorder="1" applyAlignment="1" applyProtection="1">
      <alignment horizontal="left"/>
      <protection locked="0"/>
    </xf>
    <xf numFmtId="0" fontId="10" fillId="0" borderId="0" xfId="0" applyFont="1" applyAlignment="1" applyProtection="1">
      <alignment horizontal="left"/>
      <protection locked="0"/>
    </xf>
    <xf numFmtId="0" fontId="7" fillId="3" borderId="0" xfId="3" applyFont="1" applyAlignment="1" applyProtection="1">
      <alignment horizontal="left" vertical="top" wrapText="1"/>
    </xf>
    <xf numFmtId="0" fontId="6" fillId="3" borderId="0" xfId="3" applyFont="1" applyAlignment="1" applyProtection="1">
      <alignment horizontal="left" vertical="top" wrapText="1"/>
    </xf>
    <xf numFmtId="0" fontId="9" fillId="11" borderId="11" xfId="0" applyFont="1" applyFill="1" applyBorder="1" applyAlignment="1">
      <alignment horizontal="center" vertical="top"/>
    </xf>
    <xf numFmtId="0" fontId="9" fillId="11" borderId="12" xfId="0" applyFont="1" applyFill="1" applyBorder="1" applyAlignment="1">
      <alignment horizontal="center" vertical="top"/>
    </xf>
    <xf numFmtId="0" fontId="5" fillId="2" borderId="0" xfId="2" applyFont="1" applyAlignment="1" applyProtection="1">
      <alignment horizontal="left"/>
    </xf>
    <xf numFmtId="0" fontId="7" fillId="9" borderId="0" xfId="3" applyFont="1" applyFill="1" applyAlignment="1" applyProtection="1">
      <alignment horizontal="left" vertical="top" wrapText="1"/>
    </xf>
    <xf numFmtId="0" fontId="6" fillId="9" borderId="0" xfId="3" applyFont="1" applyFill="1" applyAlignment="1" applyProtection="1">
      <alignment horizontal="left" vertical="top" wrapText="1"/>
    </xf>
    <xf numFmtId="0" fontId="4" fillId="9" borderId="0" xfId="0" applyFont="1" applyFill="1" applyAlignment="1">
      <alignment horizontal="left" vertical="top" wrapText="1"/>
    </xf>
    <xf numFmtId="0" fontId="4" fillId="9" borderId="0" xfId="0" applyFont="1" applyFill="1" applyAlignment="1">
      <alignment vertical="top" wrapText="1"/>
    </xf>
  </cellXfs>
  <cellStyles count="7">
    <cellStyle name="20% - Accent1" xfId="3" builtinId="30"/>
    <cellStyle name="40% - Accent1" xfId="4" builtinId="31"/>
    <cellStyle name="60% - Accent1" xfId="5" builtinId="32"/>
    <cellStyle name="Accent1" xfId="2" builtinId="29"/>
    <cellStyle name="Procent" xfId="6" builtinId="5"/>
    <cellStyle name="Standaard" xfId="0" builtinId="0"/>
    <cellStyle name="Valuta" xfId="1" builtinId="4"/>
  </cellStyles>
  <dxfs count="0"/>
  <tableStyles count="0" defaultTableStyle="TableStyleMedium2" defaultPivotStyle="PivotStyleLight16"/>
  <colors>
    <mruColors>
      <color rgb="FFDDEBF7"/>
      <color rgb="FFBDD7EE"/>
      <color rgb="FF9BC2E6"/>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0"/>
  <sheetViews>
    <sheetView showGridLines="0" topLeftCell="A7" zoomScaleNormal="100" workbookViewId="0">
      <selection activeCell="A41" sqref="A41"/>
    </sheetView>
  </sheetViews>
  <sheetFormatPr defaultColWidth="9" defaultRowHeight="14.65" x14ac:dyDescent="0.45"/>
  <cols>
    <col min="1" max="1" width="142" style="13" customWidth="1"/>
    <col min="2" max="2" width="14.86328125" style="13" customWidth="1"/>
    <col min="3" max="3" width="2.73046875" style="13" customWidth="1"/>
    <col min="4" max="4" width="15.3984375" style="13" bestFit="1" customWidth="1"/>
    <col min="5" max="5" width="6.265625" style="13" bestFit="1" customWidth="1"/>
    <col min="6" max="16384" width="9" style="13"/>
  </cols>
  <sheetData>
    <row r="1" spans="1:5" ht="19.149999999999999" x14ac:dyDescent="0.6">
      <c r="A1" s="49" t="s">
        <v>0</v>
      </c>
      <c r="B1" s="50"/>
    </row>
    <row r="2" spans="1:5" ht="28.15" customHeight="1" x14ac:dyDescent="0.45">
      <c r="A2" s="68" t="s">
        <v>1</v>
      </c>
      <c r="B2" s="69"/>
      <c r="C2" s="51"/>
      <c r="D2" s="51"/>
      <c r="E2" s="51"/>
    </row>
    <row r="3" spans="1:5" ht="104.25" customHeight="1" x14ac:dyDescent="0.45">
      <c r="A3" s="69" t="s">
        <v>2</v>
      </c>
      <c r="B3" s="69"/>
      <c r="C3" s="51"/>
      <c r="D3" s="51"/>
      <c r="E3" s="51"/>
    </row>
    <row r="4" spans="1:5" x14ac:dyDescent="0.45">
      <c r="A4" s="51"/>
      <c r="B4" s="51"/>
      <c r="C4" s="51"/>
      <c r="D4" s="51"/>
      <c r="E4" s="51"/>
    </row>
    <row r="5" spans="1:5" x14ac:dyDescent="0.45">
      <c r="A5" s="52" t="s">
        <v>3</v>
      </c>
      <c r="B5" s="53"/>
      <c r="C5" s="51"/>
      <c r="D5" s="51"/>
      <c r="E5" s="51"/>
    </row>
    <row r="6" spans="1:5" x14ac:dyDescent="0.45">
      <c r="A6" s="66"/>
      <c r="B6" s="67"/>
      <c r="C6" s="51"/>
      <c r="D6" s="51"/>
      <c r="E6" s="51"/>
    </row>
    <row r="7" spans="1:5" x14ac:dyDescent="0.45">
      <c r="A7" s="51"/>
      <c r="B7" s="51"/>
      <c r="C7" s="51"/>
      <c r="D7" s="51"/>
      <c r="E7" s="51"/>
    </row>
    <row r="8" spans="1:5" x14ac:dyDescent="0.45">
      <c r="A8" s="54" t="s">
        <v>4</v>
      </c>
      <c r="B8" s="54" t="s">
        <v>5</v>
      </c>
      <c r="C8" s="51"/>
      <c r="D8" s="51"/>
      <c r="E8" s="51"/>
    </row>
    <row r="9" spans="1:5" x14ac:dyDescent="0.45">
      <c r="A9" s="55" t="s">
        <v>6</v>
      </c>
      <c r="B9" s="22">
        <v>0</v>
      </c>
      <c r="C9" s="51"/>
      <c r="D9" s="51"/>
      <c r="E9" s="51"/>
    </row>
    <row r="10" spans="1:5" x14ac:dyDescent="0.45">
      <c r="A10" s="55" t="s">
        <v>7</v>
      </c>
      <c r="B10" s="23">
        <v>0</v>
      </c>
      <c r="C10" s="51"/>
      <c r="D10" s="51"/>
      <c r="E10" s="51"/>
    </row>
    <row r="11" spans="1:5" x14ac:dyDescent="0.45">
      <c r="A11" s="55" t="s">
        <v>8</v>
      </c>
      <c r="B11" s="23">
        <v>0</v>
      </c>
      <c r="C11" s="51"/>
      <c r="D11" s="51"/>
      <c r="E11" s="51"/>
    </row>
    <row r="12" spans="1:5" x14ac:dyDescent="0.45">
      <c r="A12" s="55" t="s">
        <v>9</v>
      </c>
      <c r="B12" s="23">
        <v>0</v>
      </c>
      <c r="C12" s="51"/>
      <c r="D12" s="51"/>
      <c r="E12" s="51"/>
    </row>
    <row r="13" spans="1:5" x14ac:dyDescent="0.45">
      <c r="A13" s="55" t="s">
        <v>10</v>
      </c>
      <c r="B13" s="23">
        <v>0</v>
      </c>
      <c r="C13" s="51"/>
      <c r="D13" s="51"/>
      <c r="E13" s="51"/>
    </row>
    <row r="14" spans="1:5" x14ac:dyDescent="0.45">
      <c r="A14" s="55" t="s">
        <v>11</v>
      </c>
      <c r="B14" s="23">
        <v>0</v>
      </c>
      <c r="C14" s="51"/>
      <c r="D14" s="51"/>
      <c r="E14" s="51"/>
    </row>
    <row r="15" spans="1:5" x14ac:dyDescent="0.45">
      <c r="A15" s="55" t="s">
        <v>12</v>
      </c>
      <c r="B15" s="24">
        <v>0</v>
      </c>
      <c r="C15" s="51"/>
      <c r="D15" s="51"/>
      <c r="E15" s="51"/>
    </row>
    <row r="16" spans="1:5" ht="19.149999999999999" x14ac:dyDescent="0.6">
      <c r="A16" s="56" t="s">
        <v>13</v>
      </c>
      <c r="B16" s="63">
        <f>SUM(B9:B15)</f>
        <v>0</v>
      </c>
      <c r="C16" s="33" t="s">
        <v>14</v>
      </c>
      <c r="D16" s="51"/>
      <c r="E16" s="51"/>
    </row>
    <row r="17" spans="1:5" x14ac:dyDescent="0.45">
      <c r="A17" s="51"/>
      <c r="B17" s="51"/>
      <c r="C17" s="51"/>
      <c r="D17" s="51"/>
      <c r="E17" s="51"/>
    </row>
    <row r="18" spans="1:5" x14ac:dyDescent="0.45">
      <c r="A18" s="57" t="s">
        <v>15</v>
      </c>
      <c r="B18" s="54" t="s">
        <v>5</v>
      </c>
      <c r="C18" s="51"/>
      <c r="D18" s="51"/>
      <c r="E18" s="51"/>
    </row>
    <row r="19" spans="1:5" x14ac:dyDescent="0.45">
      <c r="A19" s="58" t="s">
        <v>16</v>
      </c>
      <c r="B19" s="25">
        <v>0</v>
      </c>
      <c r="C19" s="51"/>
      <c r="D19" s="51"/>
      <c r="E19" s="51"/>
    </row>
    <row r="20" spans="1:5" x14ac:dyDescent="0.45">
      <c r="A20" s="55" t="s">
        <v>17</v>
      </c>
      <c r="B20" s="25">
        <v>0</v>
      </c>
      <c r="C20" s="51"/>
      <c r="D20" s="51"/>
      <c r="E20" s="51"/>
    </row>
    <row r="21" spans="1:5" x14ac:dyDescent="0.45">
      <c r="A21" s="55" t="s">
        <v>18</v>
      </c>
      <c r="B21" s="25">
        <v>0</v>
      </c>
      <c r="C21" s="51"/>
      <c r="D21" s="51"/>
      <c r="E21" s="51"/>
    </row>
    <row r="22" spans="1:5" ht="15" thickBot="1" x14ac:dyDescent="0.5">
      <c r="A22" s="59" t="s">
        <v>19</v>
      </c>
      <c r="B22" s="25">
        <v>0</v>
      </c>
      <c r="C22" s="51"/>
      <c r="D22" s="55" t="s">
        <v>20</v>
      </c>
      <c r="E22" s="55"/>
    </row>
    <row r="23" spans="1:5" ht="19.899999999999999" thickTop="1" thickBot="1" x14ac:dyDescent="0.65">
      <c r="A23" s="60" t="s">
        <v>21</v>
      </c>
      <c r="B23" s="64">
        <f>SUM(B19:B22)</f>
        <v>0</v>
      </c>
      <c r="C23" s="33" t="s">
        <v>22</v>
      </c>
      <c r="D23" s="32">
        <f>B16+B23</f>
        <v>0</v>
      </c>
      <c r="E23" s="31" t="s">
        <v>23</v>
      </c>
    </row>
    <row r="24" spans="1:5" ht="15" thickTop="1" x14ac:dyDescent="0.45">
      <c r="A24" s="51" t="s">
        <v>24</v>
      </c>
      <c r="B24" s="51"/>
      <c r="C24" s="51"/>
      <c r="D24" s="51"/>
      <c r="E24" s="51"/>
    </row>
    <row r="25" spans="1:5" x14ac:dyDescent="0.45">
      <c r="A25" s="51"/>
      <c r="B25" s="51"/>
      <c r="C25" s="51"/>
      <c r="D25" s="51"/>
      <c r="E25" s="51"/>
    </row>
    <row r="26" spans="1:5" x14ac:dyDescent="0.45">
      <c r="A26" s="61" t="s">
        <v>25</v>
      </c>
      <c r="B26" s="61" t="s">
        <v>5</v>
      </c>
      <c r="C26" s="51"/>
      <c r="D26" s="51"/>
      <c r="E26" s="51"/>
    </row>
    <row r="27" spans="1:5" x14ac:dyDescent="0.45">
      <c r="A27" s="62" t="s">
        <v>26</v>
      </c>
      <c r="B27" s="26">
        <v>0</v>
      </c>
      <c r="C27" s="51"/>
      <c r="D27" s="51"/>
      <c r="E27" s="51"/>
    </row>
    <row r="28" spans="1:5" x14ac:dyDescent="0.45">
      <c r="A28" s="62" t="s">
        <v>27</v>
      </c>
      <c r="B28" s="26">
        <v>0</v>
      </c>
      <c r="C28" s="51"/>
      <c r="D28" s="51"/>
      <c r="E28" s="51"/>
    </row>
    <row r="29" spans="1:5" x14ac:dyDescent="0.45">
      <c r="A29" s="62" t="s">
        <v>28</v>
      </c>
      <c r="B29" s="26">
        <v>0</v>
      </c>
      <c r="C29" s="51"/>
      <c r="D29" s="51"/>
      <c r="E29" s="51"/>
    </row>
    <row r="30" spans="1:5" x14ac:dyDescent="0.45">
      <c r="A30" s="51"/>
      <c r="B30" s="51"/>
      <c r="C30" s="51"/>
      <c r="D30" s="51"/>
      <c r="E30" s="51"/>
    </row>
  </sheetData>
  <sheetProtection algorithmName="SHA-512" hashValue="BOyolnLfnhXHbrB4ca1PcNoJ3/h6n8CBT3adNb8BSF+1+mPC5XLhvgOzMF3rXW37QDVCpso/pVByyh+zA9Y85A==" saltValue="FTWDY1GXuRkBd8P2FVsl5Q==" spinCount="100000" sheet="1" objects="1" scenarios="1"/>
  <protectedRanges>
    <protectedRange sqref="B9:B15 B19:B22 B27:B29" name="Invulgedeelte"/>
  </protectedRanges>
  <mergeCells count="3">
    <mergeCell ref="A6:B6"/>
    <mergeCell ref="A2:B2"/>
    <mergeCell ref="A3:B3"/>
  </mergeCells>
  <phoneticPr fontId="1" type="noConversion"/>
  <pageMargins left="0.7" right="0.7" top="0.75" bottom="0.75" header="0.3" footer="0.3"/>
  <pageSetup paperSize="9" scale="4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B7F31-413D-42C7-8E1B-371C52BDFAF0}">
  <dimension ref="A1:F33"/>
  <sheetViews>
    <sheetView showGridLines="0" tabSelected="1" workbookViewId="0">
      <selection activeCell="C21" sqref="C21"/>
    </sheetView>
  </sheetViews>
  <sheetFormatPr defaultColWidth="9.1328125" defaultRowHeight="14.65" x14ac:dyDescent="0.45"/>
  <cols>
    <col min="1" max="1" width="36.73046875" style="13" customWidth="1"/>
    <col min="2" max="2" width="22.1328125" style="13" customWidth="1"/>
    <col min="3" max="3" width="20.59765625" style="13" customWidth="1"/>
    <col min="4" max="4" width="24.59765625" style="13" customWidth="1"/>
    <col min="5" max="5" width="28.1328125" style="13" customWidth="1"/>
    <col min="6" max="16384" width="9.1328125" style="13"/>
  </cols>
  <sheetData>
    <row r="1" spans="1:6" ht="19.149999999999999" x14ac:dyDescent="0.6">
      <c r="A1" s="72" t="s">
        <v>0</v>
      </c>
      <c r="B1" s="72"/>
      <c r="C1" s="72"/>
      <c r="D1" s="72"/>
      <c r="E1" s="72"/>
      <c r="F1" s="4"/>
    </row>
    <row r="2" spans="1:6" ht="30.75" customHeight="1" x14ac:dyDescent="0.45">
      <c r="A2" s="73" t="s">
        <v>29</v>
      </c>
      <c r="B2" s="73"/>
      <c r="C2" s="73"/>
      <c r="D2" s="73"/>
      <c r="E2" s="73"/>
      <c r="F2" s="4"/>
    </row>
    <row r="3" spans="1:6" ht="48.75" customHeight="1" x14ac:dyDescent="0.45">
      <c r="A3" s="75" t="s">
        <v>58</v>
      </c>
      <c r="B3" s="75"/>
      <c r="C3" s="75"/>
      <c r="D3" s="75"/>
      <c r="E3" s="75"/>
      <c r="F3" s="4"/>
    </row>
    <row r="4" spans="1:6" ht="33.75" customHeight="1" x14ac:dyDescent="0.45">
      <c r="A4" s="74" t="s">
        <v>30</v>
      </c>
      <c r="B4" s="74"/>
      <c r="C4" s="74"/>
      <c r="D4" s="74"/>
      <c r="E4" s="74"/>
      <c r="F4" s="4"/>
    </row>
    <row r="5" spans="1:6" ht="19.5" customHeight="1" x14ac:dyDescent="0.45">
      <c r="A5" s="76" t="s">
        <v>31</v>
      </c>
      <c r="B5" s="76"/>
      <c r="C5" s="76"/>
      <c r="D5" s="76"/>
      <c r="E5" s="76"/>
      <c r="F5" s="4"/>
    </row>
    <row r="6" spans="1:6" ht="15" thickBot="1" x14ac:dyDescent="0.5">
      <c r="A6" s="4"/>
      <c r="B6" s="4"/>
      <c r="C6" s="4"/>
      <c r="D6" s="4"/>
      <c r="E6" s="4"/>
      <c r="F6" s="4"/>
    </row>
    <row r="7" spans="1:6" ht="29.25" x14ac:dyDescent="0.45">
      <c r="A7" s="5" t="s">
        <v>32</v>
      </c>
      <c r="B7" s="6" t="s">
        <v>33</v>
      </c>
      <c r="C7" s="6" t="s">
        <v>34</v>
      </c>
      <c r="D7" s="6" t="s">
        <v>35</v>
      </c>
      <c r="E7" s="6" t="s">
        <v>36</v>
      </c>
      <c r="F7" s="4"/>
    </row>
    <row r="8" spans="1:6" x14ac:dyDescent="0.45">
      <c r="A8" s="8" t="s">
        <v>57</v>
      </c>
      <c r="B8" s="1">
        <v>602359.5</v>
      </c>
      <c r="C8" s="21"/>
      <c r="D8" s="9">
        <f>B8-(B8*C8)</f>
        <v>602359.5</v>
      </c>
      <c r="E8" s="3">
        <f>D8*4</f>
        <v>2409438</v>
      </c>
      <c r="F8" s="4"/>
    </row>
    <row r="9" spans="1:6" x14ac:dyDescent="0.45">
      <c r="A9" s="8" t="s">
        <v>37</v>
      </c>
      <c r="B9" s="65">
        <v>31703.1</v>
      </c>
      <c r="C9" s="21"/>
      <c r="D9" s="9">
        <f>B9-(B9*C9)</f>
        <v>31703.1</v>
      </c>
      <c r="E9" s="3">
        <f>D9*4</f>
        <v>126812.4</v>
      </c>
      <c r="F9" s="4"/>
    </row>
    <row r="10" spans="1:6" x14ac:dyDescent="0.45">
      <c r="A10" s="2" t="s">
        <v>38</v>
      </c>
      <c r="B10" s="35">
        <v>70451.399999999994</v>
      </c>
      <c r="C10" s="21"/>
      <c r="D10" s="9">
        <f>B10-(B10*C10)</f>
        <v>70451.399999999994</v>
      </c>
      <c r="E10" s="3">
        <f>D10*4</f>
        <v>281805.59999999998</v>
      </c>
      <c r="F10" s="4"/>
    </row>
    <row r="11" spans="1:6" ht="15" thickBot="1" x14ac:dyDescent="0.5">
      <c r="A11" s="70" t="s">
        <v>39</v>
      </c>
      <c r="B11" s="71"/>
      <c r="C11" s="71"/>
      <c r="D11" s="10">
        <f>D8+D10</f>
        <v>672810.9</v>
      </c>
      <c r="E11" s="11">
        <f>E8+E9+E10</f>
        <v>2818056</v>
      </c>
      <c r="F11" s="4"/>
    </row>
    <row r="12" spans="1:6" x14ac:dyDescent="0.45">
      <c r="A12" s="4"/>
      <c r="B12" s="4"/>
      <c r="C12" s="4"/>
      <c r="D12" s="4"/>
      <c r="E12" s="4"/>
      <c r="F12" s="4"/>
    </row>
    <row r="29" spans="2:5" x14ac:dyDescent="0.45">
      <c r="D29" s="14"/>
      <c r="E29" s="14"/>
    </row>
    <row r="30" spans="2:5" x14ac:dyDescent="0.45">
      <c r="B30" s="36"/>
      <c r="C30" s="36"/>
      <c r="D30" s="36"/>
      <c r="E30" s="36"/>
    </row>
    <row r="31" spans="2:5" x14ac:dyDescent="0.45">
      <c r="B31" s="36"/>
      <c r="C31" s="36"/>
      <c r="D31" s="36"/>
      <c r="E31" s="36"/>
    </row>
    <row r="32" spans="2:5" x14ac:dyDescent="0.45">
      <c r="B32" s="37"/>
      <c r="C32" s="37"/>
      <c r="D32" s="37"/>
      <c r="E32" s="37"/>
    </row>
    <row r="33" spans="2:5" x14ac:dyDescent="0.45">
      <c r="B33" s="37"/>
      <c r="C33" s="37"/>
      <c r="D33" s="37"/>
      <c r="E33" s="37"/>
    </row>
  </sheetData>
  <sheetProtection algorithmName="SHA-512" hashValue="IIzGof+j/MDRgNeueUXTrYDH2tRkoVk5PRVPkaqP32YROvRV0FuH1hWoj005pitb8Z/xzDDLlfIXoO4XupHFfQ==" saltValue="Fr7SyipHqhmRHZldTC/N7Q==" spinCount="100000" sheet="1" objects="1" scenarios="1"/>
  <mergeCells count="6">
    <mergeCell ref="A11:C11"/>
    <mergeCell ref="A1:E1"/>
    <mergeCell ref="A2:E2"/>
    <mergeCell ref="A4:E4"/>
    <mergeCell ref="A3:E3"/>
    <mergeCell ref="A5:E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1E483-C71A-41A9-BC19-A5F2FB76BD43}">
  <dimension ref="A1:F18"/>
  <sheetViews>
    <sheetView showGridLines="0" topLeftCell="A3" zoomScale="90" zoomScaleNormal="90" workbookViewId="0">
      <selection activeCell="A53" sqref="A53"/>
    </sheetView>
  </sheetViews>
  <sheetFormatPr defaultColWidth="9" defaultRowHeight="14.65" x14ac:dyDescent="0.45"/>
  <cols>
    <col min="1" max="1" width="94.3984375" style="13" customWidth="1"/>
    <col min="2" max="2" width="16.73046875" style="13" customWidth="1"/>
    <col min="3" max="16384" width="9" style="13"/>
  </cols>
  <sheetData>
    <row r="1" spans="1:6" ht="19.149999999999999" x14ac:dyDescent="0.6">
      <c r="A1" s="38" t="s">
        <v>0</v>
      </c>
      <c r="B1" s="38"/>
      <c r="C1" s="39"/>
      <c r="D1" s="40"/>
      <c r="E1" s="41"/>
      <c r="F1" s="42"/>
    </row>
    <row r="2" spans="1:6" ht="30.75" customHeight="1" x14ac:dyDescent="0.45">
      <c r="A2" s="17" t="s">
        <v>29</v>
      </c>
      <c r="B2" s="17"/>
      <c r="C2" s="17"/>
      <c r="D2" s="18"/>
      <c r="E2" s="18"/>
      <c r="F2" s="42"/>
    </row>
    <row r="3" spans="1:6" ht="102.4" x14ac:dyDescent="0.45">
      <c r="A3" s="16" t="s">
        <v>40</v>
      </c>
      <c r="B3" s="43"/>
      <c r="C3" s="44"/>
      <c r="D3" s="45"/>
      <c r="E3" s="45"/>
      <c r="F3" s="42"/>
    </row>
    <row r="4" spans="1:6" x14ac:dyDescent="0.45">
      <c r="A4" s="46" t="s">
        <v>41</v>
      </c>
      <c r="B4" s="47" t="s">
        <v>5</v>
      </c>
      <c r="C4" s="44"/>
      <c r="D4" s="45"/>
      <c r="E4" s="45"/>
      <c r="F4" s="42"/>
    </row>
    <row r="5" spans="1:6" x14ac:dyDescent="0.45">
      <c r="A5" s="43" t="s">
        <v>42</v>
      </c>
      <c r="B5" s="27">
        <v>0</v>
      </c>
      <c r="C5" s="44"/>
      <c r="D5" s="45"/>
      <c r="E5" s="45"/>
      <c r="F5" s="42"/>
    </row>
    <row r="6" spans="1:6" x14ac:dyDescent="0.45">
      <c r="A6" s="43" t="s">
        <v>43</v>
      </c>
      <c r="B6" s="28">
        <v>0</v>
      </c>
      <c r="C6" s="44"/>
      <c r="D6" s="45"/>
      <c r="E6" s="45"/>
      <c r="F6" s="42"/>
    </row>
    <row r="7" spans="1:6" x14ac:dyDescent="0.45">
      <c r="A7" s="43" t="s">
        <v>44</v>
      </c>
      <c r="B7" s="28">
        <v>0</v>
      </c>
      <c r="C7" s="44"/>
      <c r="D7" s="45"/>
      <c r="E7" s="45"/>
      <c r="F7" s="42"/>
    </row>
    <row r="8" spans="1:6" x14ac:dyDescent="0.45">
      <c r="A8" s="43" t="s">
        <v>45</v>
      </c>
      <c r="B8" s="28">
        <v>0</v>
      </c>
      <c r="C8" s="44"/>
      <c r="D8" s="45"/>
      <c r="E8" s="45"/>
      <c r="F8" s="42"/>
    </row>
    <row r="9" spans="1:6" x14ac:dyDescent="0.45">
      <c r="A9" s="43" t="s">
        <v>46</v>
      </c>
      <c r="B9" s="28">
        <v>0</v>
      </c>
      <c r="C9" s="44"/>
      <c r="D9" s="45"/>
      <c r="E9" s="45"/>
      <c r="F9" s="42"/>
    </row>
    <row r="10" spans="1:6" x14ac:dyDescent="0.45">
      <c r="A10" s="48" t="s">
        <v>47</v>
      </c>
      <c r="B10" s="28">
        <v>0</v>
      </c>
      <c r="C10" s="44"/>
      <c r="D10" s="45"/>
      <c r="E10" s="45"/>
      <c r="F10" s="42"/>
    </row>
    <row r="11" spans="1:6" x14ac:dyDescent="0.45">
      <c r="A11" s="48" t="s">
        <v>48</v>
      </c>
      <c r="B11" s="28">
        <v>0</v>
      </c>
      <c r="C11" s="44"/>
      <c r="D11" s="45"/>
      <c r="E11" s="45"/>
      <c r="F11" s="42"/>
    </row>
    <row r="12" spans="1:6" x14ac:dyDescent="0.45">
      <c r="A12" s="48" t="s">
        <v>48</v>
      </c>
      <c r="B12" s="28">
        <v>0</v>
      </c>
      <c r="C12" s="44"/>
      <c r="D12" s="45"/>
      <c r="E12" s="45"/>
      <c r="F12" s="42"/>
    </row>
    <row r="13" spans="1:6" x14ac:dyDescent="0.45">
      <c r="A13" s="48" t="s">
        <v>48</v>
      </c>
      <c r="B13" s="28">
        <v>0</v>
      </c>
      <c r="C13" s="44"/>
      <c r="D13" s="45"/>
      <c r="E13" s="45"/>
      <c r="F13" s="42"/>
    </row>
    <row r="14" spans="1:6" x14ac:dyDescent="0.45">
      <c r="A14" s="48" t="s">
        <v>48</v>
      </c>
      <c r="B14" s="28">
        <v>0</v>
      </c>
      <c r="C14" s="44"/>
      <c r="D14" s="45"/>
      <c r="E14" s="45"/>
      <c r="F14" s="42"/>
    </row>
    <row r="15" spans="1:6" x14ac:dyDescent="0.45">
      <c r="A15" s="48" t="s">
        <v>48</v>
      </c>
      <c r="B15" s="28">
        <v>0</v>
      </c>
      <c r="C15" s="44"/>
      <c r="D15" s="45"/>
      <c r="E15" s="45"/>
      <c r="F15" s="42"/>
    </row>
    <row r="16" spans="1:6" x14ac:dyDescent="0.45">
      <c r="A16" s="48" t="s">
        <v>48</v>
      </c>
      <c r="B16" s="28">
        <v>0</v>
      </c>
      <c r="C16" s="44"/>
      <c r="D16" s="45"/>
      <c r="E16" s="45"/>
      <c r="F16" s="42"/>
    </row>
    <row r="17" spans="1:6" x14ac:dyDescent="0.45">
      <c r="A17" s="48" t="s">
        <v>48</v>
      </c>
      <c r="B17" s="29">
        <v>0</v>
      </c>
      <c r="C17" s="44"/>
      <c r="D17" s="45"/>
      <c r="E17" s="45"/>
      <c r="F17" s="42"/>
    </row>
    <row r="18" spans="1:6" x14ac:dyDescent="0.45">
      <c r="A18" s="43"/>
      <c r="B18" s="43"/>
      <c r="C18" s="44"/>
      <c r="D18" s="45"/>
      <c r="E18" s="45"/>
    </row>
  </sheetData>
  <sheetProtection algorithmName="SHA-512" hashValue="IXAirFneON4c2RkoVgaBfPuuo+IWzw6izvLSzVA0pnpyE3fsX+KZEuAiB0rNuhOmwd4NjTrAbEsAsISOnirEdg==" saltValue="U04bZWWcW8W0FUqVP/t2TQ==" spinCount="100000" sheet="1" objects="1" scenarios="1"/>
  <protectedRanges>
    <protectedRange sqref="B5:B17" name="Invulgedeelte"/>
  </protectedRange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BAB9F-100D-4810-871F-D4B927E6DD71}">
  <dimension ref="A1:C9"/>
  <sheetViews>
    <sheetView showGridLines="0" workbookViewId="0">
      <selection activeCell="B7" sqref="B7"/>
    </sheetView>
  </sheetViews>
  <sheetFormatPr defaultColWidth="9.1328125" defaultRowHeight="14.65" x14ac:dyDescent="0.45"/>
  <cols>
    <col min="1" max="1" width="50.3984375" style="13" bestFit="1" customWidth="1"/>
    <col min="2" max="2" width="23.1328125" style="13" customWidth="1"/>
    <col min="3" max="3" width="50.3984375" style="13" bestFit="1" customWidth="1"/>
    <col min="4" max="7" width="9.1328125" style="13"/>
    <col min="8" max="8" width="12" style="13" bestFit="1" customWidth="1"/>
    <col min="9" max="9" width="12.3984375" style="13" bestFit="1" customWidth="1"/>
    <col min="10" max="16384" width="9.1328125" style="13"/>
  </cols>
  <sheetData>
    <row r="1" spans="1:3" ht="19.149999999999999" x14ac:dyDescent="0.6">
      <c r="A1" s="72" t="s">
        <v>49</v>
      </c>
      <c r="B1" s="72"/>
    </row>
    <row r="2" spans="1:3" s="14" customFormat="1" ht="19.5" customHeight="1" x14ac:dyDescent="0.45">
      <c r="A2" s="74" t="s">
        <v>50</v>
      </c>
      <c r="B2" s="74"/>
    </row>
    <row r="3" spans="1:3" s="14" customFormat="1" x14ac:dyDescent="0.45">
      <c r="A3" s="19" t="s">
        <v>51</v>
      </c>
      <c r="B3" s="34"/>
    </row>
    <row r="4" spans="1:3" s="14" customFormat="1" ht="29.25" x14ac:dyDescent="0.45">
      <c r="A4" s="20" t="s">
        <v>52</v>
      </c>
      <c r="B4" s="34"/>
    </row>
    <row r="5" spans="1:3" ht="15" thickBot="1" x14ac:dyDescent="0.5">
      <c r="A5" s="4"/>
      <c r="B5" s="4"/>
    </row>
    <row r="6" spans="1:3" x14ac:dyDescent="0.45">
      <c r="A6" s="5" t="s">
        <v>32</v>
      </c>
      <c r="B6" s="7" t="s">
        <v>53</v>
      </c>
    </row>
    <row r="7" spans="1:3" x14ac:dyDescent="0.45">
      <c r="A7" s="8" t="s">
        <v>54</v>
      </c>
      <c r="B7" s="30">
        <f>'ICT-oplossing'!D23</f>
        <v>0</v>
      </c>
    </row>
    <row r="8" spans="1:3" x14ac:dyDescent="0.45">
      <c r="A8" s="2" t="s">
        <v>32</v>
      </c>
      <c r="B8" s="30">
        <f>'OV '!E11</f>
        <v>2818056</v>
      </c>
    </row>
    <row r="9" spans="1:3" ht="15" thickBot="1" x14ac:dyDescent="0.5">
      <c r="A9" s="15" t="s">
        <v>55</v>
      </c>
      <c r="B9" s="11">
        <f>'OV '!E11+'ICT-oplossing'!D23</f>
        <v>2818056</v>
      </c>
      <c r="C9" s="12" t="s">
        <v>56</v>
      </c>
    </row>
  </sheetData>
  <sheetProtection algorithmName="SHA-512" hashValue="NNDP92+RnJQrQBpfCt9IioIR3hXAqrQW8eQQeKpH6wg4VC6hR9rIqkqMx8ZdpDB0o7oLokIRRiI4oifQZ8FzOA==" saltValue="P37AT8iqRTKW/2spFkukEA==" spinCount="100000" sheet="1" objects="1" scenarios="1"/>
  <mergeCells count="2">
    <mergeCell ref="A1:B1"/>
    <mergeCell ref="A2:B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33fc33796384c19818b29a1f52fa6b8 xmlns="e1f914b6-a544-4516-8258-dce33e67d544">
      <Terms xmlns="http://schemas.microsoft.com/office/infopath/2007/PartnerControls"/>
    </m33fc33796384c19818b29a1f52fa6b8>
    <Behandelaar xmlns="e1f914b6-a544-4516-8258-dce33e67d544">
      <UserInfo>
        <DisplayName/>
        <AccountId xsi:nil="true"/>
        <AccountType/>
      </UserInfo>
    </Behandelaar>
    <TaxCatchAll xmlns="e1f914b6-a544-4516-8258-dce33e67d544" xsi:nil="true"/>
    <Documentstatus xmlns="e1f914b6-a544-4516-8258-dce33e67d544">Concept</Documentstatus>
    <Kopie xmlns="e1f914b6-a544-4516-8258-dce33e67d544">false</Kopie>
    <DocumentSetDescription xmlns="http://schemas.microsoft.com/sharepoint/v3" xsi:nil="true"/>
    <Dossierstatus xmlns="e1f914b6-a544-4516-8258-dce33e67d544">In behandeling</Dossierstatus>
    <j7e7edac40694a75a14dc8a1f940b8b2 xmlns="e1f914b6-a544-4516-8258-dce33e67d544">
      <Terms xmlns="http://schemas.microsoft.com/office/infopath/2007/PartnerControls"/>
    </j7e7edac40694a75a14dc8a1f940b8b2>
  </documentManagement>
</p:properties>
</file>

<file path=customXml/item3.xml><?xml version="1.0" encoding="utf-8"?>
<?mso-contentType ?>
<SharedContentType xmlns="Microsoft.SharePoint.Taxonomy.ContentTypeSync" SourceId="264fed88-3460-4323-80f9-15b2a3d3d26d" ContentTypeId="0x0101004C3C11058C24A243A3D3240DE8D68F51" PreviousValue="false"/>
</file>

<file path=customXml/item4.xml><?xml version="1.0" encoding="utf-8"?>
<ct:contentTypeSchema xmlns:ct="http://schemas.microsoft.com/office/2006/metadata/contentType" xmlns:ma="http://schemas.microsoft.com/office/2006/metadata/properties/metaAttributes" ct:_="" ma:_="" ma:contentTypeName="Excel-werkmap" ma:contentTypeID="0x0101004C3C11058C24A243A3D3240DE8D68F5100139543DE989EF146843FA9FECEE19F4E" ma:contentTypeVersion="240" ma:contentTypeDescription="" ma:contentTypeScope="" ma:versionID="8e11255863fa4ddf89d19063b3806543">
  <xsd:schema xmlns:xsd="http://www.w3.org/2001/XMLSchema" xmlns:xs="http://www.w3.org/2001/XMLSchema" xmlns:p="http://schemas.microsoft.com/office/2006/metadata/properties" xmlns:ns1="http://schemas.microsoft.com/sharepoint/v3" xmlns:ns2="e1f914b6-a544-4516-8258-dce33e67d544" targetNamespace="http://schemas.microsoft.com/office/2006/metadata/properties" ma:root="true" ma:fieldsID="4ef91145834fdf913e49dfa332f738f7" ns1:_="" ns2:_="">
    <xsd:import namespace="http://schemas.microsoft.com/sharepoint/v3"/>
    <xsd:import namespace="e1f914b6-a544-4516-8258-dce33e67d544"/>
    <xsd:element name="properties">
      <xsd:complexType>
        <xsd:sequence>
          <xsd:element name="documentManagement">
            <xsd:complexType>
              <xsd:all>
                <xsd:element ref="ns2:Behandelaar" minOccurs="0"/>
                <xsd:element ref="ns2:j7e7edac40694a75a14dc8a1f940b8b2" minOccurs="0"/>
                <xsd:element ref="ns2:TaxCatchAll" minOccurs="0"/>
                <xsd:element ref="ns2:TaxCatchAllLabel" minOccurs="0"/>
                <xsd:element ref="ns2:Documentstatus" minOccurs="0"/>
                <xsd:element ref="ns2:m33fc33796384c19818b29a1f52fa6b8" minOccurs="0"/>
                <xsd:element ref="ns2:Kopie" minOccurs="0"/>
                <xsd:element ref="ns1:DocumentSetDescription" minOccurs="0"/>
                <xsd:element ref="ns2:Dossier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7"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Behandelaar" ma:index="8" nillable="true" ma:displayName="Behandelaar" ma:list="UserInfo" ma:SharePointGroup="0" ma:internalName="Behandelaa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7e7edac40694a75a14dc8a1f940b8b2" ma:index="9" nillable="true" ma:taxonomy="true" ma:internalName="j7e7edac40694a75a14dc8a1f940b8b2" ma:taxonomyFieldName="Documenttypen" ma:displayName="Documenttypen" ma:default="" ma:fieldId="{37e7edac-4069-4a75-a14d-c8a1f940b8b2}" ma:taxonomyMulti="true" ma:sspId="264fed88-3460-4323-80f9-15b2a3d3d26d" ma:termSetId="0cdd49ee-224d-499f-bc0f-91623649ef06"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43a8d5eb-5e30-4c09-846d-148f63c4bb5d}" ma:internalName="TaxCatchAll" ma:showField="CatchAllData" ma:web="d072ca85-ceee-4ba7-9f7c-14d79416f14b">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43a8d5eb-5e30-4c09-846d-148f63c4bb5d}" ma:internalName="TaxCatchAllLabel" ma:readOnly="true" ma:showField="CatchAllDataLabel" ma:web="d072ca85-ceee-4ba7-9f7c-14d79416f14b">
      <xsd:complexType>
        <xsd:complexContent>
          <xsd:extension base="dms:MultiChoiceLookup">
            <xsd:sequence>
              <xsd:element name="Value" type="dms:Lookup" maxOccurs="unbounded" minOccurs="0" nillable="true"/>
            </xsd:sequence>
          </xsd:extension>
        </xsd:complexContent>
      </xsd:complexType>
    </xsd:element>
    <xsd:element name="Documentstatus" ma:index="13" nillable="true" ma:displayName="Documentstatus" ma:default="Concept" ma:format="Dropdown" ma:internalName="Documentstatus">
      <xsd:simpleType>
        <xsd:restriction base="dms:Choice">
          <xsd:enumeration value="Concept"/>
          <xsd:enumeration value="Ter review"/>
          <xsd:enumeration value="Vastgesteld"/>
          <xsd:enumeration value="Gereed"/>
          <xsd:enumeration value="Vervallen"/>
        </xsd:restriction>
      </xsd:simpleType>
    </xsd:element>
    <xsd:element name="m33fc33796384c19818b29a1f52fa6b8" ma:index="14" nillable="true" ma:taxonomy="true" ma:internalName="m33fc33796384c19818b29a1f52fa6b8" ma:taxonomyFieldName="Passende_x0020_Trefwoorden" ma:displayName="Passende Trefwoorden" ma:default="" ma:fieldId="{633fc337-9638-4c19-818b-29a1f52fa6b8}" ma:taxonomyMulti="true" ma:sspId="264fed88-3460-4323-80f9-15b2a3d3d26d" ma:termSetId="149e103c-5860-4dce-b39c-53bee8e9cad0" ma:anchorId="00000000-0000-0000-0000-000000000000" ma:open="true" ma:isKeyword="false">
      <xsd:complexType>
        <xsd:sequence>
          <xsd:element ref="pc:Terms" minOccurs="0" maxOccurs="1"/>
        </xsd:sequence>
      </xsd:complexType>
    </xsd:element>
    <xsd:element name="Kopie" ma:index="16" nillable="true" ma:displayName="Kopie" ma:default="0" ma:internalName="Kopie">
      <xsd:simpleType>
        <xsd:restriction base="dms:Boolean"/>
      </xsd:simpleType>
    </xsd:element>
    <xsd:element name="Dossierstatus" ma:index="18"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62B1F3-7E7E-4A47-BD64-2717E2FE478B}">
  <ds:schemaRefs>
    <ds:schemaRef ds:uri="http://schemas.microsoft.com/sharepoint/v3/contenttype/forms"/>
  </ds:schemaRefs>
</ds:datastoreItem>
</file>

<file path=customXml/itemProps2.xml><?xml version="1.0" encoding="utf-8"?>
<ds:datastoreItem xmlns:ds="http://schemas.openxmlformats.org/officeDocument/2006/customXml" ds:itemID="{3897DAB1-5DA3-40A2-ADD5-DE095CD888B6}">
  <ds:schemaRefs>
    <ds:schemaRef ds:uri="http://schemas.microsoft.com/sharepoint/v3"/>
    <ds:schemaRef ds:uri="http://purl.org/dc/dcmitype/"/>
    <ds:schemaRef ds:uri="http://schemas.microsoft.com/office/2006/documentManagement/types"/>
    <ds:schemaRef ds:uri="e1f914b6-a544-4516-8258-dce33e67d544"/>
    <ds:schemaRef ds:uri="http://schemas.microsoft.com/office/2006/metadata/properties"/>
    <ds:schemaRef ds:uri="http://schemas.openxmlformats.org/package/2006/metadata/core-properties"/>
    <ds:schemaRef ds:uri="c1d22a02-66e4-46da-b874-2655c6c9db68"/>
    <ds:schemaRef ds:uri="http://www.w3.org/XML/1998/namespace"/>
    <ds:schemaRef ds:uri="http://purl.org/dc/elements/1.1/"/>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F8BF7322-3FCE-47AB-BDA3-96721FF58799}">
  <ds:schemaRefs>
    <ds:schemaRef ds:uri="Microsoft.SharePoint.Taxonomy.ContentTypeSync"/>
  </ds:schemaRefs>
</ds:datastoreItem>
</file>

<file path=customXml/itemProps4.xml><?xml version="1.0" encoding="utf-8"?>
<ds:datastoreItem xmlns:ds="http://schemas.openxmlformats.org/officeDocument/2006/customXml" ds:itemID="{419C8502-D184-473B-B18C-3660E83431C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ICT-oplossing</vt:lpstr>
      <vt:lpstr>OV </vt:lpstr>
      <vt:lpstr>Deelvervoer</vt:lpstr>
      <vt:lpstr>Beoordeling prijs</vt:lpstr>
      <vt:lpstr>'ICT-oplossing'!Afdrukbereik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Veneboer | yellow arrow</dc:creator>
  <cp:keywords/>
  <dc:description/>
  <cp:lastModifiedBy>Griekspoor JJ (Jerry)</cp:lastModifiedBy>
  <cp:revision/>
  <dcterms:created xsi:type="dcterms:W3CDTF">2015-06-05T18:17:20Z</dcterms:created>
  <dcterms:modified xsi:type="dcterms:W3CDTF">2025-04-10T14:04:04Z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0x0101004C3C11058C24A243A3D3240DE8D68F5100139543DE989EF146843FA9FECEE19F4E</vt:lpwstr>
  </property>
  <property fmtid="{D5CDD505-2E9C-101B-9397-08002B2CF9AE}" pid="3" name="Documenttypen">
    <vt:lpwstr/>
  </property>
  <property fmtid="{D5CDD505-2E9C-101B-9397-08002B2CF9AE}" pid="4" name="Passende Trefwoorden">
    <vt:lpwstr/>
  </property>
  <property fmtid="{D5CDD505-2E9C-101B-9397-08002B2CF9AE}" pid="5" name="MediaServiceImageTags">
    <vt:lpwstr/>
  </property>
  <property fmtid="{D5CDD505-2E9C-101B-9397-08002B2CF9AE}" pid="6" name="lcf76f155ced4ddcb4097134ff3c332f">
    <vt:lpwstr/>
  </property>
  <property fmtid="{D5CDD505-2E9C-101B-9397-08002B2CF9AE}" pid="7" name="Passende_x0020_Trefwoorden">
    <vt:lpwstr/>
  </property>
  <property fmtid="{D5CDD505-2E9C-101B-9397-08002B2CF9AE}" pid="8" name="Order">
    <vt:r8>23300</vt:r8>
  </property>
  <property fmtid="{D5CDD505-2E9C-101B-9397-08002B2CF9AE}" pid="9" name="xd_Signature">
    <vt:bool>false</vt:bool>
  </property>
  <property fmtid="{D5CDD505-2E9C-101B-9397-08002B2CF9AE}" pid="10" name="xd_ProgID">
    <vt:lpwstr/>
  </property>
  <property fmtid="{D5CDD505-2E9C-101B-9397-08002B2CF9AE}" pid="11" name="SharedWithUsers">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y fmtid="{D5CDD505-2E9C-101B-9397-08002B2CF9AE}" pid="18" name="Zaaknummer">
    <vt:lpwstr/>
  </property>
  <property fmtid="{D5CDD505-2E9C-101B-9397-08002B2CF9AE}" pid="19" name="Soort Dossier">
    <vt:lpwstr/>
  </property>
</Properties>
</file>