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Q:\SSO-CFD\UG_HKT_Inkoop-UNIT\83-INKOOPDOSSIER- INKOOP\IUC25\IUC25-662 Klein technisch materiaal\03 - BESCHR DOCUMENTEN\"/>
    </mc:Choice>
  </mc:AlternateContent>
  <xr:revisionPtr revIDLastSave="0" documentId="13_ncr:1_{F908543B-AF65-43F0-98C3-262C4AB9F4FD}" xr6:coauthVersionLast="47" xr6:coauthVersionMax="47" xr10:uidLastSave="{00000000-0000-0000-0000-000000000000}"/>
  <workbookProtection workbookAlgorithmName="SHA-512" workbookHashValue="8u2sM+EqE6I3WTdX2vqF2e+gNSLoe4Ovw9Ou40mgdzXsn38R58Jd78ga5LZFQZDmKEDmHB0HLmLyNiPq1C8aEA==" workbookSaltValue="fEHU5A/0NsPcqRbu25cZVg==" workbookSpinCount="100000" lockStructure="1"/>
  <bookViews>
    <workbookView xWindow="-108" yWindow="-108" windowWidth="30936" windowHeight="16776" xr2:uid="{00000000-000D-0000-FFFF-FFFF00000000}"/>
  </bookViews>
  <sheets>
    <sheet name="Prijzenblad " sheetId="1" r:id="rId1"/>
  </sheets>
  <definedNames>
    <definedName name="_xlnm.Print_Area" localSheetId="0">'Prijzenblad '!$A$1:$L$64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1" l="1"/>
  <c r="J45" i="1" s="1"/>
  <c r="I44" i="1"/>
  <c r="I17" i="1"/>
  <c r="J17" i="1" s="1"/>
  <c r="I32" i="1"/>
  <c r="J32" i="1" s="1"/>
  <c r="I31" i="1"/>
  <c r="I27" i="1"/>
  <c r="J27" i="1" s="1"/>
  <c r="I22" i="1"/>
  <c r="I18" i="1"/>
  <c r="J18" i="1" s="1"/>
  <c r="I61" i="1"/>
  <c r="J61" i="1" s="1"/>
  <c r="I60" i="1"/>
  <c r="J60" i="1" s="1"/>
  <c r="I59" i="1"/>
  <c r="J59" i="1" s="1"/>
  <c r="J22" i="1"/>
  <c r="I57" i="1"/>
  <c r="J57" i="1" s="1"/>
  <c r="I56" i="1"/>
  <c r="J56" i="1" s="1"/>
  <c r="I55" i="1"/>
  <c r="J55" i="1" s="1"/>
  <c r="I47" i="1"/>
  <c r="J47" i="1" s="1"/>
  <c r="I46" i="1"/>
  <c r="J46" i="1" s="1"/>
  <c r="J44" i="1"/>
  <c r="I42" i="1"/>
  <c r="J42" i="1" s="1"/>
  <c r="I41" i="1"/>
  <c r="J41" i="1" s="1"/>
  <c r="I53" i="1"/>
  <c r="J53" i="1" s="1"/>
  <c r="I52" i="1"/>
  <c r="J52" i="1" s="1"/>
  <c r="I51" i="1"/>
  <c r="J51" i="1" s="1"/>
  <c r="I50" i="1"/>
  <c r="J50" i="1" s="1"/>
  <c r="I49" i="1"/>
  <c r="J49" i="1" s="1"/>
  <c r="I38" i="1"/>
  <c r="J38" i="1" s="1"/>
  <c r="O38" i="1"/>
  <c r="P38" i="1" s="1"/>
  <c r="I39" i="1"/>
  <c r="J39" i="1" s="1"/>
  <c r="I20" i="1"/>
  <c r="J20" i="1" s="1"/>
  <c r="I19" i="1"/>
  <c r="J19" i="1" s="1"/>
  <c r="I63" i="1"/>
  <c r="J63" i="1" s="1"/>
  <c r="I65" i="1"/>
  <c r="J65" i="1" s="1"/>
  <c r="I64" i="1"/>
  <c r="J64" i="1" s="1"/>
  <c r="I37" i="1"/>
  <c r="J37" i="1" s="1"/>
  <c r="I35" i="1"/>
  <c r="J35" i="1" s="1"/>
  <c r="I34" i="1"/>
  <c r="J34" i="1" s="1"/>
  <c r="J31" i="1"/>
  <c r="I29" i="1"/>
  <c r="J29" i="1" s="1"/>
  <c r="I28" i="1"/>
  <c r="J28" i="1" s="1"/>
  <c r="I25" i="1"/>
  <c r="J25" i="1" s="1"/>
  <c r="I24" i="1"/>
  <c r="J24" i="1" s="1"/>
  <c r="I23" i="1"/>
  <c r="J23" i="1" s="1"/>
  <c r="O53" i="1"/>
  <c r="P53" i="1" s="1"/>
  <c r="O52" i="1"/>
  <c r="P52" i="1" s="1"/>
  <c r="O49" i="1"/>
  <c r="P49" i="1" s="1"/>
  <c r="O37" i="1"/>
  <c r="P37" i="1" s="1"/>
  <c r="O35" i="1"/>
  <c r="P35" i="1" s="1"/>
  <c r="P25" i="1"/>
  <c r="O25" i="1"/>
  <c r="O24" i="1"/>
  <c r="P23" i="1"/>
  <c r="O23" i="1"/>
  <c r="P22" i="1"/>
  <c r="O22" i="1"/>
  <c r="J67" i="1" l="1"/>
</calcChain>
</file>

<file path=xl/sharedStrings.xml><?xml version="1.0" encoding="utf-8"?>
<sst xmlns="http://schemas.openxmlformats.org/spreadsheetml/2006/main" count="193" uniqueCount="166">
  <si>
    <t>Invulinstructie</t>
  </si>
  <si>
    <t>Let op!</t>
  </si>
  <si>
    <t>Kolom G</t>
  </si>
  <si>
    <t>Kolom H</t>
  </si>
  <si>
    <t xml:space="preserve">Gegevens inschrijver </t>
  </si>
  <si>
    <t>Naam onderneming</t>
  </si>
  <si>
    <t>Nr</t>
  </si>
  <si>
    <t>Productgroep</t>
  </si>
  <si>
    <t xml:space="preserve">Onderdeel </t>
  </si>
  <si>
    <t>De producten dienen minimaal aan de volgende kenmerken te voldoen</t>
  </si>
  <si>
    <t>Fictief aantal</t>
  </si>
  <si>
    <t>Aangeboden Kortings-percentage</t>
  </si>
  <si>
    <t>Netto prijs excl. BTW, inclusief alle kosten inclusief korting</t>
  </si>
  <si>
    <t>Netto prijs excl. BTW inclusief alle kosten, inclusief korting x fictief aantal</t>
  </si>
  <si>
    <t>Refertentie/ Artikelnummer</t>
  </si>
  <si>
    <t>Niet elektrisch (hand-) Gereedschap  (schroevendraaier hamer etc.)</t>
  </si>
  <si>
    <t>1.</t>
  </si>
  <si>
    <t>Gereedschap</t>
  </si>
  <si>
    <t>Hamer</t>
  </si>
  <si>
    <t>2.</t>
  </si>
  <si>
    <t>Dopsleutelset</t>
  </si>
  <si>
    <t>Dopsleutelset 10 t/m 32 mm</t>
  </si>
  <si>
    <t>3.</t>
  </si>
  <si>
    <t>Schroevendraaierset (7dlg)</t>
  </si>
  <si>
    <t>4.</t>
  </si>
  <si>
    <t>Inbussleutelset</t>
  </si>
  <si>
    <t>5.</t>
  </si>
  <si>
    <t>E. Gereedschap</t>
  </si>
  <si>
    <t>Accu schroefboormachine</t>
  </si>
  <si>
    <t>Met klopboorfunctie,koffer,lader en 1 accu min.18v 3Ah</t>
  </si>
  <si>
    <t>6.</t>
  </si>
  <si>
    <t>Kabelhaspel</t>
  </si>
  <si>
    <t>Tenminste 3 insteek contacten, min. 25M, min. IP44</t>
  </si>
  <si>
    <t>7.</t>
  </si>
  <si>
    <t>Bitset Torix</t>
  </si>
  <si>
    <t>8.</t>
  </si>
  <si>
    <t>Elektrische Boorhamer</t>
  </si>
  <si>
    <t>Vermogen min. 800w,SDS-plus,slagkracht min. 2.3j</t>
  </si>
  <si>
    <t>Meetgereedschap (waterpas, meetlint, rolmaat etc.)</t>
  </si>
  <si>
    <t>9.</t>
  </si>
  <si>
    <t>Meetgereedschap</t>
  </si>
  <si>
    <t>Waterpas</t>
  </si>
  <si>
    <t>10.</t>
  </si>
  <si>
    <t>25m</t>
  </si>
  <si>
    <t>11.</t>
  </si>
  <si>
    <t>Rolmaat</t>
  </si>
  <si>
    <t>ijzerwaren (schroeven, bouten, spijkers, pluggen etc.)</t>
  </si>
  <si>
    <t>12.</t>
  </si>
  <si>
    <t>Ijzerwaren</t>
  </si>
  <si>
    <t>Schroeven</t>
  </si>
  <si>
    <t>Houtschroef ster gedeeltelijk schroefdraad 6mm kop, a 200 stuks, 60mm lengte, verzinkt</t>
  </si>
  <si>
    <t>13.</t>
  </si>
  <si>
    <t>Pluggen</t>
  </si>
  <si>
    <t xml:space="preserve">Strooimiddelen (strooizout en strooigereedschap, wateronthardingszout etc.) </t>
  </si>
  <si>
    <t>14.</t>
  </si>
  <si>
    <t>Strooimiddelen</t>
  </si>
  <si>
    <t>Wateronthardingszout</t>
  </si>
  <si>
    <t>Min. 25kg geschikt voor vaatwasser, korrel 6-15mm</t>
  </si>
  <si>
    <t>15.</t>
  </si>
  <si>
    <t>Strooizout</t>
  </si>
  <si>
    <t>Min. 25kg geschikt voor strooiwagen, wegen/voetpaden</t>
  </si>
  <si>
    <t>Hang- en sluitwerk (hangsloten etc.)</t>
  </si>
  <si>
    <t>16.</t>
  </si>
  <si>
    <t>Hang/sluit</t>
  </si>
  <si>
    <t>Hangslot 65/25</t>
  </si>
  <si>
    <t>Uitvoering 65/25 slotkast van massief messing, diam. Beugel 4mm</t>
  </si>
  <si>
    <t>17.</t>
  </si>
  <si>
    <t>Insteek deurslot binnendeur</t>
  </si>
  <si>
    <t>Links- rechtsdraaiend, hartmaat 55mm, doornmaat 50mm, lengte voorplaat 174mm, met nachtschoot, type cilinder Profiel</t>
  </si>
  <si>
    <t>18.</t>
  </si>
  <si>
    <t>Cilinderbouwsleutel</t>
  </si>
  <si>
    <t>Universeel, conisch vierkant 7-10mm</t>
  </si>
  <si>
    <t>Magazijn- en werkplaats (hijsmaterialen, kleine interne transportmiddelen zoals pompwagens etc.)</t>
  </si>
  <si>
    <t>19.</t>
  </si>
  <si>
    <t>Magazijn - en Werkplaats</t>
  </si>
  <si>
    <t>Handpallettruck</t>
  </si>
  <si>
    <t>Handpallettruck met weeg functie, max belasting 2000kg, breedte 170mm, lengte 1150mm</t>
  </si>
  <si>
    <t>20.</t>
  </si>
  <si>
    <t>Hijsband</t>
  </si>
  <si>
    <t>Verpakking- en Dozen (dozen etc.)</t>
  </si>
  <si>
    <t>21.</t>
  </si>
  <si>
    <t>Verpakking- en Dozen</t>
  </si>
  <si>
    <t>Wikkelfolie</t>
  </si>
  <si>
    <t>Machinewikkelfolie 20mu 500mm x1700m 20mu Zw Zwart, 150% rek, antistatisch</t>
  </si>
  <si>
    <t>22.</t>
  </si>
  <si>
    <t>UN Gekeurde Dozen</t>
  </si>
  <si>
    <t>23.</t>
  </si>
  <si>
    <t>Ergonomische veiligheidsdispenser</t>
  </si>
  <si>
    <t xml:space="preserve">breedte 60mm, rolbreedte 50mm, met inklapbaar veiligheidsmes en instelbare rem. </t>
  </si>
  <si>
    <t>24.</t>
  </si>
  <si>
    <t>Tape</t>
  </si>
  <si>
    <t>Overige kleine onderhoudsbenodigdheden (vulmiddelen, plamuur, lijm, smeermiddelen, afzetlint, plakband, gootsteenontstopper, garagezeep etc.)</t>
  </si>
  <si>
    <t>25.</t>
  </si>
  <si>
    <t>Overig</t>
  </si>
  <si>
    <t>Garagezeep</t>
  </si>
  <si>
    <t>35.</t>
  </si>
  <si>
    <t>Vloergoot</t>
  </si>
  <si>
    <t>Vloergoot 17x75mm lengte 2m bolvormig</t>
  </si>
  <si>
    <t>26.</t>
  </si>
  <si>
    <t>Smeermiddel</t>
  </si>
  <si>
    <t>27.</t>
  </si>
  <si>
    <t>Afzetlint</t>
  </si>
  <si>
    <t>Kunststofband op rol 8 cm breed, lengte 500 meter, rood wit.</t>
  </si>
  <si>
    <t>28.</t>
  </si>
  <si>
    <t>Trap</t>
  </si>
  <si>
    <t>Aluminium,5 stappen/niveaus,stahoogte120cm NEN2484&amp;EN 131</t>
  </si>
  <si>
    <t>Hygiene (handdoekrollen en industriële handreiniging, veegmateriaal etc.)</t>
  </si>
  <si>
    <t>29.</t>
  </si>
  <si>
    <t>Hygiene</t>
  </si>
  <si>
    <t>30.</t>
  </si>
  <si>
    <t>Stofblik van metaal</t>
  </si>
  <si>
    <t>Stofblik van metaal, type huishoudelijk, geschikt op harde en onregelmatige vloeren</t>
  </si>
  <si>
    <t>31. </t>
  </si>
  <si>
    <t>Stoffer van kokos</t>
  </si>
  <si>
    <t>Persoonlijke beschermingsmiddelen (PMB's)</t>
  </si>
  <si>
    <t>32.</t>
  </si>
  <si>
    <t>PBM</t>
  </si>
  <si>
    <t>Werkhandschoenen</t>
  </si>
  <si>
    <t>33.</t>
  </si>
  <si>
    <t>Bouwhelm</t>
  </si>
  <si>
    <t>34.</t>
  </si>
  <si>
    <t>Veiligheidsbril</t>
  </si>
  <si>
    <t>Veiligheid en gezondheid (absorptiemateriaal en granulaat/Vermiculiet, werkhandschoenen etc.)</t>
  </si>
  <si>
    <t>Veiligheid en gezondheid</t>
  </si>
  <si>
    <t>Vermiculiet</t>
  </si>
  <si>
    <t>Absorberende korrels vermiculiet, 100L</t>
  </si>
  <si>
    <t>36.</t>
  </si>
  <si>
    <t>Absorptiemateriaal</t>
  </si>
  <si>
    <t>Waterafstotende absorptiesok, Lengte 120cm, diameter 8cm&gt; toepassing absorptie van olie, water en niet agressieve chemische middelen.</t>
  </si>
  <si>
    <t>37.</t>
  </si>
  <si>
    <t>Absorbtie mat</t>
  </si>
  <si>
    <t>Aangeboden Totaalprijs (AP)</t>
  </si>
  <si>
    <t>Poetsrol Tork</t>
  </si>
  <si>
    <t xml:space="preserve">Poetsrol Tork met centraal afrolsysteem 2 lagen, 450 vellen. </t>
  </si>
  <si>
    <t>Bijlage 7: Prijzenblad Technisch materiaal t.b.v. de bedrijfsvoering van Domeinen Roerende Zaken (DRZ) - IUC25-662</t>
  </si>
  <si>
    <t>Waterpas 60cm</t>
  </si>
  <si>
    <t>Meetlint</t>
  </si>
  <si>
    <t>Combinatieset van 10 Torx® bits 1/4" - serie 1 - 25 mm + bithouder</t>
  </si>
  <si>
    <t>Standaard catalogus stukprijs, excl. BTW</t>
  </si>
  <si>
    <t>Elektrisch Gereedschap (boormachines, schroefmachine, etc.) (inclusief benodigdheden zoals bijvoorbeeld Boor en bitsets, accu’s en acculaders, stofzakken etc.)</t>
  </si>
  <si>
    <t>Aan het fictieve aantal kunnen geen rechten worden ontleend voor eventueel toekomstige afname.</t>
  </si>
  <si>
    <t>Inschrijver dient alle blauwe cellen op het tabblad Prijzenblad in te vullen.</t>
  </si>
  <si>
    <t>Klauwhamer, stalen steel, 0,5kg</t>
  </si>
  <si>
    <t>5m, EG-nauwkeurigheidsklasse 2</t>
  </si>
  <si>
    <t>Veiligheidshelm Blauw, EN397</t>
  </si>
  <si>
    <t>Nylonplug boring 10mm, a 50 stuks</t>
  </si>
  <si>
    <t>ADR (UN gekeurde) dozen 570x370x430 4GV55, getest tot Y62, één stuk</t>
  </si>
  <si>
    <t>Geruisloze polypropoleen tape, breedte 50mm, lengte 66meter, één stuk</t>
  </si>
  <si>
    <t>Alle vloeistoffen Lengte 500mm,  breedte 400mm, toepassing olie , water en zwakke chemicalien. Verpakkingseenheid 100 stuks</t>
  </si>
  <si>
    <t>Kleur zwart. Manchet stijl Sluiting-Velcro sluiting, materiaal - Armor skin. Maat 10</t>
  </si>
  <si>
    <t>Invullen van het prijzenblad dient te gebeuren volgens de voorwaarden zoals gesteld in het Beschrijvend document en bijlage 1 - Programma van Eeisen</t>
  </si>
  <si>
    <t>Indien inschrijver een specifiek type of merk niet in zijn assortiment heeft, kan inschrijver een gelijkwaardig alternatief aanbieden (gelijkwaardig aan een A-merk).</t>
  </si>
  <si>
    <t xml:space="preserve">De ingevulde bedragen bepalen de score op het gunningscriterium Prijs. Het is niet toegestaan om de opmaak van de spreadsheet te wijzigen. Als het exacte product niet kan worden geleverd dient u een qua kwaliteit een vergelijkbaar product aan te bieden, welke minimaal aan de gestelde kenmerken voldoet en A-merk is.  </t>
  </si>
  <si>
    <t>Cel E12</t>
  </si>
  <si>
    <t>Inschrijver geeft de stukprijs aan in kolom G. De stukprijs betreft de standaard catalogusprijs (de officiële prijs die een fabrikant of importeur voor een product vaststelt), exclusief omzetbelasting (btw).</t>
  </si>
  <si>
    <t xml:space="preserve">Inschrijver geeft het aangeboden kortingspercentage op de prijzen in de catalogus aan in kolom H. Dit opgegeven kortingspercentage kan verschillen per productgroep. Het betreffende kortingspercentage (maximaal 1 cijfer achter de komma) is van toepassing op de gehele productgroep, dus niet uitsluitend voor de geoffreerde artikelen in de productprijsopgave. De opgegeven kortingspercentages worden opgenomen in de raamovereenkomst en dienen toegepast te worden op alle artikelen die onder de raamovereenkomst gekocht worden door opdrachtgever. De geoffreerde kortingspercentages staan vast voor de gehele duur van de raamovereenkomst. </t>
  </si>
  <si>
    <t>Kolom K</t>
  </si>
  <si>
    <t>Inschrijver geeft het refertentie/ artikelnummer aan in kolom K.</t>
  </si>
  <si>
    <t>Inschrijver geeft naam van onderneming aan.</t>
  </si>
  <si>
    <t>Veiligheidsbril transparant, EN 166/EN ISO 16321-1</t>
  </si>
  <si>
    <t>Hoogwaardig smeervet voor zware toepassingen, toepassing tussen -10 graden en 180 graden celcius, 400gr. Voorbeeld Shell Gadus S2 U460L 2, of met vergelijkbare werking.</t>
  </si>
  <si>
    <r>
      <t xml:space="preserve">5 sleufschroevendraaiers, 2 kruisschroevendraaiers PH, geisoleerd 1000v </t>
    </r>
    <r>
      <rPr>
        <sz val="10"/>
        <color rgb="FFFF0000"/>
        <rFont val="Arial"/>
        <family val="2"/>
      </rPr>
      <t>(zie vraag 2 uit de nota van inlichtingen voor de maten van de schroevendraaiers)</t>
    </r>
  </si>
  <si>
    <r>
      <t xml:space="preserve">Aantal: minimaal 9 van 1.5 tm 10mm, </t>
    </r>
    <r>
      <rPr>
        <sz val="10"/>
        <color rgb="FFFF0000"/>
        <rFont val="Arial"/>
        <family val="2"/>
      </rPr>
      <t>kort, zonder kogelkop</t>
    </r>
  </si>
  <si>
    <r>
      <t xml:space="preserve">Platte Hijsband met gespen, werklast </t>
    </r>
    <r>
      <rPr>
        <sz val="10"/>
        <color rgb="FFFF0000"/>
        <rFont val="Arial"/>
        <family val="2"/>
      </rPr>
      <t xml:space="preserve">van </t>
    </r>
    <r>
      <rPr>
        <sz val="10"/>
        <rFont val="Arial"/>
        <family val="2"/>
      </rPr>
      <t xml:space="preserve">1000 tot 5000kg, voorzien van CE keur. </t>
    </r>
    <r>
      <rPr>
        <sz val="10"/>
        <color rgb="FFFF0000"/>
        <rFont val="Arial"/>
        <family val="2"/>
      </rPr>
      <t>Nuttige</t>
    </r>
    <r>
      <rPr>
        <sz val="10"/>
        <rFont val="Arial"/>
        <family val="2"/>
      </rPr>
      <t xml:space="preserve"> lengte 2 </t>
    </r>
    <r>
      <rPr>
        <strike/>
        <sz val="10"/>
        <rFont val="Arial"/>
        <family val="2"/>
      </rPr>
      <t>tot 4</t>
    </r>
    <r>
      <rPr>
        <sz val="10"/>
        <rFont val="Arial"/>
        <family val="2"/>
      </rPr>
      <t xml:space="preserve"> meter, </t>
    </r>
    <r>
      <rPr>
        <sz val="10"/>
        <color rgb="FFFF0000"/>
        <rFont val="Arial"/>
        <family val="2"/>
      </rPr>
      <t>Breedte 60cm</t>
    </r>
  </si>
  <si>
    <r>
      <rPr>
        <sz val="10"/>
        <color rgb="FFFF0000"/>
        <rFont val="Arial"/>
        <family val="2"/>
      </rPr>
      <t>4.</t>
    </r>
    <r>
      <rPr>
        <sz val="10"/>
        <rFont val="Arial"/>
        <family val="2"/>
      </rPr>
      <t>5 liter, microkorrels</t>
    </r>
  </si>
  <si>
    <r>
      <t xml:space="preserve">Stoffer van kokos, </t>
    </r>
    <r>
      <rPr>
        <strike/>
        <sz val="10"/>
        <color rgb="FFFF0000"/>
        <rFont val="Arial"/>
        <family val="2"/>
      </rPr>
      <t>minimaal</t>
    </r>
    <r>
      <rPr>
        <strike/>
        <sz val="10"/>
        <rFont val="Arial"/>
        <family val="2"/>
      </rPr>
      <t xml:space="preserve"> 6cm breed, lengte 28cm hoogte 46cm. </t>
    </r>
    <r>
      <rPr>
        <sz val="10"/>
        <color rgb="FFFF0000"/>
        <rFont val="Arial"/>
        <family val="2"/>
      </rPr>
      <t>Breedte tussen 4 en 6cm, de lengte tussen 26 en 32 cm en de hoogte tussen 8 en 10cm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</si>
</sst>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 [$€-413]\ * #,##0.00_ ;_ [$€-413]\ * \-#,##0.00_ ;_ [$€-413]\ * &quot;-&quot;??_ ;_ @_ "/>
    <numFmt numFmtId="165" formatCode="0.0%"/>
  </numFmts>
  <fonts count="18" x14ac:knownFonts="1">
    <font>
      <sz val="11"/>
      <color theme="1"/>
      <name val="Calibri"/>
      <family val="2"/>
      <scheme val="minor"/>
    </font>
    <font>
      <b/>
      <sz val="10"/>
      <color rgb="FFFFFFFF"/>
      <name val="Arial"/>
      <family val="2"/>
    </font>
    <font>
      <sz val="10"/>
      <color theme="1"/>
      <name val="Arial"/>
      <family val="2"/>
    </font>
    <font>
      <sz val="11"/>
      <color theme="1"/>
      <name val="Arial"/>
      <family val="2"/>
    </font>
    <font>
      <sz val="20"/>
      <color theme="1"/>
      <name val="Arial"/>
      <family val="2"/>
    </font>
    <font>
      <b/>
      <sz val="11"/>
      <color theme="1"/>
      <name val="Arial"/>
      <family val="2"/>
    </font>
    <font>
      <b/>
      <sz val="14"/>
      <color rgb="FF000000"/>
      <name val="Arial"/>
      <family val="2"/>
    </font>
    <font>
      <sz val="11"/>
      <color theme="1"/>
      <name val="Calibri"/>
      <family val="2"/>
      <scheme val="minor"/>
    </font>
    <font>
      <b/>
      <sz val="11"/>
      <color rgb="FF000000"/>
      <name val="Arial"/>
      <family val="2"/>
    </font>
    <font>
      <b/>
      <sz val="10"/>
      <color theme="0"/>
      <name val="Arial"/>
      <family val="2"/>
    </font>
    <font>
      <b/>
      <sz val="10"/>
      <color rgb="FF000000"/>
      <name val="Arial"/>
      <family val="2"/>
    </font>
    <font>
      <b/>
      <sz val="10"/>
      <color theme="1"/>
      <name val="Arial"/>
      <family val="2"/>
    </font>
    <font>
      <b/>
      <sz val="11"/>
      <color theme="0"/>
      <name val="Arial"/>
      <family val="2"/>
    </font>
    <font>
      <sz val="10"/>
      <name val="Arial"/>
      <family val="2"/>
    </font>
    <font>
      <sz val="11"/>
      <name val="Arial"/>
      <family val="2"/>
    </font>
    <font>
      <sz val="10"/>
      <color rgb="FFFF0000"/>
      <name val="Arial"/>
      <family val="2"/>
    </font>
    <font>
      <strike/>
      <sz val="10"/>
      <name val="Arial"/>
      <family val="2"/>
    </font>
    <font>
      <strike/>
      <sz val="10"/>
      <color rgb="FFFF000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43" fontId="7" fillId="0" borderId="0" applyFont="0" applyFill="0" applyBorder="0" applyAlignment="0" applyProtection="0"/>
    <xf numFmtId="44" fontId="7" fillId="0" borderId="0" applyFont="0" applyFill="0" applyBorder="0" applyAlignment="0" applyProtection="0"/>
  </cellStyleXfs>
  <cellXfs count="118">
    <xf numFmtId="0" fontId="0" fillId="0" borderId="0" xfId="0"/>
    <xf numFmtId="0" fontId="3" fillId="0" borderId="0" xfId="0" applyFont="1"/>
    <xf numFmtId="0" fontId="3" fillId="0" borderId="0" xfId="0" applyFont="1" applyAlignment="1">
      <alignment horizontal="left"/>
    </xf>
    <xf numFmtId="1" fontId="3" fillId="0" borderId="0" xfId="0" applyNumberFormat="1" applyFont="1" applyAlignment="1">
      <alignment horizontal="center"/>
    </xf>
    <xf numFmtId="1" fontId="3" fillId="0" borderId="0" xfId="0" applyNumberFormat="1" applyFont="1"/>
    <xf numFmtId="9" fontId="3" fillId="0" borderId="0" xfId="0" applyNumberFormat="1" applyFont="1"/>
    <xf numFmtId="0" fontId="5" fillId="0" borderId="0" xfId="0" applyFont="1"/>
    <xf numFmtId="0" fontId="0" fillId="0" borderId="0" xfId="0" applyAlignment="1">
      <alignment horizontal="center" vertical="center"/>
    </xf>
    <xf numFmtId="1" fontId="0" fillId="0" borderId="0" xfId="0" applyNumberFormat="1" applyAlignment="1">
      <alignment horizontal="center" vertical="center"/>
    </xf>
    <xf numFmtId="1" fontId="0" fillId="0" borderId="0" xfId="0" applyNumberFormat="1"/>
    <xf numFmtId="44" fontId="10" fillId="2" borderId="5" xfId="2" applyFont="1" applyFill="1" applyBorder="1" applyAlignment="1">
      <alignment horizontal="center" vertical="center" wrapText="1"/>
    </xf>
    <xf numFmtId="44" fontId="10" fillId="0" borderId="5" xfId="2" applyFont="1" applyBorder="1" applyAlignment="1">
      <alignment horizontal="center" vertical="center" wrapText="1"/>
    </xf>
    <xf numFmtId="44" fontId="10" fillId="2" borderId="22" xfId="2" applyFont="1" applyFill="1" applyBorder="1" applyAlignment="1">
      <alignment horizontal="center" vertical="center" wrapText="1"/>
    </xf>
    <xf numFmtId="44" fontId="10" fillId="2" borderId="23" xfId="2" applyFont="1" applyFill="1" applyBorder="1" applyAlignment="1">
      <alignment horizontal="center" vertical="center" wrapText="1"/>
    </xf>
    <xf numFmtId="44" fontId="10" fillId="2" borderId="24" xfId="2" applyFont="1" applyFill="1" applyBorder="1" applyAlignment="1">
      <alignment horizontal="center" vertical="center" wrapText="1"/>
    </xf>
    <xf numFmtId="44" fontId="10" fillId="0" borderId="24" xfId="2" applyFont="1" applyBorder="1" applyAlignment="1">
      <alignment horizontal="center" vertical="center" wrapText="1"/>
    </xf>
    <xf numFmtId="1" fontId="8" fillId="5" borderId="0" xfId="0" applyNumberFormat="1" applyFont="1" applyFill="1" applyAlignment="1">
      <alignment horizontal="center" vertical="center" wrapText="1"/>
    </xf>
    <xf numFmtId="4" fontId="8" fillId="5" borderId="0" xfId="0" applyNumberFormat="1" applyFont="1" applyFill="1" applyAlignment="1">
      <alignment horizontal="center" vertical="center" wrapText="1"/>
    </xf>
    <xf numFmtId="9" fontId="8" fillId="5" borderId="0" xfId="0" applyNumberFormat="1" applyFont="1" applyFill="1" applyAlignment="1">
      <alignment horizontal="center" vertical="center" wrapText="1"/>
    </xf>
    <xf numFmtId="44" fontId="3" fillId="0" borderId="0" xfId="2" applyFont="1"/>
    <xf numFmtId="0" fontId="3" fillId="4" borderId="1" xfId="0" applyFont="1" applyFill="1" applyBorder="1" applyAlignment="1" applyProtection="1">
      <alignment horizontal="left" vertical="top" wrapText="1"/>
      <protection locked="0"/>
    </xf>
    <xf numFmtId="44" fontId="10" fillId="4" borderId="4" xfId="2" applyFont="1" applyFill="1" applyBorder="1" applyAlignment="1" applyProtection="1">
      <alignment horizontal="center" vertical="center" wrapText="1"/>
      <protection locked="0"/>
    </xf>
    <xf numFmtId="44" fontId="10" fillId="4" borderId="1" xfId="2" applyFont="1" applyFill="1" applyBorder="1" applyAlignment="1" applyProtection="1">
      <alignment horizontal="center" vertical="center" wrapText="1"/>
      <protection locked="0"/>
    </xf>
    <xf numFmtId="44" fontId="10" fillId="4" borderId="2" xfId="2" applyFont="1" applyFill="1" applyBorder="1" applyAlignment="1" applyProtection="1">
      <alignment horizontal="center" vertical="center" wrapText="1"/>
      <protection locked="0"/>
    </xf>
    <xf numFmtId="1" fontId="10" fillId="4" borderId="13" xfId="0" applyNumberFormat="1" applyFont="1" applyFill="1" applyBorder="1" applyAlignment="1" applyProtection="1">
      <alignment horizontal="center" vertical="center" wrapText="1"/>
      <protection locked="0"/>
    </xf>
    <xf numFmtId="44" fontId="10" fillId="4" borderId="18" xfId="2" applyFont="1" applyFill="1" applyBorder="1" applyAlignment="1" applyProtection="1">
      <alignment horizontal="center" vertical="center" wrapText="1"/>
      <protection locked="0"/>
    </xf>
    <xf numFmtId="1" fontId="10" fillId="4" borderId="20" xfId="0" applyNumberFormat="1" applyFont="1" applyFill="1" applyBorder="1" applyAlignment="1" applyProtection="1">
      <alignment horizontal="center" vertical="center" wrapText="1"/>
      <protection locked="0"/>
    </xf>
    <xf numFmtId="43" fontId="9" fillId="3" borderId="6" xfId="1" applyFont="1" applyFill="1" applyBorder="1"/>
    <xf numFmtId="43" fontId="9" fillId="3" borderId="10" xfId="1" applyFont="1" applyFill="1" applyBorder="1"/>
    <xf numFmtId="4" fontId="9" fillId="3" borderId="0" xfId="0" applyNumberFormat="1" applyFont="1" applyFill="1" applyAlignment="1">
      <alignment horizontal="left"/>
    </xf>
    <xf numFmtId="0" fontId="6" fillId="0" borderId="0" xfId="0" applyFont="1" applyAlignment="1">
      <alignment horizontal="left" vertical="center" wrapText="1"/>
    </xf>
    <xf numFmtId="0" fontId="2" fillId="0" borderId="0" xfId="0" applyFont="1" applyAlignment="1">
      <alignment horizontal="left" wrapText="1"/>
    </xf>
    <xf numFmtId="0" fontId="3" fillId="0" borderId="0" xfId="0" applyFont="1" applyAlignment="1">
      <alignment horizontal="center"/>
    </xf>
    <xf numFmtId="9" fontId="3" fillId="0" borderId="0" xfId="0" applyNumberFormat="1" applyFont="1" applyAlignment="1">
      <alignment horizontal="center"/>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1" fontId="1" fillId="3" borderId="8" xfId="0" applyNumberFormat="1" applyFont="1" applyFill="1" applyBorder="1" applyAlignment="1">
      <alignment horizontal="center" vertical="center" wrapText="1"/>
    </xf>
    <xf numFmtId="9" fontId="1" fillId="3" borderId="8" xfId="0" applyNumberFormat="1" applyFont="1" applyFill="1" applyBorder="1" applyAlignment="1">
      <alignment horizontal="center" vertical="center" wrapText="1"/>
    </xf>
    <xf numFmtId="0" fontId="1" fillId="3" borderId="21" xfId="0" applyFont="1" applyFill="1" applyBorder="1" applyAlignment="1">
      <alignment horizontal="center" vertical="center" wrapText="1"/>
    </xf>
    <xf numFmtId="1" fontId="1" fillId="3" borderId="25" xfId="0" applyNumberFormat="1" applyFont="1" applyFill="1" applyBorder="1" applyAlignment="1">
      <alignment horizontal="center" vertical="center" wrapText="1"/>
    </xf>
    <xf numFmtId="1" fontId="1" fillId="3" borderId="26" xfId="0" applyNumberFormat="1" applyFont="1" applyFill="1" applyBorder="1" applyAlignment="1">
      <alignment horizontal="center" vertical="center" wrapText="1"/>
    </xf>
    <xf numFmtId="4" fontId="9" fillId="3" borderId="6" xfId="0" applyNumberFormat="1" applyFont="1" applyFill="1" applyBorder="1"/>
    <xf numFmtId="4" fontId="9" fillId="3" borderId="10" xfId="0" applyNumberFormat="1" applyFont="1" applyFill="1" applyBorder="1"/>
    <xf numFmtId="0" fontId="4" fillId="0" borderId="0" xfId="0" applyFont="1"/>
    <xf numFmtId="1" fontId="2" fillId="0" borderId="0" xfId="0" applyNumberFormat="1" applyFont="1" applyAlignment="1">
      <alignment horizontal="center" wrapText="1"/>
    </xf>
    <xf numFmtId="1" fontId="2" fillId="0" borderId="0" xfId="0" applyNumberFormat="1" applyFont="1" applyAlignment="1">
      <alignment horizontal="left" wrapText="1"/>
    </xf>
    <xf numFmtId="9" fontId="2" fillId="0" borderId="0" xfId="0" applyNumberFormat="1" applyFont="1" applyAlignment="1">
      <alignment horizontal="left" wrapText="1"/>
    </xf>
    <xf numFmtId="0" fontId="3" fillId="0" borderId="0" xfId="0" applyFont="1" applyAlignment="1">
      <alignment horizontal="center" wrapText="1"/>
    </xf>
    <xf numFmtId="0" fontId="0" fillId="4" borderId="11" xfId="0" applyFill="1" applyBorder="1" applyAlignment="1">
      <alignment horizontal="center" vertical="center"/>
    </xf>
    <xf numFmtId="0" fontId="3" fillId="0" borderId="0" xfId="0" applyFont="1" applyAlignment="1">
      <alignment horizontal="left" vertical="top" wrapText="1"/>
    </xf>
    <xf numFmtId="0" fontId="0" fillId="4" borderId="12" xfId="0" applyFill="1" applyBorder="1" applyAlignment="1">
      <alignment horizontal="center" vertical="center"/>
    </xf>
    <xf numFmtId="0" fontId="3" fillId="3" borderId="1" xfId="0" applyFont="1" applyFill="1" applyBorder="1" applyAlignment="1">
      <alignment horizontal="left" vertical="top" wrapText="1"/>
    </xf>
    <xf numFmtId="4" fontId="2" fillId="0" borderId="11" xfId="0" applyNumberFormat="1" applyFont="1" applyBorder="1"/>
    <xf numFmtId="4" fontId="2" fillId="0" borderId="12" xfId="0" applyNumberFormat="1" applyFont="1" applyBorder="1"/>
    <xf numFmtId="4" fontId="2" fillId="0" borderId="14" xfId="0" applyNumberFormat="1" applyFont="1" applyBorder="1"/>
    <xf numFmtId="4" fontId="9" fillId="3" borderId="0" xfId="0" applyNumberFormat="1" applyFont="1" applyFill="1"/>
    <xf numFmtId="4" fontId="9" fillId="3" borderId="34" xfId="0" applyNumberFormat="1" applyFont="1" applyFill="1" applyBorder="1"/>
    <xf numFmtId="4" fontId="2" fillId="0" borderId="17" xfId="0" applyNumberFormat="1" applyFont="1" applyBorder="1"/>
    <xf numFmtId="0" fontId="0" fillId="5" borderId="0" xfId="0" applyFill="1"/>
    <xf numFmtId="4" fontId="0" fillId="5" borderId="0" xfId="0" applyNumberFormat="1" applyFill="1"/>
    <xf numFmtId="1" fontId="0" fillId="5" borderId="0" xfId="0" applyNumberFormat="1" applyFill="1" applyAlignment="1">
      <alignment horizontal="center"/>
    </xf>
    <xf numFmtId="4" fontId="9" fillId="3" borderId="35" xfId="0" applyNumberFormat="1" applyFont="1" applyFill="1" applyBorder="1"/>
    <xf numFmtId="4" fontId="9" fillId="3" borderId="16" xfId="0" applyNumberFormat="1" applyFont="1" applyFill="1" applyBorder="1"/>
    <xf numFmtId="164" fontId="10" fillId="2" borderId="22" xfId="0" applyNumberFormat="1" applyFont="1" applyFill="1" applyBorder="1" applyAlignment="1">
      <alignment horizontal="center" vertical="center" wrapText="1"/>
    </xf>
    <xf numFmtId="164" fontId="10" fillId="2" borderId="5" xfId="0" applyNumberFormat="1" applyFont="1" applyFill="1" applyBorder="1" applyAlignment="1">
      <alignment horizontal="center" vertical="center" wrapText="1"/>
    </xf>
    <xf numFmtId="164" fontId="10" fillId="0" borderId="5" xfId="0" applyNumberFormat="1" applyFont="1" applyBorder="1" applyAlignment="1">
      <alignment horizontal="center" vertical="center" wrapText="1"/>
    </xf>
    <xf numFmtId="44" fontId="3" fillId="0" borderId="1" xfId="0" applyNumberFormat="1" applyFont="1" applyBorder="1"/>
    <xf numFmtId="44" fontId="3" fillId="0" borderId="0" xfId="0" applyNumberFormat="1" applyFont="1"/>
    <xf numFmtId="4" fontId="9" fillId="3" borderId="9" xfId="0" applyNumberFormat="1" applyFont="1" applyFill="1" applyBorder="1"/>
    <xf numFmtId="4" fontId="9" fillId="3" borderId="15" xfId="0" applyNumberFormat="1" applyFont="1" applyFill="1" applyBorder="1"/>
    <xf numFmtId="43" fontId="9" fillId="3" borderId="9" xfId="1" applyFont="1" applyFill="1" applyBorder="1"/>
    <xf numFmtId="4" fontId="13" fillId="0" borderId="4" xfId="0" applyNumberFormat="1" applyFont="1" applyBorder="1"/>
    <xf numFmtId="1" fontId="13" fillId="5" borderId="4" xfId="0" applyNumberFormat="1" applyFont="1" applyFill="1" applyBorder="1" applyAlignment="1">
      <alignment horizontal="center"/>
    </xf>
    <xf numFmtId="4" fontId="13" fillId="0" borderId="1" xfId="0" applyNumberFormat="1" applyFont="1" applyBorder="1"/>
    <xf numFmtId="1" fontId="13" fillId="5" borderId="1" xfId="0" applyNumberFormat="1" applyFont="1" applyFill="1" applyBorder="1" applyAlignment="1">
      <alignment horizontal="center"/>
    </xf>
    <xf numFmtId="4" fontId="13" fillId="0" borderId="2" xfId="0" applyNumberFormat="1" applyFont="1" applyBorder="1"/>
    <xf numFmtId="1" fontId="13" fillId="5" borderId="2" xfId="0" applyNumberFormat="1" applyFont="1" applyFill="1" applyBorder="1" applyAlignment="1">
      <alignment horizontal="center"/>
    </xf>
    <xf numFmtId="0" fontId="13" fillId="0" borderId="0" xfId="0" applyFont="1"/>
    <xf numFmtId="4" fontId="13" fillId="0" borderId="3" xfId="0" applyNumberFormat="1" applyFont="1" applyBorder="1"/>
    <xf numFmtId="4" fontId="13" fillId="0" borderId="35" xfId="0" applyNumberFormat="1" applyFont="1" applyBorder="1"/>
    <xf numFmtId="4" fontId="13" fillId="0" borderId="18" xfId="0" applyNumberFormat="1" applyFont="1" applyBorder="1"/>
    <xf numFmtId="1" fontId="13" fillId="5" borderId="18" xfId="0" applyNumberFormat="1" applyFont="1" applyFill="1" applyBorder="1" applyAlignment="1">
      <alignment horizontal="center"/>
    </xf>
    <xf numFmtId="0" fontId="4" fillId="0" borderId="0" xfId="0" applyFont="1" applyAlignment="1"/>
    <xf numFmtId="1" fontId="13" fillId="5" borderId="3" xfId="0" applyNumberFormat="1" applyFont="1" applyFill="1" applyBorder="1" applyAlignment="1">
      <alignment horizontal="center"/>
    </xf>
    <xf numFmtId="0" fontId="4" fillId="0" borderId="0" xfId="0" applyFont="1" applyAlignment="1">
      <alignment horizontal="center"/>
    </xf>
    <xf numFmtId="165" fontId="10" fillId="4" borderId="2" xfId="0" applyNumberFormat="1" applyFont="1" applyFill="1" applyBorder="1" applyAlignment="1" applyProtection="1">
      <alignment horizontal="center" vertical="center" wrapText="1"/>
      <protection locked="0"/>
    </xf>
    <xf numFmtId="165" fontId="10" fillId="4" borderId="3" xfId="0" applyNumberFormat="1" applyFont="1" applyFill="1" applyBorder="1" applyAlignment="1" applyProtection="1">
      <alignment horizontal="center" vertical="center" wrapText="1"/>
      <protection locked="0"/>
    </xf>
    <xf numFmtId="165" fontId="10" fillId="4" borderId="4" xfId="0" applyNumberFormat="1" applyFont="1" applyFill="1" applyBorder="1" applyAlignment="1" applyProtection="1">
      <alignment horizontal="center" vertical="center" wrapText="1"/>
      <protection locked="0"/>
    </xf>
    <xf numFmtId="4" fontId="9" fillId="3" borderId="9" xfId="0" applyNumberFormat="1" applyFont="1" applyFill="1" applyBorder="1" applyAlignment="1">
      <alignment horizontal="left" wrapText="1"/>
    </xf>
    <xf numFmtId="4" fontId="9" fillId="3" borderId="6" xfId="0" applyNumberFormat="1" applyFont="1" applyFill="1" applyBorder="1" applyAlignment="1">
      <alignment horizontal="left" wrapText="1"/>
    </xf>
    <xf numFmtId="0" fontId="3" fillId="4" borderId="27" xfId="0" applyFont="1" applyFill="1" applyBorder="1" applyAlignment="1">
      <alignment horizontal="center" wrapText="1"/>
    </xf>
    <xf numFmtId="0" fontId="3" fillId="4" borderId="28" xfId="0" applyFont="1" applyFill="1" applyBorder="1" applyAlignment="1">
      <alignment horizontal="center" wrapText="1"/>
    </xf>
    <xf numFmtId="0" fontId="3" fillId="4" borderId="29" xfId="0" applyFont="1" applyFill="1" applyBorder="1" applyAlignment="1">
      <alignment horizontal="center" wrapText="1"/>
    </xf>
    <xf numFmtId="0" fontId="3" fillId="4" borderId="30" xfId="0" applyFont="1" applyFill="1" applyBorder="1" applyAlignment="1">
      <alignment horizontal="center" wrapText="1"/>
    </xf>
    <xf numFmtId="0" fontId="3" fillId="4" borderId="31" xfId="0" applyFont="1" applyFill="1" applyBorder="1" applyAlignment="1">
      <alignment horizontal="center" wrapText="1"/>
    </xf>
    <xf numFmtId="0" fontId="3" fillId="4" borderId="32" xfId="0" applyFont="1" applyFill="1" applyBorder="1" applyAlignment="1">
      <alignment horizontal="center" wrapText="1"/>
    </xf>
    <xf numFmtId="0" fontId="3" fillId="0" borderId="5" xfId="0" applyFont="1" applyBorder="1" applyAlignment="1">
      <alignment horizontal="left" vertical="top" wrapText="1"/>
    </xf>
    <xf numFmtId="0" fontId="3" fillId="0" borderId="10" xfId="0" applyFont="1" applyBorder="1" applyAlignment="1">
      <alignment horizontal="left" vertical="top" wrapText="1"/>
    </xf>
    <xf numFmtId="0" fontId="3" fillId="4" borderId="33" xfId="0" applyFont="1" applyFill="1" applyBorder="1" applyAlignment="1">
      <alignment horizontal="center" wrapText="1"/>
    </xf>
    <xf numFmtId="0" fontId="3" fillId="4" borderId="25" xfId="0" applyFont="1" applyFill="1" applyBorder="1" applyAlignment="1">
      <alignment horizontal="center" wrapText="1"/>
    </xf>
    <xf numFmtId="0" fontId="3" fillId="4" borderId="26" xfId="0" applyFont="1" applyFill="1" applyBorder="1" applyAlignment="1">
      <alignment horizontal="center" wrapText="1"/>
    </xf>
    <xf numFmtId="0" fontId="3" fillId="0" borderId="12" xfId="0" applyFont="1" applyBorder="1" applyAlignment="1">
      <alignment horizontal="left" vertical="top" wrapText="1"/>
    </xf>
    <xf numFmtId="0" fontId="3" fillId="0" borderId="1" xfId="0" applyFont="1" applyBorder="1" applyAlignment="1">
      <alignment horizontal="left" vertical="top" wrapText="1"/>
    </xf>
    <xf numFmtId="0" fontId="3" fillId="0" borderId="13" xfId="0" applyFont="1" applyBorder="1" applyAlignment="1">
      <alignment horizontal="left" vertical="top" wrapText="1"/>
    </xf>
    <xf numFmtId="0" fontId="14" fillId="0" borderId="12" xfId="0" applyFont="1" applyBorder="1" applyAlignment="1">
      <alignment horizontal="left" vertical="top" wrapText="1"/>
    </xf>
    <xf numFmtId="0" fontId="14" fillId="0" borderId="1" xfId="0" applyFont="1" applyBorder="1" applyAlignment="1">
      <alignment horizontal="left" vertical="top" wrapText="1"/>
    </xf>
    <xf numFmtId="0" fontId="14" fillId="0" borderId="13" xfId="0" applyFont="1" applyBorder="1" applyAlignment="1">
      <alignment horizontal="left" vertical="top" wrapText="1"/>
    </xf>
    <xf numFmtId="0" fontId="3" fillId="0" borderId="9" xfId="0" applyFont="1" applyBorder="1" applyAlignment="1">
      <alignment horizontal="center"/>
    </xf>
    <xf numFmtId="0" fontId="3" fillId="0" borderId="6" xfId="0" applyFont="1" applyBorder="1" applyAlignment="1">
      <alignment horizontal="center"/>
    </xf>
    <xf numFmtId="0" fontId="3" fillId="0" borderId="10" xfId="0" applyFont="1" applyBorder="1" applyAlignment="1">
      <alignment horizontal="center"/>
    </xf>
    <xf numFmtId="0" fontId="3" fillId="0" borderId="9" xfId="0" applyFont="1" applyBorder="1" applyAlignment="1">
      <alignment horizontal="left" vertical="top" wrapText="1"/>
    </xf>
    <xf numFmtId="0" fontId="3" fillId="0" borderId="6" xfId="0" applyFont="1" applyBorder="1" applyAlignment="1">
      <alignment horizontal="left" vertical="top" wrapText="1"/>
    </xf>
    <xf numFmtId="165" fontId="10" fillId="4" borderId="19" xfId="0" applyNumberFormat="1" applyFont="1" applyFill="1" applyBorder="1" applyAlignment="1" applyProtection="1">
      <alignment horizontal="center" vertical="center" wrapText="1"/>
      <protection locked="0"/>
    </xf>
    <xf numFmtId="0" fontId="11" fillId="0" borderId="1" xfId="0" applyFont="1" applyBorder="1" applyAlignment="1">
      <alignment horizontal="right"/>
    </xf>
    <xf numFmtId="0" fontId="12" fillId="3" borderId="1" xfId="0" applyFont="1" applyFill="1" applyBorder="1" applyAlignment="1">
      <alignment horizontal="center" vertical="center" wrapText="1"/>
    </xf>
    <xf numFmtId="0" fontId="3" fillId="0" borderId="1" xfId="0" applyFont="1" applyBorder="1" applyAlignment="1">
      <alignment horizontal="center" vertical="top" wrapText="1"/>
    </xf>
    <xf numFmtId="0" fontId="3" fillId="5" borderId="6" xfId="0" applyFont="1" applyFill="1" applyBorder="1" applyAlignment="1">
      <alignment horizontal="left" vertical="top" wrapText="1"/>
    </xf>
    <xf numFmtId="0" fontId="3" fillId="5" borderId="10" xfId="0" applyFont="1" applyFill="1" applyBorder="1" applyAlignment="1">
      <alignment horizontal="left" vertical="top" wrapText="1"/>
    </xf>
  </cellXfs>
  <cellStyles count="3">
    <cellStyle name="Komma" xfId="1" builtinId="3"/>
    <cellStyle name="Standaard" xfId="0" builtinId="0"/>
    <cellStyle name="Valuta" xfId="2" builtinId="4"/>
  </cellStyles>
  <dxfs count="3">
    <dxf>
      <fill>
        <patternFill>
          <bgColor rgb="FFFFC7CE"/>
        </patternFill>
      </fill>
    </dxf>
    <dxf>
      <fill>
        <patternFill>
          <bgColor theme="6"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26"/>
  <sheetViews>
    <sheetView showGridLines="0" tabSelected="1" zoomScale="90" zoomScaleNormal="90" zoomScaleSheetLayoutView="80" workbookViewId="0">
      <selection activeCell="G45" sqref="G45"/>
    </sheetView>
  </sheetViews>
  <sheetFormatPr defaultColWidth="0" defaultRowHeight="13.8" zeroHeight="1" x14ac:dyDescent="0.25"/>
  <cols>
    <col min="1" max="1" width="3.5546875" style="1" customWidth="1"/>
    <col min="2" max="2" width="5.5546875" style="1" bestFit="1" customWidth="1"/>
    <col min="3" max="3" width="22.5546875" style="2" customWidth="1"/>
    <col min="4" max="4" width="30.109375" style="1" customWidth="1"/>
    <col min="5" max="5" width="141.44140625" style="1" customWidth="1"/>
    <col min="6" max="6" width="8" style="3" customWidth="1"/>
    <col min="7" max="7" width="13.33203125" style="1" customWidth="1"/>
    <col min="8" max="8" width="14.44140625" style="5" customWidth="1"/>
    <col min="9" max="10" width="23.6640625" style="1" customWidth="1"/>
    <col min="11" max="11" width="16.88671875" style="1" customWidth="1"/>
    <col min="12" max="12" width="4.88671875" style="4" customWidth="1"/>
    <col min="13" max="13" width="0" style="1" hidden="1" customWidth="1"/>
    <col min="14" max="16384" width="0" style="1" hidden="1"/>
  </cols>
  <sheetData>
    <row r="1" spans="2:16" x14ac:dyDescent="0.25"/>
    <row r="2" spans="2:16" ht="24.6" x14ac:dyDescent="0.4">
      <c r="B2" s="84" t="s">
        <v>134</v>
      </c>
      <c r="C2" s="84"/>
      <c r="D2" s="84"/>
      <c r="E2" s="84"/>
      <c r="F2" s="84"/>
      <c r="G2" s="84"/>
      <c r="H2" s="82"/>
      <c r="I2" s="82"/>
      <c r="J2" s="43"/>
      <c r="K2" s="43"/>
      <c r="L2" s="43"/>
    </row>
    <row r="3" spans="2:16" ht="17.25" customHeight="1" thickBot="1" x14ac:dyDescent="0.3">
      <c r="B3" s="31"/>
      <c r="C3" s="31"/>
      <c r="D3" s="31"/>
      <c r="E3" s="31"/>
      <c r="F3" s="44"/>
      <c r="G3" s="31"/>
      <c r="H3" s="46"/>
      <c r="I3" s="31"/>
      <c r="J3" s="31"/>
      <c r="K3" s="31"/>
      <c r="L3" s="45"/>
    </row>
    <row r="4" spans="2:16" ht="15" customHeight="1" thickBot="1" x14ac:dyDescent="0.3">
      <c r="C4" s="90" t="s">
        <v>0</v>
      </c>
      <c r="D4" s="91"/>
      <c r="E4" s="92"/>
      <c r="G4" s="98" t="s">
        <v>1</v>
      </c>
      <c r="H4" s="99"/>
      <c r="I4" s="99"/>
      <c r="J4" s="100"/>
      <c r="K4" s="47"/>
    </row>
    <row r="5" spans="2:16" ht="13.8" customHeight="1" x14ac:dyDescent="0.25">
      <c r="C5" s="93" t="s">
        <v>141</v>
      </c>
      <c r="D5" s="94"/>
      <c r="E5" s="95"/>
      <c r="G5" s="107"/>
      <c r="H5" s="108"/>
      <c r="I5" s="108"/>
      <c r="J5" s="109"/>
      <c r="K5" s="32"/>
    </row>
    <row r="6" spans="2:16" ht="43.2" customHeight="1" x14ac:dyDescent="0.25">
      <c r="C6" s="48" t="s">
        <v>153</v>
      </c>
      <c r="D6" s="116" t="s">
        <v>158</v>
      </c>
      <c r="E6" s="117"/>
      <c r="G6" s="110" t="s">
        <v>150</v>
      </c>
      <c r="H6" s="111"/>
      <c r="I6" s="111"/>
      <c r="J6" s="97"/>
      <c r="K6" s="32"/>
    </row>
    <row r="7" spans="2:16" ht="31.2" customHeight="1" x14ac:dyDescent="0.25">
      <c r="C7" s="48" t="s">
        <v>2</v>
      </c>
      <c r="D7" s="96" t="s">
        <v>154</v>
      </c>
      <c r="E7" s="97"/>
      <c r="G7" s="101" t="s">
        <v>151</v>
      </c>
      <c r="H7" s="102"/>
      <c r="I7" s="102"/>
      <c r="J7" s="103"/>
      <c r="K7" s="49"/>
    </row>
    <row r="8" spans="2:16" ht="71.400000000000006" customHeight="1" x14ac:dyDescent="0.25">
      <c r="C8" s="50" t="s">
        <v>3</v>
      </c>
      <c r="D8" s="96" t="s">
        <v>155</v>
      </c>
      <c r="E8" s="97"/>
      <c r="G8" s="104" t="s">
        <v>152</v>
      </c>
      <c r="H8" s="105"/>
      <c r="I8" s="105"/>
      <c r="J8" s="106"/>
      <c r="K8" s="49"/>
    </row>
    <row r="9" spans="2:16" ht="31.2" customHeight="1" x14ac:dyDescent="0.25">
      <c r="C9" s="50" t="s">
        <v>156</v>
      </c>
      <c r="D9" s="96" t="s">
        <v>157</v>
      </c>
      <c r="E9" s="97"/>
      <c r="G9" s="104" t="s">
        <v>140</v>
      </c>
      <c r="H9" s="105"/>
      <c r="I9" s="105"/>
      <c r="J9" s="106"/>
      <c r="K9" s="49"/>
    </row>
    <row r="10" spans="2:16" ht="17.399999999999999" x14ac:dyDescent="0.25">
      <c r="C10" s="30"/>
      <c r="D10" s="49"/>
      <c r="E10" s="49"/>
    </row>
    <row r="11" spans="2:16" ht="20.25" customHeight="1" x14ac:dyDescent="0.25">
      <c r="C11" s="114" t="s">
        <v>4</v>
      </c>
      <c r="D11" s="114"/>
      <c r="E11" s="51"/>
    </row>
    <row r="12" spans="2:16" ht="15" customHeight="1" x14ac:dyDescent="0.25">
      <c r="C12" s="115" t="s">
        <v>5</v>
      </c>
      <c r="D12" s="115"/>
      <c r="E12" s="20"/>
    </row>
    <row r="13" spans="2:16" ht="17.399999999999999" x14ac:dyDescent="0.25">
      <c r="B13" s="30"/>
      <c r="C13" s="30"/>
      <c r="D13" s="30"/>
      <c r="E13" s="30"/>
      <c r="F13" s="31"/>
      <c r="G13" s="31"/>
      <c r="H13" s="31"/>
      <c r="I13" s="31"/>
      <c r="J13" s="31"/>
      <c r="K13" s="31"/>
      <c r="L13" s="31"/>
    </row>
    <row r="14" spans="2:16" ht="14.4" thickBot="1" x14ac:dyDescent="0.3">
      <c r="B14" s="32"/>
      <c r="C14" s="32"/>
      <c r="D14" s="32"/>
      <c r="E14" s="32"/>
      <c r="G14" s="32"/>
      <c r="H14" s="33"/>
      <c r="I14" s="32"/>
      <c r="J14" s="32"/>
      <c r="K14" s="32"/>
      <c r="L14" s="3"/>
    </row>
    <row r="15" spans="2:16" s="6" customFormat="1" ht="63.75" customHeight="1" x14ac:dyDescent="0.25">
      <c r="B15" s="34" t="s">
        <v>6</v>
      </c>
      <c r="C15" s="35" t="s">
        <v>7</v>
      </c>
      <c r="D15" s="35" t="s">
        <v>8</v>
      </c>
      <c r="E15" s="35" t="s">
        <v>9</v>
      </c>
      <c r="F15" s="36" t="s">
        <v>10</v>
      </c>
      <c r="G15" s="35" t="s">
        <v>138</v>
      </c>
      <c r="H15" s="37" t="s">
        <v>11</v>
      </c>
      <c r="I15" s="38" t="s">
        <v>12</v>
      </c>
      <c r="J15" s="39" t="s">
        <v>13</v>
      </c>
      <c r="K15" s="40" t="s">
        <v>14</v>
      </c>
    </row>
    <row r="16" spans="2:16" s="7" customFormat="1" ht="14.4" x14ac:dyDescent="0.25">
      <c r="B16" s="68" t="s">
        <v>15</v>
      </c>
      <c r="C16" s="41"/>
      <c r="D16" s="41"/>
      <c r="E16" s="41"/>
      <c r="F16" s="41"/>
      <c r="G16" s="41"/>
      <c r="H16" s="41"/>
      <c r="I16" s="41"/>
      <c r="J16" s="41"/>
      <c r="K16" s="42"/>
      <c r="P16" s="8"/>
    </row>
    <row r="17" spans="2:19" customFormat="1" ht="14.4" x14ac:dyDescent="0.3">
      <c r="B17" s="52" t="s">
        <v>16</v>
      </c>
      <c r="C17" s="71" t="s">
        <v>17</v>
      </c>
      <c r="D17" s="71" t="s">
        <v>18</v>
      </c>
      <c r="E17" s="71" t="s">
        <v>142</v>
      </c>
      <c r="F17" s="72">
        <v>5</v>
      </c>
      <c r="G17" s="21"/>
      <c r="H17" s="85"/>
      <c r="I17" s="63">
        <f>G17-(G17*H17)</f>
        <v>0</v>
      </c>
      <c r="J17" s="65">
        <f>I17*F17</f>
        <v>0</v>
      </c>
      <c r="K17" s="24"/>
      <c r="M17">
        <v>30</v>
      </c>
      <c r="P17" s="9"/>
    </row>
    <row r="18" spans="2:19" customFormat="1" ht="14.4" x14ac:dyDescent="0.3">
      <c r="B18" s="53" t="s">
        <v>19</v>
      </c>
      <c r="C18" s="73" t="s">
        <v>17</v>
      </c>
      <c r="D18" s="73" t="s">
        <v>20</v>
      </c>
      <c r="E18" s="73" t="s">
        <v>21</v>
      </c>
      <c r="F18" s="74">
        <v>10</v>
      </c>
      <c r="G18" s="22"/>
      <c r="H18" s="86"/>
      <c r="I18" s="63">
        <f>G18-(G18*H17)</f>
        <v>0</v>
      </c>
      <c r="J18" s="65">
        <f>I18*F18</f>
        <v>0</v>
      </c>
      <c r="K18" s="24"/>
      <c r="M18">
        <v>30</v>
      </c>
      <c r="P18" s="9"/>
    </row>
    <row r="19" spans="2:19" customFormat="1" ht="14.4" x14ac:dyDescent="0.3">
      <c r="B19" s="53" t="s">
        <v>22</v>
      </c>
      <c r="C19" s="73" t="s">
        <v>17</v>
      </c>
      <c r="D19" s="73" t="s">
        <v>23</v>
      </c>
      <c r="E19" s="73" t="s">
        <v>161</v>
      </c>
      <c r="F19" s="74">
        <v>10</v>
      </c>
      <c r="G19" s="22"/>
      <c r="H19" s="86"/>
      <c r="I19" s="63">
        <f>G19-(G19*H17)</f>
        <v>0</v>
      </c>
      <c r="J19" s="65">
        <f>I19*F19</f>
        <v>0</v>
      </c>
      <c r="K19" s="24"/>
      <c r="M19">
        <v>30</v>
      </c>
      <c r="P19" s="9"/>
    </row>
    <row r="20" spans="2:19" customFormat="1" ht="14.4" x14ac:dyDescent="0.3">
      <c r="B20" s="54" t="s">
        <v>24</v>
      </c>
      <c r="C20" s="75" t="s">
        <v>17</v>
      </c>
      <c r="D20" s="75" t="s">
        <v>25</v>
      </c>
      <c r="E20" s="75" t="s">
        <v>162</v>
      </c>
      <c r="F20" s="76">
        <v>10</v>
      </c>
      <c r="G20" s="23"/>
      <c r="H20" s="87"/>
      <c r="I20" s="63">
        <f>G20-(G20*H17)</f>
        <v>0</v>
      </c>
      <c r="J20" s="65">
        <f>I20*F20</f>
        <v>0</v>
      </c>
      <c r="K20" s="24"/>
      <c r="M20">
        <v>30</v>
      </c>
      <c r="P20" s="9"/>
    </row>
    <row r="21" spans="2:19" customFormat="1" ht="14.4" x14ac:dyDescent="0.3">
      <c r="B21" s="68" t="s">
        <v>139</v>
      </c>
      <c r="C21" s="41"/>
      <c r="D21" s="41"/>
      <c r="E21" s="41"/>
      <c r="F21" s="41"/>
      <c r="G21" s="41"/>
      <c r="H21" s="41"/>
      <c r="I21" s="41"/>
      <c r="J21" s="41"/>
      <c r="K21" s="42"/>
      <c r="P21" s="9"/>
    </row>
    <row r="22" spans="2:19" customFormat="1" ht="14.4" x14ac:dyDescent="0.3">
      <c r="B22" s="52" t="s">
        <v>26</v>
      </c>
      <c r="C22" s="71" t="s">
        <v>27</v>
      </c>
      <c r="D22" s="71" t="s">
        <v>28</v>
      </c>
      <c r="E22" s="71" t="s">
        <v>29</v>
      </c>
      <c r="F22" s="72">
        <v>5</v>
      </c>
      <c r="G22" s="21"/>
      <c r="H22" s="85"/>
      <c r="I22" s="64">
        <f>G22-(G22*H22)</f>
        <v>0</v>
      </c>
      <c r="J22" s="65">
        <f>I22*F22</f>
        <v>0</v>
      </c>
      <c r="K22" s="24"/>
      <c r="M22">
        <v>20</v>
      </c>
      <c r="O22" t="e">
        <f>L22/G22*100</f>
        <v>#DIV/0!</v>
      </c>
      <c r="P22" s="9">
        <f>G22*0.8</f>
        <v>0</v>
      </c>
    </row>
    <row r="23" spans="2:19" customFormat="1" ht="14.4" x14ac:dyDescent="0.3">
      <c r="B23" s="53" t="s">
        <v>30</v>
      </c>
      <c r="C23" s="73" t="s">
        <v>27</v>
      </c>
      <c r="D23" s="73" t="s">
        <v>31</v>
      </c>
      <c r="E23" s="73" t="s">
        <v>32</v>
      </c>
      <c r="F23" s="74">
        <v>10</v>
      </c>
      <c r="G23" s="22"/>
      <c r="H23" s="86"/>
      <c r="I23" s="64">
        <f>G23-(G23*H22)</f>
        <v>0</v>
      </c>
      <c r="J23" s="65">
        <f>I23*F23</f>
        <v>0</v>
      </c>
      <c r="K23" s="24"/>
      <c r="M23">
        <v>10</v>
      </c>
      <c r="O23" t="e">
        <f>L23/G23*100</f>
        <v>#DIV/0!</v>
      </c>
      <c r="P23" s="9">
        <f>G23*0.8</f>
        <v>0</v>
      </c>
    </row>
    <row r="24" spans="2:19" customFormat="1" ht="14.4" x14ac:dyDescent="0.3">
      <c r="B24" s="53" t="s">
        <v>33</v>
      </c>
      <c r="C24" s="73" t="s">
        <v>27</v>
      </c>
      <c r="D24" s="73" t="s">
        <v>34</v>
      </c>
      <c r="E24" s="77" t="s">
        <v>137</v>
      </c>
      <c r="F24" s="74">
        <v>10</v>
      </c>
      <c r="G24" s="22"/>
      <c r="H24" s="86"/>
      <c r="I24" s="64">
        <f>G24-(G24*H22)</f>
        <v>0</v>
      </c>
      <c r="J24" s="65">
        <f>I24*F24</f>
        <v>0</v>
      </c>
      <c r="K24" s="24"/>
      <c r="M24">
        <v>37</v>
      </c>
      <c r="O24" t="e">
        <f>L24/G24*100</f>
        <v>#DIV/0!</v>
      </c>
      <c r="P24" s="9"/>
    </row>
    <row r="25" spans="2:19" customFormat="1" ht="14.4" x14ac:dyDescent="0.3">
      <c r="B25" s="53" t="s">
        <v>35</v>
      </c>
      <c r="C25" s="73" t="s">
        <v>27</v>
      </c>
      <c r="D25" s="73" t="s">
        <v>36</v>
      </c>
      <c r="E25" s="73" t="s">
        <v>37</v>
      </c>
      <c r="F25" s="74">
        <v>3</v>
      </c>
      <c r="G25" s="22"/>
      <c r="H25" s="86"/>
      <c r="I25" s="64">
        <f>G25-(G25*H22)</f>
        <v>0</v>
      </c>
      <c r="J25" s="65">
        <f>I25*F25</f>
        <v>0</v>
      </c>
      <c r="K25" s="24"/>
      <c r="M25">
        <v>20</v>
      </c>
      <c r="O25" t="e">
        <f>L25/G25*100</f>
        <v>#DIV/0!</v>
      </c>
      <c r="P25" s="9">
        <f>G25*0.8</f>
        <v>0</v>
      </c>
    </row>
    <row r="26" spans="2:19" customFormat="1" ht="14.4" x14ac:dyDescent="0.3">
      <c r="B26" s="69" t="s">
        <v>38</v>
      </c>
      <c r="C26" s="55"/>
      <c r="D26" s="55"/>
      <c r="E26" s="55"/>
      <c r="F26" s="55"/>
      <c r="G26" s="55"/>
      <c r="H26" s="55"/>
      <c r="I26" s="55"/>
      <c r="J26" s="55"/>
      <c r="K26" s="62"/>
      <c r="P26" s="9"/>
    </row>
    <row r="27" spans="2:19" customFormat="1" ht="14.4" x14ac:dyDescent="0.3">
      <c r="B27" s="53" t="s">
        <v>39</v>
      </c>
      <c r="C27" s="73" t="s">
        <v>40</v>
      </c>
      <c r="D27" s="73" t="s">
        <v>41</v>
      </c>
      <c r="E27" s="73" t="s">
        <v>135</v>
      </c>
      <c r="F27" s="74">
        <v>5</v>
      </c>
      <c r="G27" s="22"/>
      <c r="H27" s="86"/>
      <c r="I27" s="10">
        <f>G27-(G27*H27)</f>
        <v>0</v>
      </c>
      <c r="J27" s="11">
        <f>I27*F27</f>
        <v>0</v>
      </c>
      <c r="K27" s="24"/>
      <c r="M27">
        <v>52</v>
      </c>
      <c r="P27" s="9"/>
    </row>
    <row r="28" spans="2:19" customFormat="1" ht="14.4" x14ac:dyDescent="0.3">
      <c r="B28" s="53" t="s">
        <v>42</v>
      </c>
      <c r="C28" s="73" t="s">
        <v>40</v>
      </c>
      <c r="D28" s="73" t="s">
        <v>136</v>
      </c>
      <c r="E28" s="73" t="s">
        <v>43</v>
      </c>
      <c r="F28" s="74">
        <v>10</v>
      </c>
      <c r="G28" s="22"/>
      <c r="H28" s="86"/>
      <c r="I28" s="10">
        <f>G28-(G28*H27)</f>
        <v>0</v>
      </c>
      <c r="J28" s="11">
        <f>I28*F28</f>
        <v>0</v>
      </c>
      <c r="K28" s="24"/>
      <c r="M28">
        <v>52</v>
      </c>
      <c r="P28" s="9"/>
    </row>
    <row r="29" spans="2:19" customFormat="1" ht="14.4" x14ac:dyDescent="0.3">
      <c r="B29" s="53" t="s">
        <v>44</v>
      </c>
      <c r="C29" s="73" t="s">
        <v>40</v>
      </c>
      <c r="D29" s="73" t="s">
        <v>45</v>
      </c>
      <c r="E29" s="73" t="s">
        <v>143</v>
      </c>
      <c r="F29" s="74">
        <v>10</v>
      </c>
      <c r="G29" s="22"/>
      <c r="H29" s="86"/>
      <c r="I29" s="10">
        <f>G29-(G29*H27)</f>
        <v>0</v>
      </c>
      <c r="J29" s="11">
        <f>I29*F29</f>
        <v>0</v>
      </c>
      <c r="K29" s="24"/>
      <c r="M29">
        <v>52</v>
      </c>
      <c r="P29" s="9"/>
    </row>
    <row r="30" spans="2:19" customFormat="1" ht="14.4" x14ac:dyDescent="0.3">
      <c r="B30" s="68" t="s">
        <v>46</v>
      </c>
      <c r="C30" s="56"/>
      <c r="D30" s="56"/>
      <c r="E30" s="56"/>
      <c r="F30" s="56"/>
      <c r="G30" s="56"/>
      <c r="H30" s="61"/>
      <c r="I30" s="56"/>
      <c r="J30" s="41"/>
      <c r="K30" s="42"/>
      <c r="M30" s="29"/>
      <c r="N30" s="29"/>
      <c r="O30" s="29"/>
      <c r="P30" s="29"/>
      <c r="Q30" s="29"/>
      <c r="R30" s="29"/>
      <c r="S30" s="29"/>
    </row>
    <row r="31" spans="2:19" customFormat="1" ht="14.4" x14ac:dyDescent="0.3">
      <c r="B31" s="52" t="s">
        <v>47</v>
      </c>
      <c r="C31" s="71" t="s">
        <v>48</v>
      </c>
      <c r="D31" s="71" t="s">
        <v>49</v>
      </c>
      <c r="E31" s="71" t="s">
        <v>50</v>
      </c>
      <c r="F31" s="72">
        <v>5</v>
      </c>
      <c r="G31" s="21"/>
      <c r="H31" s="85"/>
      <c r="I31" s="12">
        <f>G31-(G31*H31)</f>
        <v>0</v>
      </c>
      <c r="J31" s="11">
        <f>I31*F31</f>
        <v>0</v>
      </c>
      <c r="K31" s="24"/>
      <c r="M31">
        <v>38</v>
      </c>
      <c r="P31" s="9"/>
    </row>
    <row r="32" spans="2:19" customFormat="1" ht="14.4" x14ac:dyDescent="0.3">
      <c r="B32" s="53" t="s">
        <v>51</v>
      </c>
      <c r="C32" s="75" t="s">
        <v>48</v>
      </c>
      <c r="D32" s="75" t="s">
        <v>52</v>
      </c>
      <c r="E32" s="75" t="s">
        <v>145</v>
      </c>
      <c r="F32" s="76">
        <v>1</v>
      </c>
      <c r="G32" s="23"/>
      <c r="H32" s="87"/>
      <c r="I32" s="13">
        <f>G32-(G32*H31)</f>
        <v>0</v>
      </c>
      <c r="J32" s="11">
        <f>I32*F32</f>
        <v>0</v>
      </c>
      <c r="K32" s="24"/>
      <c r="M32">
        <v>38</v>
      </c>
      <c r="P32" s="9"/>
    </row>
    <row r="33" spans="2:16" customFormat="1" ht="14.4" x14ac:dyDescent="0.3">
      <c r="B33" s="68" t="s">
        <v>53</v>
      </c>
      <c r="C33" s="41"/>
      <c r="D33" s="41"/>
      <c r="E33" s="41"/>
      <c r="F33" s="41"/>
      <c r="G33" s="41"/>
      <c r="H33" s="41"/>
      <c r="I33" s="41"/>
      <c r="J33" s="41"/>
      <c r="K33" s="42"/>
      <c r="P33" s="9"/>
    </row>
    <row r="34" spans="2:16" customFormat="1" ht="14.4" x14ac:dyDescent="0.3">
      <c r="B34" s="52" t="s">
        <v>54</v>
      </c>
      <c r="C34" s="71" t="s">
        <v>55</v>
      </c>
      <c r="D34" s="71" t="s">
        <v>56</v>
      </c>
      <c r="E34" s="71" t="s">
        <v>57</v>
      </c>
      <c r="F34" s="72">
        <v>5</v>
      </c>
      <c r="G34" s="21"/>
      <c r="H34" s="85"/>
      <c r="I34" s="12">
        <f>G34-(G34*H34)</f>
        <v>0</v>
      </c>
      <c r="J34" s="11">
        <f>I34*F34</f>
        <v>0</v>
      </c>
      <c r="K34" s="24"/>
      <c r="P34" s="9"/>
    </row>
    <row r="35" spans="2:16" customFormat="1" ht="14.4" x14ac:dyDescent="0.3">
      <c r="B35" s="54" t="s">
        <v>58</v>
      </c>
      <c r="C35" s="75" t="s">
        <v>55</v>
      </c>
      <c r="D35" s="75" t="s">
        <v>59</v>
      </c>
      <c r="E35" s="75" t="s">
        <v>60</v>
      </c>
      <c r="F35" s="76">
        <v>50</v>
      </c>
      <c r="G35" s="23"/>
      <c r="H35" s="87"/>
      <c r="I35" s="13">
        <f>G35-(G35*H34)</f>
        <v>0</v>
      </c>
      <c r="J35" s="11">
        <f>I35*F35</f>
        <v>0</v>
      </c>
      <c r="K35" s="24"/>
      <c r="M35">
        <v>20</v>
      </c>
      <c r="N35">
        <v>9.4499999999999993</v>
      </c>
      <c r="O35" t="e">
        <f>N35/G35*100</f>
        <v>#DIV/0!</v>
      </c>
      <c r="P35" s="9" t="e">
        <f>O35-100</f>
        <v>#DIV/0!</v>
      </c>
    </row>
    <row r="36" spans="2:16" customFormat="1" ht="14.25" customHeight="1" x14ac:dyDescent="0.3">
      <c r="B36" s="68" t="s">
        <v>61</v>
      </c>
      <c r="C36" s="41"/>
      <c r="D36" s="41"/>
      <c r="E36" s="41"/>
      <c r="F36" s="41"/>
      <c r="G36" s="41"/>
      <c r="H36" s="41"/>
      <c r="I36" s="41"/>
      <c r="J36" s="41"/>
      <c r="K36" s="42"/>
      <c r="P36" s="9"/>
    </row>
    <row r="37" spans="2:16" customFormat="1" ht="14.4" x14ac:dyDescent="0.3">
      <c r="B37" s="52" t="s">
        <v>62</v>
      </c>
      <c r="C37" s="71" t="s">
        <v>63</v>
      </c>
      <c r="D37" s="71" t="s">
        <v>64</v>
      </c>
      <c r="E37" s="71" t="s">
        <v>65</v>
      </c>
      <c r="F37" s="72">
        <v>10</v>
      </c>
      <c r="G37" s="21"/>
      <c r="H37" s="85"/>
      <c r="I37" s="12">
        <f>G37-(G37*H37)</f>
        <v>0</v>
      </c>
      <c r="J37" s="11">
        <f>I37*F37</f>
        <v>0</v>
      </c>
      <c r="K37" s="24"/>
      <c r="M37">
        <v>10</v>
      </c>
      <c r="N37">
        <v>5.25</v>
      </c>
      <c r="O37" t="e">
        <f>N37/G37*100</f>
        <v>#DIV/0!</v>
      </c>
      <c r="P37" s="9" t="e">
        <f>O37-100</f>
        <v>#DIV/0!</v>
      </c>
    </row>
    <row r="38" spans="2:16" customFormat="1" ht="13.5" customHeight="1" x14ac:dyDescent="0.3">
      <c r="B38" s="53" t="s">
        <v>66</v>
      </c>
      <c r="C38" s="73" t="s">
        <v>63</v>
      </c>
      <c r="D38" s="73" t="s">
        <v>67</v>
      </c>
      <c r="E38" s="73" t="s">
        <v>68</v>
      </c>
      <c r="F38" s="74">
        <v>10</v>
      </c>
      <c r="G38" s="22"/>
      <c r="H38" s="86"/>
      <c r="I38" s="10">
        <f>G38-(G38*H37)</f>
        <v>0</v>
      </c>
      <c r="J38" s="11">
        <f>I38*F38</f>
        <v>0</v>
      </c>
      <c r="K38" s="24"/>
      <c r="M38">
        <v>10</v>
      </c>
      <c r="N38">
        <v>25.4</v>
      </c>
      <c r="O38" t="e">
        <f>N38/G38*100</f>
        <v>#DIV/0!</v>
      </c>
      <c r="P38" s="9" t="e">
        <f>O38-100</f>
        <v>#DIV/0!</v>
      </c>
    </row>
    <row r="39" spans="2:16" customFormat="1" ht="13.5" customHeight="1" x14ac:dyDescent="0.3">
      <c r="B39" s="54" t="s">
        <v>69</v>
      </c>
      <c r="C39" s="75" t="s">
        <v>63</v>
      </c>
      <c r="D39" s="75" t="s">
        <v>70</v>
      </c>
      <c r="E39" s="75" t="s">
        <v>71</v>
      </c>
      <c r="F39" s="76">
        <v>50</v>
      </c>
      <c r="G39" s="23"/>
      <c r="H39" s="87"/>
      <c r="I39" s="13">
        <f>G39-(G39*H37)</f>
        <v>0</v>
      </c>
      <c r="J39" s="11">
        <f>I39*F39</f>
        <v>0</v>
      </c>
      <c r="K39" s="24"/>
      <c r="P39" s="9"/>
    </row>
    <row r="40" spans="2:16" customFormat="1" ht="13.5" customHeight="1" x14ac:dyDescent="0.3">
      <c r="B40" s="88" t="s">
        <v>72</v>
      </c>
      <c r="C40" s="89"/>
      <c r="D40" s="89"/>
      <c r="E40" s="89"/>
      <c r="F40" s="41"/>
      <c r="G40" s="41"/>
      <c r="H40" s="41"/>
      <c r="I40" s="41"/>
      <c r="J40" s="41"/>
      <c r="K40" s="42"/>
      <c r="P40" s="9"/>
    </row>
    <row r="41" spans="2:16" customFormat="1" ht="13.5" customHeight="1" x14ac:dyDescent="0.3">
      <c r="B41" s="52" t="s">
        <v>73</v>
      </c>
      <c r="C41" s="71" t="s">
        <v>74</v>
      </c>
      <c r="D41" s="71" t="s">
        <v>75</v>
      </c>
      <c r="E41" s="71" t="s">
        <v>76</v>
      </c>
      <c r="F41" s="72">
        <v>1</v>
      </c>
      <c r="G41" s="21"/>
      <c r="H41" s="85"/>
      <c r="I41" s="12">
        <f>G41-(G41*H41)</f>
        <v>0</v>
      </c>
      <c r="J41" s="11">
        <f>I41*F41</f>
        <v>0</v>
      </c>
      <c r="K41" s="24"/>
      <c r="P41" s="9"/>
    </row>
    <row r="42" spans="2:16" customFormat="1" ht="13.5" customHeight="1" x14ac:dyDescent="0.3">
      <c r="B42" s="54" t="s">
        <v>77</v>
      </c>
      <c r="C42" s="75" t="s">
        <v>74</v>
      </c>
      <c r="D42" s="75" t="s">
        <v>78</v>
      </c>
      <c r="E42" s="75" t="s">
        <v>163</v>
      </c>
      <c r="F42" s="76">
        <v>10</v>
      </c>
      <c r="G42" s="23"/>
      <c r="H42" s="87"/>
      <c r="I42" s="13">
        <f>G42-(G42*H41)</f>
        <v>0</v>
      </c>
      <c r="J42" s="11">
        <f>I42*F42</f>
        <v>0</v>
      </c>
      <c r="K42" s="24"/>
      <c r="P42" s="9"/>
    </row>
    <row r="43" spans="2:16" customFormat="1" ht="13.5" customHeight="1" x14ac:dyDescent="0.3">
      <c r="B43" s="68" t="s">
        <v>79</v>
      </c>
      <c r="C43" s="41"/>
      <c r="D43" s="41"/>
      <c r="E43" s="41"/>
      <c r="F43" s="41"/>
      <c r="G43" s="41"/>
      <c r="H43" s="41"/>
      <c r="I43" s="41"/>
      <c r="J43" s="41"/>
      <c r="K43" s="42"/>
      <c r="P43" s="9"/>
    </row>
    <row r="44" spans="2:16" customFormat="1" ht="13.5" customHeight="1" x14ac:dyDescent="0.3">
      <c r="B44" s="52" t="s">
        <v>80</v>
      </c>
      <c r="C44" s="71" t="s">
        <v>81</v>
      </c>
      <c r="D44" s="71" t="s">
        <v>82</v>
      </c>
      <c r="E44" s="71" t="s">
        <v>83</v>
      </c>
      <c r="F44" s="72">
        <v>10</v>
      </c>
      <c r="G44" s="21"/>
      <c r="H44" s="85"/>
      <c r="I44" s="12">
        <f>G44-(G44*H44)</f>
        <v>0</v>
      </c>
      <c r="J44" s="11">
        <f>I44*F44</f>
        <v>0</v>
      </c>
      <c r="K44" s="24"/>
      <c r="P44" s="9"/>
    </row>
    <row r="45" spans="2:16" customFormat="1" ht="13.5" customHeight="1" x14ac:dyDescent="0.3">
      <c r="B45" s="52" t="s">
        <v>84</v>
      </c>
      <c r="C45" s="71" t="s">
        <v>81</v>
      </c>
      <c r="D45" s="78" t="s">
        <v>85</v>
      </c>
      <c r="E45" s="71" t="s">
        <v>146</v>
      </c>
      <c r="F45" s="83">
        <v>100</v>
      </c>
      <c r="G45" s="21"/>
      <c r="H45" s="86"/>
      <c r="I45" s="12">
        <f>G45-(G45*H44)</f>
        <v>0</v>
      </c>
      <c r="J45" s="11">
        <f>I45*F45</f>
        <v>0</v>
      </c>
      <c r="K45" s="24"/>
      <c r="P45" s="9"/>
    </row>
    <row r="46" spans="2:16" customFormat="1" ht="13.5" customHeight="1" x14ac:dyDescent="0.3">
      <c r="B46" s="53" t="s">
        <v>86</v>
      </c>
      <c r="C46" s="75" t="s">
        <v>81</v>
      </c>
      <c r="D46" s="75" t="s">
        <v>87</v>
      </c>
      <c r="E46" s="75" t="s">
        <v>88</v>
      </c>
      <c r="F46" s="76">
        <v>5</v>
      </c>
      <c r="G46" s="22"/>
      <c r="H46" s="86"/>
      <c r="I46" s="10">
        <f>G46-(G46*H44)</f>
        <v>0</v>
      </c>
      <c r="J46" s="11">
        <f>I46*F46</f>
        <v>0</v>
      </c>
      <c r="K46" s="24"/>
      <c r="P46" s="9"/>
    </row>
    <row r="47" spans="2:16" customFormat="1" ht="13.5" customHeight="1" x14ac:dyDescent="0.3">
      <c r="B47" s="54" t="s">
        <v>89</v>
      </c>
      <c r="C47" s="79" t="s">
        <v>81</v>
      </c>
      <c r="D47" s="79" t="s">
        <v>90</v>
      </c>
      <c r="E47" s="79" t="s">
        <v>147</v>
      </c>
      <c r="F47" s="76">
        <v>100</v>
      </c>
      <c r="G47" s="23"/>
      <c r="H47" s="87"/>
      <c r="I47" s="13">
        <f>G47-(G47*H44)</f>
        <v>0</v>
      </c>
      <c r="J47" s="11">
        <f>I47*F47</f>
        <v>0</v>
      </c>
      <c r="K47" s="24"/>
      <c r="P47" s="9"/>
    </row>
    <row r="48" spans="2:16" customFormat="1" ht="14.4" x14ac:dyDescent="0.3">
      <c r="B48" s="70" t="s">
        <v>91</v>
      </c>
      <c r="C48" s="27"/>
      <c r="D48" s="27"/>
      <c r="E48" s="27"/>
      <c r="F48" s="27"/>
      <c r="G48" s="27"/>
      <c r="H48" s="27"/>
      <c r="I48" s="27"/>
      <c r="J48" s="27"/>
      <c r="K48" s="28"/>
      <c r="P48" s="9"/>
    </row>
    <row r="49" spans="1:16" customFormat="1" ht="14.4" x14ac:dyDescent="0.3">
      <c r="B49" s="52" t="s">
        <v>92</v>
      </c>
      <c r="C49" s="71" t="s">
        <v>93</v>
      </c>
      <c r="D49" s="71" t="s">
        <v>94</v>
      </c>
      <c r="E49" s="71" t="s">
        <v>164</v>
      </c>
      <c r="F49" s="72">
        <v>5</v>
      </c>
      <c r="G49" s="21"/>
      <c r="H49" s="85"/>
      <c r="I49" s="12">
        <f>G49-(G49*H49)</f>
        <v>0</v>
      </c>
      <c r="J49" s="11">
        <f>I49*F49</f>
        <v>0</v>
      </c>
      <c r="K49" s="24"/>
      <c r="M49">
        <v>20</v>
      </c>
      <c r="N49">
        <v>13</v>
      </c>
      <c r="O49" t="e">
        <f>N49/G63*100</f>
        <v>#DIV/0!</v>
      </c>
      <c r="P49" s="9" t="e">
        <f>O49-100</f>
        <v>#DIV/0!</v>
      </c>
    </row>
    <row r="50" spans="1:16" customFormat="1" ht="14.4" hidden="1" x14ac:dyDescent="0.3">
      <c r="B50" s="53" t="s">
        <v>95</v>
      </c>
      <c r="C50" s="73" t="s">
        <v>93</v>
      </c>
      <c r="D50" s="73" t="s">
        <v>96</v>
      </c>
      <c r="E50" s="73" t="s">
        <v>97</v>
      </c>
      <c r="F50" s="74">
        <v>20</v>
      </c>
      <c r="G50" s="22"/>
      <c r="H50" s="86"/>
      <c r="I50" s="10">
        <f>G50-(G50*H49)</f>
        <v>0</v>
      </c>
      <c r="J50" s="11">
        <f>I50*F50</f>
        <v>0</v>
      </c>
      <c r="K50" s="24"/>
      <c r="M50">
        <v>12</v>
      </c>
      <c r="P50" s="9"/>
    </row>
    <row r="51" spans="1:16" customFormat="1" ht="14.4" x14ac:dyDescent="0.3">
      <c r="B51" s="53" t="s">
        <v>98</v>
      </c>
      <c r="C51" s="73" t="s">
        <v>93</v>
      </c>
      <c r="D51" s="73" t="s">
        <v>99</v>
      </c>
      <c r="E51" s="73" t="s">
        <v>160</v>
      </c>
      <c r="F51" s="74">
        <v>15</v>
      </c>
      <c r="G51" s="22"/>
      <c r="H51" s="86"/>
      <c r="I51" s="10">
        <f>G51-(G51*H49)</f>
        <v>0</v>
      </c>
      <c r="J51" s="11">
        <f>I51*F51</f>
        <v>0</v>
      </c>
      <c r="K51" s="24"/>
      <c r="M51">
        <v>20</v>
      </c>
      <c r="P51" s="9"/>
    </row>
    <row r="52" spans="1:16" customFormat="1" ht="14.4" x14ac:dyDescent="0.3">
      <c r="B52" s="53" t="s">
        <v>100</v>
      </c>
      <c r="C52" s="73" t="s">
        <v>93</v>
      </c>
      <c r="D52" s="73" t="s">
        <v>101</v>
      </c>
      <c r="E52" s="73" t="s">
        <v>102</v>
      </c>
      <c r="F52" s="74">
        <v>10</v>
      </c>
      <c r="G52" s="22"/>
      <c r="H52" s="86"/>
      <c r="I52" s="10">
        <f>G52-(G52*H49)</f>
        <v>0</v>
      </c>
      <c r="J52" s="11">
        <f>I52*F52</f>
        <v>0</v>
      </c>
      <c r="K52" s="24"/>
      <c r="M52">
        <v>20</v>
      </c>
      <c r="N52">
        <v>14.53</v>
      </c>
      <c r="O52" t="e">
        <f>N52/G65*100</f>
        <v>#DIV/0!</v>
      </c>
      <c r="P52" s="9" t="e">
        <f>O52-100</f>
        <v>#DIV/0!</v>
      </c>
    </row>
    <row r="53" spans="1:16" customFormat="1" ht="15" thickBot="1" x14ac:dyDescent="0.35">
      <c r="B53" s="57" t="s">
        <v>103</v>
      </c>
      <c r="C53" s="80" t="s">
        <v>93</v>
      </c>
      <c r="D53" s="80" t="s">
        <v>104</v>
      </c>
      <c r="E53" s="80" t="s">
        <v>105</v>
      </c>
      <c r="F53" s="81">
        <v>4</v>
      </c>
      <c r="G53" s="25"/>
      <c r="H53" s="112"/>
      <c r="I53" s="14">
        <f>G53-(G53*H49)</f>
        <v>0</v>
      </c>
      <c r="J53" s="15">
        <f>I53*F53</f>
        <v>0</v>
      </c>
      <c r="K53" s="26"/>
      <c r="M53">
        <v>5</v>
      </c>
      <c r="N53">
        <v>81</v>
      </c>
      <c r="O53" t="e">
        <f>N53/#REF!*100</f>
        <v>#REF!</v>
      </c>
      <c r="P53" s="9" t="e">
        <f>O53-100</f>
        <v>#REF!</v>
      </c>
    </row>
    <row r="54" spans="1:16" customFormat="1" ht="14.4" x14ac:dyDescent="0.3">
      <c r="B54" s="68" t="s">
        <v>106</v>
      </c>
      <c r="C54" s="41"/>
      <c r="D54" s="41"/>
      <c r="E54" s="41"/>
      <c r="F54" s="41"/>
      <c r="G54" s="41"/>
      <c r="H54" s="41"/>
      <c r="I54" s="41"/>
      <c r="J54" s="41"/>
      <c r="K54" s="42"/>
      <c r="P54" s="9"/>
    </row>
    <row r="55" spans="1:16" customFormat="1" ht="14.4" x14ac:dyDescent="0.3">
      <c r="B55" s="52" t="s">
        <v>107</v>
      </c>
      <c r="C55" s="71" t="s">
        <v>108</v>
      </c>
      <c r="D55" s="71" t="s">
        <v>132</v>
      </c>
      <c r="E55" s="71" t="s">
        <v>133</v>
      </c>
      <c r="F55" s="72">
        <v>5</v>
      </c>
      <c r="G55" s="21"/>
      <c r="H55" s="85"/>
      <c r="I55" s="12">
        <f>G55-(G55*H55)</f>
        <v>0</v>
      </c>
      <c r="J55" s="11">
        <f>I55*F55</f>
        <v>0</v>
      </c>
      <c r="K55" s="24"/>
      <c r="P55" s="9"/>
    </row>
    <row r="56" spans="1:16" customFormat="1" ht="14.4" x14ac:dyDescent="0.3">
      <c r="B56" s="53" t="s">
        <v>109</v>
      </c>
      <c r="C56" s="75" t="s">
        <v>108</v>
      </c>
      <c r="D56" s="75" t="s">
        <v>110</v>
      </c>
      <c r="E56" s="75" t="s">
        <v>111</v>
      </c>
      <c r="F56" s="76">
        <v>5</v>
      </c>
      <c r="G56" s="22"/>
      <c r="H56" s="86"/>
      <c r="I56" s="10">
        <f>G56-(G56*H55)</f>
        <v>0</v>
      </c>
      <c r="J56" s="11">
        <f>I56*F56</f>
        <v>0</v>
      </c>
      <c r="K56" s="24"/>
      <c r="P56" s="9"/>
    </row>
    <row r="57" spans="1:16" customFormat="1" ht="14.4" x14ac:dyDescent="0.3">
      <c r="B57" s="54" t="s">
        <v>112</v>
      </c>
      <c r="C57" s="79" t="s">
        <v>108</v>
      </c>
      <c r="D57" s="79" t="s">
        <v>113</v>
      </c>
      <c r="E57" s="73" t="s">
        <v>165</v>
      </c>
      <c r="F57" s="74">
        <v>5</v>
      </c>
      <c r="G57" s="23"/>
      <c r="H57" s="87"/>
      <c r="I57" s="13">
        <f>G57-(G57*H55)</f>
        <v>0</v>
      </c>
      <c r="J57" s="11">
        <f>I57*F57</f>
        <v>0</v>
      </c>
      <c r="K57" s="24"/>
      <c r="P57" s="9"/>
    </row>
    <row r="58" spans="1:16" customFormat="1" ht="14.4" x14ac:dyDescent="0.3">
      <c r="B58" s="70" t="s">
        <v>114</v>
      </c>
      <c r="C58" s="27"/>
      <c r="D58" s="27"/>
      <c r="E58" s="27"/>
      <c r="F58" s="27"/>
      <c r="G58" s="27"/>
      <c r="H58" s="27"/>
      <c r="I58" s="27"/>
      <c r="J58" s="27"/>
      <c r="K58" s="28"/>
      <c r="P58" s="9"/>
    </row>
    <row r="59" spans="1:16" customFormat="1" ht="14.4" x14ac:dyDescent="0.3">
      <c r="B59" s="52" t="s">
        <v>115</v>
      </c>
      <c r="C59" s="71" t="s">
        <v>116</v>
      </c>
      <c r="D59" s="71" t="s">
        <v>117</v>
      </c>
      <c r="E59" s="71" t="s">
        <v>149</v>
      </c>
      <c r="F59" s="72">
        <v>50</v>
      </c>
      <c r="G59" s="23"/>
      <c r="H59" s="85"/>
      <c r="I59" s="12">
        <f>G59-(G59*H59)</f>
        <v>0</v>
      </c>
      <c r="J59" s="11">
        <f>I59*F59</f>
        <v>0</v>
      </c>
      <c r="K59" s="24"/>
      <c r="P59" s="9"/>
    </row>
    <row r="60" spans="1:16" customFormat="1" ht="14.4" x14ac:dyDescent="0.3">
      <c r="B60" s="53" t="s">
        <v>118</v>
      </c>
      <c r="C60" s="71" t="s">
        <v>116</v>
      </c>
      <c r="D60" s="73" t="s">
        <v>119</v>
      </c>
      <c r="E60" s="73" t="s">
        <v>144</v>
      </c>
      <c r="F60" s="74">
        <v>10</v>
      </c>
      <c r="G60" s="22"/>
      <c r="H60" s="86"/>
      <c r="I60" s="10">
        <f>G60-(G60*H59)</f>
        <v>0</v>
      </c>
      <c r="J60" s="11">
        <f>I60*F60</f>
        <v>0</v>
      </c>
      <c r="K60" s="24"/>
      <c r="P60" s="9"/>
    </row>
    <row r="61" spans="1:16" customFormat="1" ht="15" thickBot="1" x14ac:dyDescent="0.35">
      <c r="B61" s="57" t="s">
        <v>120</v>
      </c>
      <c r="C61" s="71" t="s">
        <v>116</v>
      </c>
      <c r="D61" s="80" t="s">
        <v>121</v>
      </c>
      <c r="E61" s="80" t="s">
        <v>159</v>
      </c>
      <c r="F61" s="81">
        <v>20</v>
      </c>
      <c r="G61" s="25"/>
      <c r="H61" s="112"/>
      <c r="I61" s="14">
        <f>G61-(G61*H59)</f>
        <v>0</v>
      </c>
      <c r="J61" s="15">
        <f>I61*F61</f>
        <v>0</v>
      </c>
      <c r="K61" s="26"/>
      <c r="P61" s="9"/>
    </row>
    <row r="62" spans="1:16" customFormat="1" ht="14.4" x14ac:dyDescent="0.3">
      <c r="A62" s="58"/>
      <c r="B62" s="70" t="s">
        <v>122</v>
      </c>
      <c r="C62" s="27"/>
      <c r="D62" s="27"/>
      <c r="E62" s="27"/>
      <c r="F62" s="27"/>
      <c r="G62" s="27"/>
      <c r="H62" s="27"/>
      <c r="I62" s="27"/>
      <c r="J62" s="27"/>
      <c r="K62" s="28"/>
      <c r="P62" s="9"/>
    </row>
    <row r="63" spans="1:16" x14ac:dyDescent="0.25">
      <c r="B63" s="52" t="s">
        <v>95</v>
      </c>
      <c r="C63" s="71" t="s">
        <v>123</v>
      </c>
      <c r="D63" s="71" t="s">
        <v>124</v>
      </c>
      <c r="E63" s="71" t="s">
        <v>125</v>
      </c>
      <c r="F63" s="72">
        <v>70</v>
      </c>
      <c r="G63" s="21"/>
      <c r="H63" s="85"/>
      <c r="I63" s="12">
        <f>G63-(G63*H63)</f>
        <v>0</v>
      </c>
      <c r="J63" s="11">
        <f>I63*F63</f>
        <v>0</v>
      </c>
      <c r="K63" s="24"/>
      <c r="L63" s="1"/>
    </row>
    <row r="64" spans="1:16" x14ac:dyDescent="0.25">
      <c r="B64" s="53" t="s">
        <v>126</v>
      </c>
      <c r="C64" s="71" t="s">
        <v>123</v>
      </c>
      <c r="D64" s="73" t="s">
        <v>127</v>
      </c>
      <c r="E64" s="73" t="s">
        <v>128</v>
      </c>
      <c r="F64" s="74">
        <v>20</v>
      </c>
      <c r="G64" s="22"/>
      <c r="H64" s="86"/>
      <c r="I64" s="10">
        <f>G64-(G64*H63)</f>
        <v>0</v>
      </c>
      <c r="J64" s="11">
        <f>I64*F64</f>
        <v>0</v>
      </c>
      <c r="K64" s="24"/>
      <c r="L64" s="1"/>
    </row>
    <row r="65" spans="2:12" ht="14.4" thickBot="1" x14ac:dyDescent="0.3">
      <c r="B65" s="57" t="s">
        <v>129</v>
      </c>
      <c r="C65" s="80" t="s">
        <v>123</v>
      </c>
      <c r="D65" s="80" t="s">
        <v>130</v>
      </c>
      <c r="E65" s="80" t="s">
        <v>148</v>
      </c>
      <c r="F65" s="81">
        <v>10</v>
      </c>
      <c r="G65" s="25"/>
      <c r="H65" s="112"/>
      <c r="I65" s="14">
        <f>G65-(G65*H63)</f>
        <v>0</v>
      </c>
      <c r="J65" s="15">
        <f>I65*F65</f>
        <v>0</v>
      </c>
      <c r="K65" s="26"/>
      <c r="L65" s="1"/>
    </row>
    <row r="66" spans="2:12" ht="14.4" hidden="1" x14ac:dyDescent="0.3">
      <c r="B66" s="59"/>
      <c r="C66" s="59"/>
      <c r="D66" s="59"/>
      <c r="E66" s="59"/>
      <c r="F66" s="60"/>
      <c r="G66" s="17"/>
      <c r="H66" s="18"/>
      <c r="I66" s="17"/>
      <c r="J66" s="17"/>
      <c r="K66" s="17"/>
      <c r="L66" s="16"/>
    </row>
    <row r="67" spans="2:12" x14ac:dyDescent="0.25">
      <c r="H67" s="113" t="s">
        <v>131</v>
      </c>
      <c r="I67" s="113"/>
      <c r="J67" s="66">
        <f>SUM(J17:J20,J22:J25,J27:J29,J31:J32,J34:J35,J37:J39,J41:J42,J44:J47,J49:J53,J55:J57,J63:J65,J59:J61)</f>
        <v>0</v>
      </c>
      <c r="K67" s="19"/>
    </row>
    <row r="68" spans="2:12" x14ac:dyDescent="0.25">
      <c r="I68" s="4"/>
      <c r="J68" s="67"/>
      <c r="K68" s="67"/>
    </row>
    <row r="69" spans="2:12" x14ac:dyDescent="0.25">
      <c r="I69" s="4"/>
      <c r="J69" s="67"/>
      <c r="K69" s="67"/>
    </row>
    <row r="70" spans="2:12" x14ac:dyDescent="0.25"/>
    <row r="71" spans="2:12" x14ac:dyDescent="0.25"/>
    <row r="72" spans="2:12" x14ac:dyDescent="0.25"/>
    <row r="73" spans="2:12" x14ac:dyDescent="0.25"/>
    <row r="74" spans="2:12" x14ac:dyDescent="0.25"/>
    <row r="75" spans="2:12" x14ac:dyDescent="0.25"/>
    <row r="76" spans="2:12" x14ac:dyDescent="0.25"/>
    <row r="77" spans="2:12" x14ac:dyDescent="0.25"/>
    <row r="78" spans="2:12" x14ac:dyDescent="0.25"/>
    <row r="79" spans="2:12" x14ac:dyDescent="0.25"/>
    <row r="80" spans="2:12"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sheetData>
  <sheetProtection algorithmName="SHA-512" hashValue="T2yXtI+CHQ7oWFvZSy3shRIaL8DDP+W8S3comwyeC1hUfZ2cd+8jEbUWdsu5GGYkoaDPY/ZvgIOQKQa641WNfw==" saltValue="YZA4LPGtiVPOvdtAESXm6A==" spinCount="100000" sheet="1" selectLockedCells="1"/>
  <mergeCells count="29">
    <mergeCell ref="H59:H61"/>
    <mergeCell ref="H67:I67"/>
    <mergeCell ref="C11:D11"/>
    <mergeCell ref="C12:D12"/>
    <mergeCell ref="D6:E6"/>
    <mergeCell ref="H34:H35"/>
    <mergeCell ref="H37:H39"/>
    <mergeCell ref="H63:H65"/>
    <mergeCell ref="H17:H20"/>
    <mergeCell ref="D9:E9"/>
    <mergeCell ref="H49:H53"/>
    <mergeCell ref="H31:H32"/>
    <mergeCell ref="H41:H42"/>
    <mergeCell ref="H44:H47"/>
    <mergeCell ref="B2:G2"/>
    <mergeCell ref="H55:H57"/>
    <mergeCell ref="B40:E40"/>
    <mergeCell ref="H22:H25"/>
    <mergeCell ref="H27:H29"/>
    <mergeCell ref="C4:E4"/>
    <mergeCell ref="C5:E5"/>
    <mergeCell ref="D7:E7"/>
    <mergeCell ref="D8:E8"/>
    <mergeCell ref="G4:J4"/>
    <mergeCell ref="G7:J7"/>
    <mergeCell ref="G8:J8"/>
    <mergeCell ref="G9:J9"/>
    <mergeCell ref="G5:J5"/>
    <mergeCell ref="G6:J6"/>
  </mergeCells>
  <conditionalFormatting sqref="J67">
    <cfRule type="cellIs" dxfId="2" priority="1" operator="greaterThan">
      <formula>16000</formula>
    </cfRule>
    <cfRule type="cellIs" dxfId="1" priority="2" operator="lessThan">
      <formula>16000</formula>
    </cfRule>
    <cfRule type="cellIs" dxfId="0" priority="3" operator="greaterThan">
      <formula>16000</formula>
    </cfRule>
  </conditionalFormatting>
  <pageMargins left="0.7" right="0.7" top="0.75" bottom="0.75" header="0.3" footer="0.3"/>
  <pageSetup paperSize="8" scale="61" orientation="landscape" r:id="rId1"/>
  <rowBreaks count="1" manualBreakCount="1">
    <brk id="13"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A635B1CD450F547A29F256DBB9B7711" ma:contentTypeVersion="0" ma:contentTypeDescription="Een nieuw document maken." ma:contentTypeScope="" ma:versionID="a86d183c565685c1ce1c99d9e310e536">
  <xsd:schema xmlns:xsd="http://www.w3.org/2001/XMLSchema" xmlns:xs="http://www.w3.org/2001/XMLSchema" xmlns:p="http://schemas.microsoft.com/office/2006/metadata/properties" targetNamespace="http://schemas.microsoft.com/office/2006/metadata/properties" ma:root="true" ma:fieldsID="0c1291706f4da62e3ca33d24920cb5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103B53-9722-407B-94FB-5B632F78BD6E}">
  <ds:schemaRefs>
    <ds:schemaRef ds:uri="http://schemas.microsoft.com/sharepoint/v3/contenttype/forms"/>
  </ds:schemaRefs>
</ds:datastoreItem>
</file>

<file path=customXml/itemProps2.xml><?xml version="1.0" encoding="utf-8"?>
<ds:datastoreItem xmlns:ds="http://schemas.openxmlformats.org/officeDocument/2006/customXml" ds:itemID="{FCB57C14-D4E6-4DC1-A34B-A2EFEAC4BB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6779464-381D-4317-B9CB-8F6EBF5CF105}">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7efabe30-8cd7-44ff-a516-5db03a0430e7}" enabled="1" method="Standard" siteId="{c8fba477-6d4d-4f00-941a-6e6150c721f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 </vt:lpstr>
      <vt:lpstr>'Prijzenblad '!Afdrukbereik</vt:lpstr>
    </vt:vector>
  </TitlesOfParts>
  <Manager/>
  <Company>Ministerie van Financiën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Duys</dc:creator>
  <cp:keywords/>
  <dc:description/>
  <cp:lastModifiedBy>Melissa M.D. de Rijk</cp:lastModifiedBy>
  <cp:revision/>
  <dcterms:created xsi:type="dcterms:W3CDTF">2014-11-29T21:19:47Z</dcterms:created>
  <dcterms:modified xsi:type="dcterms:W3CDTF">2025-12-08T12:40:35Z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0x0101007A635B1CD450F547A29F256DBB9B7711</vt:lpwstr>
  </property>
</Properties>
</file>