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e3ac13714597c4/Documenten/Busvervoer LingeRijn/NvI/"/>
    </mc:Choice>
  </mc:AlternateContent>
  <xr:revisionPtr revIDLastSave="9" documentId="8_{88BADCB1-05C5-434C-9979-8CD0FCA1DD66}" xr6:coauthVersionLast="47" xr6:coauthVersionMax="47" xr10:uidLastSave="{D75B97AC-E8B0-4C8D-8B74-29900DA2256C}"/>
  <bookViews>
    <workbookView xWindow="-108" yWindow="-108" windowWidth="23256" windowHeight="13896" xr2:uid="{DBF22DF6-F061-4F4C-AB0B-6AD346405474}"/>
  </bookViews>
  <sheets>
    <sheet name="Voorblad" sheetId="3" r:id="rId1"/>
    <sheet name="Eendaagse ritten" sheetId="1" r:id="rId2"/>
    <sheet name="Meerdaagse ritt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2" l="1"/>
  <c r="I33" i="2" s="1"/>
  <c r="J33" i="2" s="1"/>
  <c r="J39" i="2"/>
  <c r="J38" i="2"/>
  <c r="J36" i="2"/>
  <c r="J34" i="2"/>
  <c r="J32" i="2"/>
  <c r="H33" i="2"/>
  <c r="G33" i="2"/>
  <c r="I39" i="2"/>
  <c r="I38" i="2"/>
  <c r="I36" i="2"/>
  <c r="I34" i="2"/>
  <c r="I32" i="2"/>
  <c r="H39" i="2"/>
  <c r="H38" i="2"/>
  <c r="H37" i="2"/>
  <c r="H36" i="2"/>
  <c r="H35" i="2"/>
  <c r="H34" i="2"/>
  <c r="H32" i="2"/>
  <c r="G39" i="2"/>
  <c r="G38" i="2"/>
  <c r="G37" i="2"/>
  <c r="G36" i="2"/>
  <c r="G35" i="2"/>
  <c r="G34" i="2"/>
  <c r="G32" i="2"/>
  <c r="F39" i="2"/>
  <c r="F38" i="2"/>
  <c r="F37" i="2"/>
  <c r="I37" i="2" s="1"/>
  <c r="J37" i="2" s="1"/>
  <c r="F36" i="2"/>
  <c r="F35" i="2"/>
  <c r="I35" i="2" s="1"/>
  <c r="J35" i="2" s="1"/>
  <c r="F34" i="2"/>
  <c r="F32" i="2"/>
  <c r="J52" i="1"/>
  <c r="J51" i="1"/>
  <c r="J50" i="1"/>
  <c r="J47" i="1"/>
  <c r="J46" i="1"/>
  <c r="J45" i="1"/>
  <c r="J44" i="1"/>
  <c r="J43" i="1"/>
  <c r="J42" i="1"/>
  <c r="J40" i="1"/>
  <c r="J39" i="1"/>
  <c r="J38" i="1"/>
  <c r="J32" i="1"/>
  <c r="I53" i="1"/>
  <c r="J53" i="1" s="1"/>
  <c r="I52" i="1"/>
  <c r="I51" i="1"/>
  <c r="I50" i="1"/>
  <c r="I47" i="1"/>
  <c r="I46" i="1"/>
  <c r="I45" i="1"/>
  <c r="I44" i="1"/>
  <c r="I43" i="1"/>
  <c r="I42" i="1"/>
  <c r="I41" i="1"/>
  <c r="J41" i="1" s="1"/>
  <c r="I40" i="1"/>
  <c r="I39" i="1"/>
  <c r="I38" i="1"/>
  <c r="I32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G53" i="1"/>
  <c r="G52" i="1"/>
  <c r="G51" i="1"/>
  <c r="F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F53" i="1"/>
  <c r="F52" i="1"/>
  <c r="F50" i="1"/>
  <c r="F49" i="1"/>
  <c r="I49" i="1" s="1"/>
  <c r="J49" i="1" s="1"/>
  <c r="F48" i="1"/>
  <c r="I48" i="1" s="1"/>
  <c r="J48" i="1" s="1"/>
  <c r="F47" i="1"/>
  <c r="F46" i="1"/>
  <c r="F45" i="1"/>
  <c r="F44" i="1"/>
  <c r="F43" i="1"/>
  <c r="F42" i="1"/>
  <c r="F41" i="1"/>
  <c r="F40" i="1"/>
  <c r="F39" i="1"/>
  <c r="F38" i="1"/>
  <c r="F36" i="1"/>
  <c r="I36" i="1" s="1"/>
  <c r="J36" i="1" s="1"/>
  <c r="F35" i="1"/>
  <c r="I35" i="1" s="1"/>
  <c r="J35" i="1" s="1"/>
  <c r="F34" i="1"/>
  <c r="I34" i="1" s="1"/>
  <c r="J34" i="1" s="1"/>
  <c r="F33" i="1"/>
  <c r="I33" i="1" s="1"/>
  <c r="J33" i="1" s="1"/>
  <c r="F32" i="1"/>
  <c r="F37" i="1"/>
  <c r="I37" i="1" s="1"/>
  <c r="J37" i="1" s="1"/>
  <c r="J40" i="2" l="1"/>
  <c r="C7" i="3" s="1"/>
  <c r="D7" i="3" s="1"/>
  <c r="J54" i="1"/>
  <c r="C6" i="3" s="1"/>
  <c r="D6" i="3" s="1"/>
  <c r="D8" i="3" l="1"/>
</calcChain>
</file>

<file path=xl/sharedStrings.xml><?xml version="1.0" encoding="utf-8"?>
<sst xmlns="http://schemas.openxmlformats.org/spreadsheetml/2006/main" count="156" uniqueCount="85">
  <si>
    <t>Bijlage 2 Prijzenblad EA Besloten Busvervoer- Scholengroep LingeRijn</t>
  </si>
  <si>
    <t>Bedragen zijn exclusief btw en max 2 decimalen achter de komma</t>
  </si>
  <si>
    <t xml:space="preserve">Tarieven zijn all-in, zeggen inclusief salariskosten, overheadkosten, kosten voor gebruik apparatuur/ middelen/ transportmiddelen, testkosten, </t>
  </si>
  <si>
    <t>kosten van keuringen, certificaten, verzekeringen, belasting, heffingen, administratieve kosten, kosten voor overleg, etc.</t>
  </si>
  <si>
    <t>Alleen de gele cellen invoeren. Het is niet toegestaan andere onderdelen van het prijzenblad aan te passen!</t>
  </si>
  <si>
    <t xml:space="preserve">Type bus </t>
  </si>
  <si>
    <t>Starttarief excl. btw</t>
  </si>
  <si>
    <t>Prijs per km excl. btw.</t>
  </si>
  <si>
    <t>Uurtarief chauffeur</t>
  </si>
  <si>
    <t>Bustarief type 1 (9 t/m 20 pers)</t>
  </si>
  <si>
    <t>Bustarief type 2 (21 t/m 50 pers)</t>
  </si>
  <si>
    <r>
      <rPr>
        <b/>
        <sz val="9"/>
        <rFont val="Verdana"/>
        <family val="2"/>
      </rPr>
      <t xml:space="preserve"> ‘Starttarief’</t>
    </r>
    <r>
      <rPr>
        <sz val="9"/>
        <rFont val="Verdana"/>
        <family val="2"/>
      </rPr>
      <t xml:space="preserve"> is het tarief wat minimaal in rekening wordt gebracht voor de inzet van de betreffende bus. Denk aan; aan- en afrijden, verzekering, onderhoud, afschrijvingen, belastingen etc. </t>
    </r>
  </si>
  <si>
    <t xml:space="preserve"> Dit bedrag wordt eenmalig per rit (haal- en brengrit is samen 1) in rekening gebracht. Indien er meer kilometers worden gereden dan in de initiële offerte is opgenomen wordt het Starttarief niet achteraf verhoogd.</t>
  </si>
  <si>
    <r>
      <t xml:space="preserve"> '</t>
    </r>
    <r>
      <rPr>
        <b/>
        <sz val="9"/>
        <rFont val="Verdana"/>
        <family val="2"/>
      </rPr>
      <t>Prijs per kilometer</t>
    </r>
    <r>
      <rPr>
        <sz val="9"/>
        <rFont val="Verdana"/>
        <family val="2"/>
      </rPr>
      <t xml:space="preserve">' is de prijs per kilometer per type bus. Dit tarief bestaat uit de componenten brandstof, overhead, winst ect. </t>
    </r>
  </si>
  <si>
    <r>
      <t xml:space="preserve"> '</t>
    </r>
    <r>
      <rPr>
        <b/>
        <sz val="9"/>
        <rFont val="Verdana"/>
        <family val="2"/>
      </rPr>
      <t>Uurtarief chauffeur'</t>
    </r>
    <r>
      <rPr>
        <sz val="9"/>
        <rFont val="Verdana"/>
        <family val="2"/>
      </rPr>
      <t xml:space="preserve"> is het uurtarief van de chauffeur voor zowel de rijdende als de wachtende uren. Het uurtarief bestaat uit de componenten salaris, sociale lasten, ect. </t>
    </r>
  </si>
  <si>
    <t>Seizoenskorting per maand</t>
  </si>
  <si>
    <t>Januari</t>
  </si>
  <si>
    <t>Juli</t>
  </si>
  <si>
    <t>Februari</t>
  </si>
  <si>
    <t>Augustus</t>
  </si>
  <si>
    <t>Maart</t>
  </si>
  <si>
    <t>September</t>
  </si>
  <si>
    <t>April</t>
  </si>
  <si>
    <t>Oktober</t>
  </si>
  <si>
    <t>Mei</t>
  </si>
  <si>
    <t>November</t>
  </si>
  <si>
    <t>Juni</t>
  </si>
  <si>
    <t>December</t>
  </si>
  <si>
    <t xml:space="preserve">Indicatieve ritten  </t>
  </si>
  <si>
    <t>Aantal uren inzet chauffeur</t>
  </si>
  <si>
    <t>Maand</t>
  </si>
  <si>
    <t>Aantal personen</t>
  </si>
  <si>
    <t>Starttarief</t>
  </si>
  <si>
    <t>Totale kosten te rijden kilometers</t>
  </si>
  <si>
    <t>Totale kosten chauffeur</t>
  </si>
  <si>
    <t>Totaalprijs excl. btw</t>
  </si>
  <si>
    <t>Totaalprijs excl. Btw incl. seizoenskorting</t>
  </si>
  <si>
    <t>Rit 1</t>
  </si>
  <si>
    <t>Rit 2</t>
  </si>
  <si>
    <t>Rit 3</t>
  </si>
  <si>
    <t>Rit 4</t>
  </si>
  <si>
    <t>januari</t>
  </si>
  <si>
    <t>Rit 5</t>
  </si>
  <si>
    <t>april</t>
  </si>
  <si>
    <t xml:space="preserve">Rit 6 </t>
  </si>
  <si>
    <t>mei</t>
  </si>
  <si>
    <t>Rit 7</t>
  </si>
  <si>
    <t>februari</t>
  </si>
  <si>
    <t>Rit 8</t>
  </si>
  <si>
    <t>Rit 9</t>
  </si>
  <si>
    <t>september</t>
  </si>
  <si>
    <t>Rit 10</t>
  </si>
  <si>
    <t>november</t>
  </si>
  <si>
    <t>Rit 11</t>
  </si>
  <si>
    <t>Rit 12</t>
  </si>
  <si>
    <t>Rit 13</t>
  </si>
  <si>
    <t>juli</t>
  </si>
  <si>
    <t>Rit 14</t>
  </si>
  <si>
    <t>Rit 15</t>
  </si>
  <si>
    <t>Rit 16</t>
  </si>
  <si>
    <t>oktober</t>
  </si>
  <si>
    <t>Rit 17</t>
  </si>
  <si>
    <t>juni</t>
  </si>
  <si>
    <t>Rit 18</t>
  </si>
  <si>
    <t>Rit 19</t>
  </si>
  <si>
    <t>Rit 20</t>
  </si>
  <si>
    <t>Rit 21</t>
  </si>
  <si>
    <t>Rit 22</t>
  </si>
  <si>
    <t>december</t>
  </si>
  <si>
    <t>Ondertekening</t>
  </si>
  <si>
    <t>Naam</t>
  </si>
  <si>
    <t>Functie</t>
  </si>
  <si>
    <t>Handtekening</t>
  </si>
  <si>
    <r>
      <t xml:space="preserve"> 'Seizoenskorting per maand' </t>
    </r>
    <r>
      <rPr>
        <sz val="9"/>
        <color rgb="FF000000"/>
        <rFont val="Verdana "/>
      </rPr>
      <t xml:space="preserve">is de korting op de totaalprijs wanneer in een bepaalde maand wordt gereist. </t>
    </r>
  </si>
  <si>
    <t>Onderdeel</t>
  </si>
  <si>
    <t>Prijs in euro's</t>
  </si>
  <si>
    <t>Inschrijfsom Eendaagse ritten</t>
  </si>
  <si>
    <t>Inschrijfsom Meerdaagse ritten</t>
  </si>
  <si>
    <t>Totate Inschrijfsom</t>
  </si>
  <si>
    <t>Wegingsfactor</t>
  </si>
  <si>
    <t>Totaal</t>
  </si>
  <si>
    <t>Totaal aantal km (retour)</t>
  </si>
  <si>
    <t>Aantal uren inzet chauffeur (rijdende en wachtende uren)</t>
  </si>
  <si>
    <t>Bustarief type 3 (51 t/m 63 pers)</t>
  </si>
  <si>
    <t>Bustarief type 4 (64 t/m 90 pers)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</si>
</sst>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,##0_ ;\-#,##0\ "/>
    <numFmt numFmtId="165" formatCode="_ [$€-2]\ * #,##0.00_ ;_ [$€-2]\ * \-#,##0.00_ ;_ [$€-2]\ * &quot;-&quot;??_ ;_ @_ "/>
    <numFmt numFmtId="166" formatCode="0.0"/>
    <numFmt numFmtId="167" formatCode="_ [$€-413]\ * #,##0.00_ ;_ [$€-413]\ * \-#,##0.00_ ;_ [$€-413]\ * &quot;-&quot;??_ ;_ @_ "/>
  </numFmts>
  <fonts count="2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6"/>
      <color rgb="FF92D050"/>
      <name val="Verdana"/>
      <family val="2"/>
    </font>
    <font>
      <sz val="8"/>
      <name val="Arial"/>
      <family val="2"/>
    </font>
    <font>
      <b/>
      <sz val="12"/>
      <color rgb="FF000000"/>
      <name val="Verdana"/>
      <family val="2"/>
    </font>
    <font>
      <b/>
      <sz val="9"/>
      <name val="Verdana"/>
      <family val="2"/>
    </font>
    <font>
      <sz val="12"/>
      <color rgb="FF000000"/>
      <name val="Verdana"/>
      <family val="2"/>
    </font>
    <font>
      <b/>
      <sz val="9"/>
      <color rgb="FF000000"/>
      <name val="Verdana "/>
    </font>
    <font>
      <sz val="9"/>
      <color rgb="FF000000"/>
      <name val="Verdana 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" fillId="0" borderId="0"/>
  </cellStyleXfs>
  <cellXfs count="117">
    <xf numFmtId="0" fontId="0" fillId="0" borderId="0" xfId="0"/>
    <xf numFmtId="0" fontId="3" fillId="2" borderId="6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2" borderId="10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7" fillId="0" borderId="1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8" fillId="2" borderId="0" xfId="0" applyFont="1" applyFill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6" xfId="0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9" fillId="2" borderId="1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13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/>
    </xf>
    <xf numFmtId="0" fontId="10" fillId="2" borderId="0" xfId="0" applyFont="1" applyFill="1" applyAlignment="1">
      <alignment vertical="top" wrapText="1"/>
    </xf>
    <xf numFmtId="0" fontId="13" fillId="7" borderId="3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left" vertical="top" wrapText="1"/>
    </xf>
    <xf numFmtId="0" fontId="10" fillId="6" borderId="12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7" fillId="0" borderId="14" xfId="0" applyFont="1" applyBorder="1"/>
    <xf numFmtId="44" fontId="7" fillId="0" borderId="12" xfId="1" applyFont="1" applyFill="1" applyBorder="1" applyProtection="1"/>
    <xf numFmtId="0" fontId="7" fillId="0" borderId="22" xfId="0" applyFont="1" applyBorder="1"/>
    <xf numFmtId="44" fontId="7" fillId="0" borderId="21" xfId="1" applyFont="1" applyFill="1" applyBorder="1" applyProtection="1"/>
    <xf numFmtId="0" fontId="7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left" vertical="top"/>
    </xf>
    <xf numFmtId="0" fontId="3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left" vertical="center"/>
    </xf>
    <xf numFmtId="44" fontId="7" fillId="8" borderId="0" xfId="0" applyNumberFormat="1" applyFont="1" applyFill="1" applyAlignment="1" applyProtection="1">
      <alignment horizontal="right"/>
      <protection locked="0"/>
    </xf>
    <xf numFmtId="44" fontId="7" fillId="2" borderId="0" xfId="0" applyNumberFormat="1" applyFont="1" applyFill="1" applyAlignment="1" applyProtection="1">
      <alignment horizontal="right" wrapText="1"/>
      <protection locked="0"/>
    </xf>
    <xf numFmtId="165" fontId="7" fillId="2" borderId="0" xfId="0" applyNumberFormat="1" applyFont="1" applyFill="1" applyAlignment="1" applyProtection="1">
      <alignment horizontal="right" wrapText="1"/>
      <protection locked="0"/>
    </xf>
    <xf numFmtId="0" fontId="7" fillId="2" borderId="0" xfId="0" quotePrefix="1" applyFont="1" applyFill="1" applyAlignment="1">
      <alignment horizontal="left" vertical="center"/>
    </xf>
    <xf numFmtId="0" fontId="7" fillId="0" borderId="0" xfId="0" applyFont="1" applyAlignment="1">
      <alignment vertical="center"/>
    </xf>
    <xf numFmtId="10" fontId="7" fillId="2" borderId="0" xfId="2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top" wrapText="1"/>
    </xf>
    <xf numFmtId="0" fontId="10" fillId="6" borderId="2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vertical="center"/>
    </xf>
    <xf numFmtId="165" fontId="15" fillId="7" borderId="13" xfId="0" applyNumberFormat="1" applyFont="1" applyFill="1" applyBorder="1"/>
    <xf numFmtId="1" fontId="7" fillId="0" borderId="12" xfId="1" applyNumberFormat="1" applyFont="1" applyFill="1" applyBorder="1" applyAlignment="1" applyProtection="1">
      <alignment horizontal="center"/>
    </xf>
    <xf numFmtId="166" fontId="7" fillId="0" borderId="12" xfId="1" applyNumberFormat="1" applyFont="1" applyFill="1" applyBorder="1" applyAlignment="1" applyProtection="1">
      <alignment horizontal="center"/>
    </xf>
    <xf numFmtId="1" fontId="7" fillId="0" borderId="21" xfId="1" applyNumberFormat="1" applyFont="1" applyFill="1" applyBorder="1" applyAlignment="1" applyProtection="1">
      <alignment horizontal="center"/>
    </xf>
    <xf numFmtId="44" fontId="7" fillId="0" borderId="23" xfId="1" applyFont="1" applyFill="1" applyBorder="1" applyProtection="1"/>
    <xf numFmtId="44" fontId="7" fillId="0" borderId="24" xfId="1" applyFont="1" applyFill="1" applyBorder="1" applyProtection="1"/>
    <xf numFmtId="0" fontId="0" fillId="2" borderId="0" xfId="0" applyFill="1"/>
    <xf numFmtId="44" fontId="7" fillId="3" borderId="12" xfId="0" applyNumberFormat="1" applyFont="1" applyFill="1" applyBorder="1" applyAlignment="1" applyProtection="1">
      <alignment horizontal="center"/>
      <protection locked="0"/>
    </xf>
    <xf numFmtId="44" fontId="7" fillId="4" borderId="15" xfId="0" applyNumberFormat="1" applyFont="1" applyFill="1" applyBorder="1" applyAlignment="1" applyProtection="1">
      <alignment horizontal="center" wrapText="1"/>
      <protection locked="0"/>
    </xf>
    <xf numFmtId="165" fontId="7" fillId="4" borderId="15" xfId="0" applyNumberFormat="1" applyFont="1" applyFill="1" applyBorder="1" applyAlignment="1" applyProtection="1">
      <alignment horizontal="center" wrapText="1"/>
      <protection locked="0"/>
    </xf>
    <xf numFmtId="44" fontId="7" fillId="3" borderId="17" xfId="0" applyNumberFormat="1" applyFont="1" applyFill="1" applyBorder="1" applyAlignment="1" applyProtection="1">
      <alignment horizontal="center"/>
      <protection locked="0"/>
    </xf>
    <xf numFmtId="44" fontId="7" fillId="4" borderId="18" xfId="0" applyNumberFormat="1" applyFont="1" applyFill="1" applyBorder="1" applyAlignment="1" applyProtection="1">
      <alignment horizontal="center" wrapText="1"/>
      <protection locked="0"/>
    </xf>
    <xf numFmtId="165" fontId="7" fillId="4" borderId="18" xfId="0" applyNumberFormat="1" applyFont="1" applyFill="1" applyBorder="1" applyAlignment="1" applyProtection="1">
      <alignment horizontal="center" wrapText="1"/>
      <protection locked="0"/>
    </xf>
    <xf numFmtId="0" fontId="18" fillId="9" borderId="13" xfId="0" applyFont="1" applyFill="1" applyBorder="1" applyAlignment="1">
      <alignment horizontal="center" vertical="top"/>
    </xf>
    <xf numFmtId="167" fontId="19" fillId="10" borderId="25" xfId="0" applyNumberFormat="1" applyFont="1" applyFill="1" applyBorder="1" applyAlignment="1">
      <alignment horizontal="center" vertical="top"/>
    </xf>
    <xf numFmtId="167" fontId="19" fillId="10" borderId="26" xfId="0" applyNumberFormat="1" applyFont="1" applyFill="1" applyBorder="1" applyAlignment="1">
      <alignment horizontal="center" vertical="top"/>
    </xf>
    <xf numFmtId="167" fontId="20" fillId="10" borderId="13" xfId="0" applyNumberFormat="1" applyFont="1" applyFill="1" applyBorder="1" applyAlignment="1">
      <alignment horizontal="center" vertical="top"/>
    </xf>
    <xf numFmtId="0" fontId="18" fillId="9" borderId="27" xfId="0" applyFont="1" applyFill="1" applyBorder="1" applyAlignment="1">
      <alignment horizontal="left" vertical="top"/>
    </xf>
    <xf numFmtId="0" fontId="19" fillId="10" borderId="25" xfId="0" applyFont="1" applyFill="1" applyBorder="1" applyAlignment="1">
      <alignment horizontal="left" vertical="top"/>
    </xf>
    <xf numFmtId="0" fontId="19" fillId="10" borderId="26" xfId="0" applyFont="1" applyFill="1" applyBorder="1" applyAlignment="1">
      <alignment horizontal="left" vertical="top"/>
    </xf>
    <xf numFmtId="0" fontId="20" fillId="10" borderId="13" xfId="0" applyFont="1" applyFill="1" applyBorder="1" applyAlignment="1">
      <alignment horizontal="left" vertical="top"/>
    </xf>
    <xf numFmtId="9" fontId="19" fillId="10" borderId="25" xfId="0" applyNumberFormat="1" applyFont="1" applyFill="1" applyBorder="1" applyAlignment="1">
      <alignment horizontal="center" vertical="top"/>
    </xf>
    <xf numFmtId="9" fontId="19" fillId="10" borderId="26" xfId="0" applyNumberFormat="1" applyFont="1" applyFill="1" applyBorder="1" applyAlignment="1">
      <alignment horizontal="center" vertical="top"/>
    </xf>
    <xf numFmtId="10" fontId="7" fillId="4" borderId="12" xfId="2" applyNumberFormat="1" applyFont="1" applyFill="1" applyBorder="1" applyAlignment="1" applyProtection="1">
      <alignment horizontal="center" vertical="center"/>
      <protection locked="0"/>
    </xf>
    <xf numFmtId="10" fontId="7" fillId="4" borderId="17" xfId="2" applyNumberFormat="1" applyFont="1" applyFill="1" applyBorder="1" applyAlignment="1" applyProtection="1">
      <alignment horizontal="center" vertical="center"/>
      <protection locked="0"/>
    </xf>
    <xf numFmtId="10" fontId="7" fillId="4" borderId="15" xfId="2" applyNumberFormat="1" applyFont="1" applyFill="1" applyBorder="1" applyAlignment="1" applyProtection="1">
      <alignment horizontal="center" vertical="center"/>
      <protection locked="0"/>
    </xf>
    <xf numFmtId="10" fontId="7" fillId="4" borderId="18" xfId="2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1" fontId="7" fillId="2" borderId="12" xfId="1" applyNumberFormat="1" applyFont="1" applyFill="1" applyBorder="1" applyAlignment="1" applyProtection="1">
      <alignment horizontal="center"/>
    </xf>
    <xf numFmtId="0" fontId="18" fillId="9" borderId="1" xfId="0" applyFont="1" applyFill="1" applyBorder="1" applyAlignment="1">
      <alignment horizontal="center" vertical="top"/>
    </xf>
    <xf numFmtId="0" fontId="18" fillId="9" borderId="3" xfId="0" applyFont="1" applyFill="1" applyBorder="1" applyAlignment="1">
      <alignment horizontal="center" vertical="top"/>
    </xf>
    <xf numFmtId="167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7" fontId="0" fillId="2" borderId="8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vertical="top" wrapText="1"/>
    </xf>
    <xf numFmtId="0" fontId="10" fillId="5" borderId="2" xfId="0" applyFont="1" applyFill="1" applyBorder="1" applyAlignment="1">
      <alignment vertical="top" wrapText="1"/>
    </xf>
    <xf numFmtId="0" fontId="10" fillId="5" borderId="3" xfId="0" applyFont="1" applyFill="1" applyBorder="1" applyAlignment="1">
      <alignment vertical="top" wrapText="1"/>
    </xf>
    <xf numFmtId="0" fontId="13" fillId="7" borderId="1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top"/>
    </xf>
    <xf numFmtId="0" fontId="16" fillId="2" borderId="0" xfId="0" quotePrefix="1" applyFont="1" applyFill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left" vertical="top" wrapText="1"/>
    </xf>
    <xf numFmtId="1" fontId="7" fillId="0" borderId="14" xfId="4" applyNumberFormat="1" applyFont="1" applyFill="1" applyBorder="1"/>
    <xf numFmtId="1" fontId="7" fillId="0" borderId="12" xfId="4" applyNumberFormat="1" applyFont="1" applyFill="1" applyBorder="1"/>
    <xf numFmtId="0" fontId="7" fillId="0" borderId="20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1" fontId="7" fillId="0" borderId="12" xfId="4" applyNumberFormat="1" applyFont="1" applyFill="1" applyBorder="1" applyAlignment="1">
      <alignment horizontal="center"/>
    </xf>
    <xf numFmtId="164" fontId="7" fillId="0" borderId="21" xfId="1" applyNumberFormat="1" applyFont="1" applyFill="1" applyBorder="1" applyAlignment="1" applyProtection="1">
      <alignment horizontal="center" vertical="center"/>
    </xf>
  </cellXfs>
  <cellStyles count="5">
    <cellStyle name="Procent" xfId="2" builtinId="5"/>
    <cellStyle name="Standaard" xfId="0" builtinId="0"/>
    <cellStyle name="Standaard 2 3" xfId="3" xr:uid="{D435DFCC-5550-4F71-A3B7-74DCA9F059B3}"/>
    <cellStyle name="Standaard 4" xfId="4" xr:uid="{E2C0DB98-30F2-4A57-A026-509BE8B3F829}"/>
    <cellStyle name="Valuta" xfId="1" builtinId="4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600075</xdr:colOff>
      <xdr:row>0</xdr:row>
      <xdr:rowOff>0</xdr:rowOff>
    </xdr:from>
    <xdr:to>
      <xdr:col>14</xdr:col>
      <xdr:colOff>285792</xdr:colOff>
      <xdr:row>6</xdr:row>
      <xdr:rowOff>47624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D438446-1B08-4BB3-BFC1-60AEBD225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0"/>
          <a:ext cx="3343317" cy="1247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12</xdr:col>
      <xdr:colOff>1581192</xdr:colOff>
      <xdr:row>6</xdr:row>
      <xdr:rowOff>95249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6218426-DFA9-FF58-CE3E-670267C2A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0376" y="0"/>
          <a:ext cx="3343317" cy="1247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12</xdr:col>
      <xdr:colOff>1581192</xdr:colOff>
      <xdr:row>6</xdr:row>
      <xdr:rowOff>95249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41FC53E-3916-44E2-A442-888A56FDD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0" y="0"/>
          <a:ext cx="3343317" cy="1247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4B94-01B8-4610-A6EC-0AA9A9376886}">
  <dimension ref="A1:G22"/>
  <sheetViews>
    <sheetView tabSelected="1" workbookViewId="0">
      <selection activeCell="D8" sqref="D8:E8"/>
    </sheetView>
  </sheetViews>
  <sheetFormatPr defaultColWidth="9.109375" defaultRowHeight="13.2"/>
  <cols>
    <col min="1" max="1" width="36.33203125" style="56" customWidth="1"/>
    <col min="2" max="2" width="30.5546875" style="56" customWidth="1"/>
    <col min="3" max="3" width="25.88671875" style="56" customWidth="1"/>
    <col min="4" max="4" width="19.5546875" style="56" customWidth="1"/>
    <col min="5" max="5" width="17.109375" style="56" customWidth="1"/>
    <col min="6" max="16384" width="9.109375" style="56"/>
  </cols>
  <sheetData>
    <row r="1" spans="1:7" ht="19.8">
      <c r="A1" s="24" t="s">
        <v>0</v>
      </c>
      <c r="B1" s="24"/>
      <c r="C1" s="15"/>
      <c r="D1" s="15"/>
      <c r="E1" s="15"/>
      <c r="F1" s="4"/>
      <c r="G1" s="4"/>
    </row>
    <row r="4" spans="1:7" ht="13.8" thickBot="1"/>
    <row r="5" spans="1:7" ht="18.600000000000001" thickBot="1">
      <c r="A5" s="67" t="s">
        <v>74</v>
      </c>
      <c r="B5" s="63" t="s">
        <v>79</v>
      </c>
      <c r="C5" s="63" t="s">
        <v>75</v>
      </c>
      <c r="D5" s="81" t="s">
        <v>80</v>
      </c>
      <c r="E5" s="82"/>
    </row>
    <row r="6" spans="1:7" ht="16.2" thickBot="1">
      <c r="A6" s="68" t="s">
        <v>76</v>
      </c>
      <c r="B6" s="71">
        <v>0.8</v>
      </c>
      <c r="C6" s="64">
        <f>'Eendaagse ritten'!J54</f>
        <v>0</v>
      </c>
      <c r="D6" s="83">
        <f>C6*B6</f>
        <v>0</v>
      </c>
      <c r="E6" s="84"/>
    </row>
    <row r="7" spans="1:7" ht="16.2" thickBot="1">
      <c r="A7" s="69" t="s">
        <v>77</v>
      </c>
      <c r="B7" s="72">
        <v>0.2</v>
      </c>
      <c r="C7" s="65">
        <f>'Meerdaagse ritten'!J40</f>
        <v>0</v>
      </c>
      <c r="D7" s="83">
        <f>C7*B7</f>
        <v>0</v>
      </c>
      <c r="E7" s="84"/>
    </row>
    <row r="8" spans="1:7" ht="16.2" thickBot="1">
      <c r="A8" s="70" t="s">
        <v>78</v>
      </c>
      <c r="B8" s="66"/>
      <c r="C8" s="66"/>
      <c r="D8" s="85">
        <f>D6+D7</f>
        <v>0</v>
      </c>
      <c r="E8" s="86"/>
    </row>
    <row r="11" spans="1:7" ht="13.8" thickBot="1"/>
    <row r="12" spans="1:7" ht="21.6" thickBot="1">
      <c r="A12" s="87" t="s">
        <v>69</v>
      </c>
      <c r="B12" s="88"/>
      <c r="C12" s="88"/>
      <c r="D12" s="88"/>
      <c r="E12" s="88"/>
      <c r="F12" s="89"/>
    </row>
    <row r="13" spans="1:7" ht="14.4">
      <c r="A13" s="1"/>
      <c r="B13" s="77"/>
      <c r="C13" s="90"/>
      <c r="D13" s="90"/>
      <c r="E13" s="96"/>
      <c r="F13" s="97"/>
    </row>
    <row r="14" spans="1:7" ht="14.4">
      <c r="A14" s="1" t="s">
        <v>70</v>
      </c>
      <c r="B14" s="78"/>
      <c r="C14" s="92"/>
      <c r="D14" s="92"/>
      <c r="E14" s="98"/>
      <c r="F14" s="99"/>
    </row>
    <row r="15" spans="1:7" ht="15" thickBot="1">
      <c r="A15" s="2"/>
      <c r="B15" s="78"/>
      <c r="C15" s="92"/>
      <c r="D15" s="92"/>
      <c r="E15" s="98"/>
      <c r="F15" s="99"/>
    </row>
    <row r="16" spans="1:7" ht="14.4">
      <c r="A16" s="1"/>
      <c r="B16" s="77"/>
      <c r="C16" s="90"/>
      <c r="D16" s="90"/>
      <c r="E16" s="96"/>
      <c r="F16" s="97"/>
    </row>
    <row r="17" spans="1:6" ht="14.4">
      <c r="A17" s="1" t="s">
        <v>71</v>
      </c>
      <c r="B17" s="78"/>
      <c r="C17" s="92"/>
      <c r="D17" s="92"/>
      <c r="E17" s="98"/>
      <c r="F17" s="99"/>
    </row>
    <row r="18" spans="1:6" ht="15" thickBot="1">
      <c r="A18" s="2"/>
      <c r="B18" s="78"/>
      <c r="C18" s="92"/>
      <c r="D18" s="92"/>
      <c r="E18" s="98"/>
      <c r="F18" s="99"/>
    </row>
    <row r="19" spans="1:6" ht="14.4">
      <c r="A19" s="1"/>
      <c r="B19" s="77"/>
      <c r="C19" s="90"/>
      <c r="D19" s="90"/>
      <c r="E19" s="90"/>
      <c r="F19" s="91"/>
    </row>
    <row r="20" spans="1:6" ht="14.4">
      <c r="A20" s="1" t="s">
        <v>72</v>
      </c>
      <c r="B20" s="78"/>
      <c r="C20" s="92"/>
      <c r="D20" s="92"/>
      <c r="E20" s="92"/>
      <c r="F20" s="93"/>
    </row>
    <row r="21" spans="1:6" ht="14.4">
      <c r="A21" s="1"/>
      <c r="B21" s="78"/>
      <c r="C21" s="92"/>
      <c r="D21" s="92"/>
      <c r="E21" s="92"/>
      <c r="F21" s="93"/>
    </row>
    <row r="22" spans="1:6" ht="15" thickBot="1">
      <c r="A22" s="2"/>
      <c r="B22" s="79"/>
      <c r="C22" s="94"/>
      <c r="D22" s="94"/>
      <c r="E22" s="94"/>
      <c r="F22" s="95"/>
    </row>
  </sheetData>
  <sheetProtection algorithmName="SHA-512" hashValue="p1B+CL8lb/tawqFYIUE7wMvtutuSb/EpQRr/VCFrxAq7LfT/jx7TR0L5lwqeeXDdZ3tiv2D2mmk/rGMtJyAmAQ==" saltValue="wfUigxta8Pla18eX8LuruQ==" spinCount="100000" sheet="1" objects="1" scenarios="1"/>
  <mergeCells count="10">
    <mergeCell ref="C19:F22"/>
    <mergeCell ref="C13:D15"/>
    <mergeCell ref="E13:F15"/>
    <mergeCell ref="C16:D18"/>
    <mergeCell ref="E16:F18"/>
    <mergeCell ref="D5:E5"/>
    <mergeCell ref="D6:E6"/>
    <mergeCell ref="D7:E7"/>
    <mergeCell ref="D8:E8"/>
    <mergeCell ref="A12:F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AO69"/>
  <sheetViews>
    <sheetView topLeftCell="A24" zoomScale="80" zoomScaleNormal="80" workbookViewId="0">
      <selection activeCell="E32" sqref="E32:E53"/>
    </sheetView>
  </sheetViews>
  <sheetFormatPr defaultColWidth="8.88671875" defaultRowHeight="13.2"/>
  <cols>
    <col min="1" max="1" width="19.33203125" style="5" customWidth="1"/>
    <col min="2" max="2" width="20.5546875" style="5" customWidth="1"/>
    <col min="3" max="3" width="17" style="5" customWidth="1"/>
    <col min="4" max="4" width="19.44140625" style="5" customWidth="1"/>
    <col min="5" max="5" width="21.88671875" style="5" customWidth="1"/>
    <col min="6" max="9" width="17.5546875" style="5" customWidth="1"/>
    <col min="10" max="10" width="18.6640625" style="5" customWidth="1"/>
    <col min="11" max="11" width="8.88671875" style="5"/>
    <col min="12" max="12" width="17.5546875" style="5" customWidth="1"/>
    <col min="13" max="13" width="51.88671875" style="5" customWidth="1"/>
    <col min="14" max="16384" width="8.88671875" style="5"/>
  </cols>
  <sheetData>
    <row r="1" spans="1:41" s="4" customFormat="1" ht="19.8">
      <c r="A1" s="24" t="s">
        <v>0</v>
      </c>
      <c r="B1" s="24"/>
      <c r="C1" s="15"/>
      <c r="D1" s="15"/>
      <c r="E1" s="1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s="4" customFormat="1" ht="14.4" customHeight="1" thickBot="1">
      <c r="A2" s="3"/>
      <c r="B2" s="3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s="4" customFormat="1" ht="14.4" customHeight="1">
      <c r="A3" s="16" t="s">
        <v>1</v>
      </c>
      <c r="B3" s="17"/>
      <c r="C3" s="17"/>
      <c r="D3" s="17"/>
      <c r="E3" s="17"/>
      <c r="F3" s="6"/>
      <c r="G3" s="6"/>
      <c r="H3" s="6"/>
      <c r="I3" s="6"/>
      <c r="J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1" s="4" customFormat="1" ht="14.4" customHeight="1">
      <c r="A4" s="18" t="s">
        <v>2</v>
      </c>
      <c r="B4" s="19"/>
      <c r="C4" s="19"/>
      <c r="D4" s="19"/>
      <c r="E4" s="19"/>
      <c r="J4" s="8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41" s="4" customFormat="1" ht="14.4" customHeight="1">
      <c r="A5" s="18" t="s">
        <v>3</v>
      </c>
      <c r="B5" s="19"/>
      <c r="C5" s="19"/>
      <c r="D5" s="19"/>
      <c r="E5" s="19"/>
      <c r="J5" s="8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41" s="4" customFormat="1" ht="14.4" customHeight="1" thickBot="1">
      <c r="A6" s="20" t="s">
        <v>4</v>
      </c>
      <c r="B6" s="21"/>
      <c r="C6" s="21"/>
      <c r="D6" s="21"/>
      <c r="E6" s="21"/>
      <c r="F6" s="9"/>
      <c r="G6" s="9"/>
      <c r="H6" s="9"/>
      <c r="I6" s="9"/>
      <c r="J6" s="10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41" s="4" customFormat="1" ht="14.4" customHeight="1">
      <c r="A7" s="19"/>
      <c r="B7" s="19"/>
      <c r="C7" s="19"/>
      <c r="D7" s="19"/>
      <c r="E7" s="19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41" s="4" customFormat="1" ht="14.4" customHeight="1" thickBot="1">
      <c r="A8" s="19"/>
      <c r="B8" s="19"/>
      <c r="C8" s="107"/>
      <c r="D8" s="107"/>
      <c r="E8" s="107"/>
      <c r="F8" s="107"/>
      <c r="G8" s="107"/>
      <c r="H8" s="10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41" s="4" customFormat="1" ht="26.25" customHeight="1" thickBot="1">
      <c r="A9" s="109" t="s">
        <v>5</v>
      </c>
      <c r="B9" s="110"/>
      <c r="C9" s="22" t="s">
        <v>6</v>
      </c>
      <c r="D9" s="23" t="s">
        <v>7</v>
      </c>
      <c r="E9" s="23" t="s">
        <v>8</v>
      </c>
      <c r="F9" s="46"/>
      <c r="G9" s="46"/>
      <c r="H9" s="46"/>
      <c r="I9" s="46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41" s="4" customFormat="1" ht="14.4" customHeight="1">
      <c r="A10" s="111" t="s">
        <v>9</v>
      </c>
      <c r="B10" s="112"/>
      <c r="C10" s="57">
        <v>0</v>
      </c>
      <c r="D10" s="58">
        <v>0</v>
      </c>
      <c r="E10" s="59">
        <v>0</v>
      </c>
      <c r="F10" s="39"/>
      <c r="G10" s="40"/>
      <c r="H10" s="41"/>
      <c r="I10" s="4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41" s="4" customFormat="1" ht="14.4" customHeight="1">
      <c r="A11" s="111" t="s">
        <v>10</v>
      </c>
      <c r="B11" s="112"/>
      <c r="C11" s="57">
        <v>0</v>
      </c>
      <c r="D11" s="58">
        <v>0</v>
      </c>
      <c r="E11" s="59">
        <v>0</v>
      </c>
      <c r="F11" s="39"/>
      <c r="G11" s="40"/>
      <c r="H11" s="41"/>
      <c r="I11" s="40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41" s="4" customFormat="1" ht="14.4" customHeight="1">
      <c r="A12" s="111" t="s">
        <v>83</v>
      </c>
      <c r="B12" s="112"/>
      <c r="C12" s="57">
        <v>0</v>
      </c>
      <c r="D12" s="58">
        <v>0</v>
      </c>
      <c r="E12" s="59">
        <v>0</v>
      </c>
      <c r="F12" s="39"/>
      <c r="G12" s="40"/>
      <c r="H12" s="41"/>
      <c r="I12" s="40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41" s="4" customFormat="1" ht="14.4" customHeight="1" thickBot="1">
      <c r="A13" s="113" t="s">
        <v>84</v>
      </c>
      <c r="B13" s="114"/>
      <c r="C13" s="60">
        <v>0</v>
      </c>
      <c r="D13" s="61">
        <v>0</v>
      </c>
      <c r="E13" s="62">
        <v>0</v>
      </c>
      <c r="F13" s="39"/>
      <c r="G13" s="40"/>
      <c r="H13" s="41"/>
      <c r="I13" s="40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41" s="4" customFormat="1" ht="14.4" customHeight="1">
      <c r="A14" s="38"/>
      <c r="B14" s="38"/>
      <c r="C14" s="39"/>
      <c r="D14" s="40"/>
      <c r="E14" s="41"/>
      <c r="F14" s="40"/>
      <c r="G14" s="40"/>
      <c r="H14" s="40"/>
      <c r="I14" s="40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41" s="4" customFormat="1" ht="14.4" customHeight="1">
      <c r="A15" s="38" t="s">
        <v>11</v>
      </c>
      <c r="B15" s="38"/>
      <c r="C15" s="39"/>
      <c r="D15" s="40"/>
      <c r="E15" s="41"/>
      <c r="F15" s="40"/>
      <c r="G15" s="40"/>
      <c r="H15" s="40"/>
      <c r="I15" s="40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41" s="4" customFormat="1" ht="14.4" customHeight="1">
      <c r="A16" s="38" t="s">
        <v>12</v>
      </c>
      <c r="B16" s="38"/>
      <c r="C16" s="39"/>
      <c r="D16" s="40"/>
      <c r="E16" s="41"/>
      <c r="F16" s="40"/>
      <c r="G16" s="40"/>
      <c r="H16" s="40"/>
      <c r="I16" s="4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s="4" customFormat="1" ht="14.4" customHeight="1">
      <c r="A17" s="42" t="s">
        <v>13</v>
      </c>
      <c r="B17" s="38"/>
      <c r="C17" s="39"/>
      <c r="D17" s="40"/>
      <c r="E17" s="41"/>
      <c r="F17" s="40"/>
      <c r="G17" s="40"/>
      <c r="H17" s="40"/>
      <c r="I17" s="4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s="4" customFormat="1" ht="14.4" customHeight="1">
      <c r="A18" s="42" t="s">
        <v>14</v>
      </c>
      <c r="B18" s="38"/>
      <c r="C18" s="39"/>
      <c r="D18" s="40"/>
      <c r="E18" s="41"/>
      <c r="F18" s="40"/>
      <c r="G18" s="40"/>
      <c r="H18" s="40"/>
      <c r="I18" s="40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s="4" customFormat="1" ht="14.4" customHeight="1" thickBot="1">
      <c r="A19" s="38"/>
      <c r="B19" s="38"/>
      <c r="C19" s="39"/>
      <c r="D19" s="40"/>
      <c r="E19" s="41"/>
      <c r="F19" s="40"/>
      <c r="G19" s="40"/>
      <c r="H19" s="40"/>
      <c r="I19" s="40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s="4" customFormat="1" ht="14.4" customHeight="1" thickBot="1">
      <c r="A20" s="101" t="s">
        <v>15</v>
      </c>
      <c r="B20" s="102"/>
      <c r="C20" s="102"/>
      <c r="D20" s="103"/>
      <c r="E20" s="25"/>
      <c r="F20" s="49"/>
      <c r="G20" s="49"/>
      <c r="H20" s="49"/>
      <c r="I20" s="49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s="4" customFormat="1" ht="14.4" customHeight="1">
      <c r="A21" s="11" t="s">
        <v>16</v>
      </c>
      <c r="B21" s="73">
        <v>0</v>
      </c>
      <c r="C21" s="12" t="s">
        <v>17</v>
      </c>
      <c r="D21" s="75">
        <v>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s="4" customFormat="1" ht="14.4" customHeight="1">
      <c r="A22" s="11" t="s">
        <v>18</v>
      </c>
      <c r="B22" s="73">
        <v>0</v>
      </c>
      <c r="C22" s="12" t="s">
        <v>19</v>
      </c>
      <c r="D22" s="75">
        <v>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s="4" customFormat="1" ht="14.4" customHeight="1">
      <c r="A23" s="11" t="s">
        <v>20</v>
      </c>
      <c r="B23" s="73">
        <v>0</v>
      </c>
      <c r="C23" s="12" t="s">
        <v>21</v>
      </c>
      <c r="D23" s="75">
        <v>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s="4" customFormat="1" ht="14.4" customHeight="1">
      <c r="A24" s="11" t="s">
        <v>22</v>
      </c>
      <c r="B24" s="73">
        <v>0</v>
      </c>
      <c r="C24" s="12" t="s">
        <v>23</v>
      </c>
      <c r="D24" s="75">
        <v>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s="4" customFormat="1" ht="14.4" customHeight="1">
      <c r="A25" s="11" t="s">
        <v>24</v>
      </c>
      <c r="B25" s="73">
        <v>0</v>
      </c>
      <c r="C25" s="12" t="s">
        <v>25</v>
      </c>
      <c r="D25" s="75">
        <v>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s="4" customFormat="1" ht="14.4" customHeight="1" thickBot="1">
      <c r="A26" s="13" t="s">
        <v>26</v>
      </c>
      <c r="B26" s="74">
        <v>0</v>
      </c>
      <c r="C26" s="14" t="s">
        <v>27</v>
      </c>
      <c r="D26" s="76">
        <v>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s="4" customFormat="1" ht="14.4" customHeight="1">
      <c r="A27" s="43"/>
      <c r="B27" s="44"/>
      <c r="C27" s="45"/>
      <c r="D27" s="44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s="4" customFormat="1" ht="15" customHeight="1">
      <c r="A28" s="108" t="s">
        <v>73</v>
      </c>
      <c r="B28" s="108"/>
      <c r="C28" s="108"/>
      <c r="D28" s="108"/>
      <c r="E28" s="108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s="4" customFormat="1" ht="14.4" customHeight="1" thickBot="1"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s="4" customFormat="1" ht="23.25" customHeight="1">
      <c r="A30" s="100" t="s">
        <v>28</v>
      </c>
      <c r="B30" s="88"/>
      <c r="C30" s="88"/>
      <c r="D30" s="88"/>
      <c r="E30" s="88"/>
      <c r="F30" s="88"/>
      <c r="G30" s="88"/>
      <c r="H30" s="88"/>
      <c r="I30" s="88"/>
      <c r="J30" s="89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s="4" customFormat="1" ht="41.4" customHeight="1">
      <c r="A31" s="27"/>
      <c r="B31" s="28" t="s">
        <v>81</v>
      </c>
      <c r="C31" s="28" t="s">
        <v>29</v>
      </c>
      <c r="D31" s="28" t="s">
        <v>30</v>
      </c>
      <c r="E31" s="28" t="s">
        <v>31</v>
      </c>
      <c r="F31" s="28" t="s">
        <v>32</v>
      </c>
      <c r="G31" s="28" t="s">
        <v>33</v>
      </c>
      <c r="H31" s="47" t="s">
        <v>34</v>
      </c>
      <c r="I31" s="29" t="s">
        <v>35</v>
      </c>
      <c r="J31" s="29" t="s">
        <v>36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s="4" customFormat="1" ht="14.4" customHeight="1">
      <c r="A32" s="30" t="s">
        <v>37</v>
      </c>
      <c r="B32" s="34">
        <v>120</v>
      </c>
      <c r="C32" s="52">
        <v>3.5</v>
      </c>
      <c r="D32" s="31" t="s">
        <v>22</v>
      </c>
      <c r="E32" s="115">
        <v>18</v>
      </c>
      <c r="F32" s="31">
        <f>C10</f>
        <v>0</v>
      </c>
      <c r="G32" s="54">
        <f>B32*D10</f>
        <v>0</v>
      </c>
      <c r="H32" s="54">
        <f>C32*E10</f>
        <v>0</v>
      </c>
      <c r="I32" s="54">
        <f t="shared" ref="I32:I53" si="0">SUM(F32:H32)</f>
        <v>0</v>
      </c>
      <c r="J32" s="36">
        <f>I32-(I32*B24)</f>
        <v>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s="4" customFormat="1" ht="14.4" customHeight="1">
      <c r="A33" s="30" t="s">
        <v>38</v>
      </c>
      <c r="B33" s="34">
        <v>40</v>
      </c>
      <c r="C33" s="51">
        <v>2</v>
      </c>
      <c r="D33" s="31" t="s">
        <v>20</v>
      </c>
      <c r="E33" s="115">
        <v>56</v>
      </c>
      <c r="F33" s="31">
        <f>C12</f>
        <v>0</v>
      </c>
      <c r="G33" s="54">
        <f>B33*D12</f>
        <v>0</v>
      </c>
      <c r="H33" s="54">
        <f>C33*E12</f>
        <v>0</v>
      </c>
      <c r="I33" s="54">
        <f t="shared" si="0"/>
        <v>0</v>
      </c>
      <c r="J33" s="36">
        <f>I33-(I33*B23)</f>
        <v>0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s="4" customFormat="1" ht="14.4" customHeight="1">
      <c r="A34" s="30" t="s">
        <v>39</v>
      </c>
      <c r="B34" s="34">
        <v>200</v>
      </c>
      <c r="C34" s="51">
        <v>5</v>
      </c>
      <c r="D34" s="31" t="s">
        <v>22</v>
      </c>
      <c r="E34" s="115">
        <v>57</v>
      </c>
      <c r="F34" s="31">
        <f>C12</f>
        <v>0</v>
      </c>
      <c r="G34" s="54">
        <f>B34*D12</f>
        <v>0</v>
      </c>
      <c r="H34" s="54">
        <f>C34*E12</f>
        <v>0</v>
      </c>
      <c r="I34" s="54">
        <f t="shared" si="0"/>
        <v>0</v>
      </c>
      <c r="J34" s="36">
        <f>I34-(I34*B24)</f>
        <v>0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s="4" customFormat="1" ht="14.4" customHeight="1">
      <c r="A35" s="30" t="s">
        <v>40</v>
      </c>
      <c r="B35" s="34">
        <v>50</v>
      </c>
      <c r="C35" s="51">
        <v>2</v>
      </c>
      <c r="D35" s="31" t="s">
        <v>41</v>
      </c>
      <c r="E35" s="115">
        <v>80</v>
      </c>
      <c r="F35" s="31">
        <f>C13</f>
        <v>0</v>
      </c>
      <c r="G35" s="54">
        <f>B35*D13</f>
        <v>0</v>
      </c>
      <c r="H35" s="54">
        <f>C35*E13</f>
        <v>0</v>
      </c>
      <c r="I35" s="54">
        <f t="shared" si="0"/>
        <v>0</v>
      </c>
      <c r="J35" s="36">
        <f>I35-(I35*B21)</f>
        <v>0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s="4" customFormat="1" ht="14.4" customHeight="1">
      <c r="A36" s="30" t="s">
        <v>42</v>
      </c>
      <c r="B36" s="34">
        <v>150</v>
      </c>
      <c r="C36" s="51">
        <v>4</v>
      </c>
      <c r="D36" s="31" t="s">
        <v>43</v>
      </c>
      <c r="E36" s="115">
        <v>66</v>
      </c>
      <c r="F36" s="31">
        <f>C13</f>
        <v>0</v>
      </c>
      <c r="G36" s="54">
        <f>B36*D13</f>
        <v>0</v>
      </c>
      <c r="H36" s="54">
        <f>C36*E13</f>
        <v>0</v>
      </c>
      <c r="I36" s="54">
        <f t="shared" si="0"/>
        <v>0</v>
      </c>
      <c r="J36" s="36">
        <f>I36-(I36*B24)</f>
        <v>0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s="4" customFormat="1" ht="14.4" customHeight="1">
      <c r="A37" s="30" t="s">
        <v>44</v>
      </c>
      <c r="B37" s="34">
        <v>600</v>
      </c>
      <c r="C37" s="51">
        <v>10</v>
      </c>
      <c r="D37" s="31" t="s">
        <v>45</v>
      </c>
      <c r="E37" s="115">
        <v>90</v>
      </c>
      <c r="F37" s="31">
        <f>C13</f>
        <v>0</v>
      </c>
      <c r="G37" s="54">
        <f>B37*D13</f>
        <v>0</v>
      </c>
      <c r="H37" s="54">
        <f>C37*E13</f>
        <v>0</v>
      </c>
      <c r="I37" s="54">
        <f t="shared" si="0"/>
        <v>0</v>
      </c>
      <c r="J37" s="36">
        <f>I37-(I37*B25)</f>
        <v>0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s="4" customFormat="1" ht="14.4" customHeight="1">
      <c r="A38" s="30" t="s">
        <v>46</v>
      </c>
      <c r="B38" s="34">
        <v>160</v>
      </c>
      <c r="C38" s="51">
        <v>4</v>
      </c>
      <c r="D38" s="31" t="s">
        <v>47</v>
      </c>
      <c r="E38" s="115">
        <v>45</v>
      </c>
      <c r="F38" s="31">
        <f>C11</f>
        <v>0</v>
      </c>
      <c r="G38" s="54">
        <f>B38*D11</f>
        <v>0</v>
      </c>
      <c r="H38" s="54">
        <f>C38*E11</f>
        <v>0</v>
      </c>
      <c r="I38" s="54">
        <f t="shared" si="0"/>
        <v>0</v>
      </c>
      <c r="J38" s="36">
        <f>I38-(I38*B22)</f>
        <v>0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s="4" customFormat="1" ht="14.4" customHeight="1">
      <c r="A39" s="30" t="s">
        <v>48</v>
      </c>
      <c r="B39" s="34">
        <v>10</v>
      </c>
      <c r="C39" s="52">
        <v>1.5</v>
      </c>
      <c r="D39" s="31" t="s">
        <v>43</v>
      </c>
      <c r="E39" s="115">
        <v>26</v>
      </c>
      <c r="F39" s="31">
        <f>C11</f>
        <v>0</v>
      </c>
      <c r="G39" s="54">
        <f>B39*D11</f>
        <v>0</v>
      </c>
      <c r="H39" s="54">
        <f>C39*E11</f>
        <v>0</v>
      </c>
      <c r="I39" s="54">
        <f t="shared" si="0"/>
        <v>0</v>
      </c>
      <c r="J39" s="36">
        <f>I39-(I39*B24)</f>
        <v>0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s="4" customFormat="1" ht="14.4" customHeight="1">
      <c r="A40" s="30" t="s">
        <v>49</v>
      </c>
      <c r="B40" s="34">
        <v>85</v>
      </c>
      <c r="C40" s="51">
        <v>3</v>
      </c>
      <c r="D40" s="31" t="s">
        <v>50</v>
      </c>
      <c r="E40" s="115">
        <v>20</v>
      </c>
      <c r="F40" s="31">
        <f>C10</f>
        <v>0</v>
      </c>
      <c r="G40" s="54">
        <f>B40*D10</f>
        <v>0</v>
      </c>
      <c r="H40" s="54">
        <f>C40*E10</f>
        <v>0</v>
      </c>
      <c r="I40" s="54">
        <f t="shared" si="0"/>
        <v>0</v>
      </c>
      <c r="J40" s="36">
        <f>I40-(I40*D23)</f>
        <v>0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s="4" customFormat="1" ht="14.4" customHeight="1">
      <c r="A41" s="30" t="s">
        <v>51</v>
      </c>
      <c r="B41" s="34">
        <v>60</v>
      </c>
      <c r="C41" s="51">
        <v>2</v>
      </c>
      <c r="D41" s="31" t="s">
        <v>52</v>
      </c>
      <c r="E41" s="115">
        <v>83</v>
      </c>
      <c r="F41" s="31">
        <f>C13</f>
        <v>0</v>
      </c>
      <c r="G41" s="54">
        <f>B41*D13</f>
        <v>0</v>
      </c>
      <c r="H41" s="54">
        <f>C41*E13</f>
        <v>0</v>
      </c>
      <c r="I41" s="54">
        <f t="shared" si="0"/>
        <v>0</v>
      </c>
      <c r="J41" s="36">
        <f>I41-(I41*D25)</f>
        <v>0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s="4" customFormat="1" ht="14.4" customHeight="1">
      <c r="A42" s="30" t="s">
        <v>53</v>
      </c>
      <c r="B42" s="34">
        <v>20</v>
      </c>
      <c r="C42" s="52">
        <v>1.5</v>
      </c>
      <c r="D42" s="31" t="s">
        <v>50</v>
      </c>
      <c r="E42" s="115">
        <v>87</v>
      </c>
      <c r="F42" s="31">
        <f>C13</f>
        <v>0</v>
      </c>
      <c r="G42" s="54">
        <f>B42*D13</f>
        <v>0</v>
      </c>
      <c r="H42" s="54">
        <f>C42*E13</f>
        <v>0</v>
      </c>
      <c r="I42" s="54">
        <f t="shared" si="0"/>
        <v>0</v>
      </c>
      <c r="J42" s="36">
        <f>I42-(I42*D23)</f>
        <v>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s="4" customFormat="1" ht="14.4" customHeight="1">
      <c r="A43" s="30" t="s">
        <v>54</v>
      </c>
      <c r="B43" s="34">
        <v>75</v>
      </c>
      <c r="C43" s="51">
        <v>3</v>
      </c>
      <c r="D43" s="31" t="s">
        <v>45</v>
      </c>
      <c r="E43" s="115">
        <v>56</v>
      </c>
      <c r="F43" s="31">
        <f>C12</f>
        <v>0</v>
      </c>
      <c r="G43" s="54">
        <f>B43*D12</f>
        <v>0</v>
      </c>
      <c r="H43" s="54">
        <f>C43*E12</f>
        <v>0</v>
      </c>
      <c r="I43" s="54">
        <f t="shared" si="0"/>
        <v>0</v>
      </c>
      <c r="J43" s="36">
        <f>I43-(I43*B25)</f>
        <v>0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s="4" customFormat="1" ht="14.4" customHeight="1">
      <c r="A44" s="30" t="s">
        <v>55</v>
      </c>
      <c r="B44" s="34">
        <v>100</v>
      </c>
      <c r="C44" s="52">
        <v>3.5</v>
      </c>
      <c r="D44" s="31" t="s">
        <v>56</v>
      </c>
      <c r="E44" s="115">
        <v>69</v>
      </c>
      <c r="F44" s="31">
        <f>C13</f>
        <v>0</v>
      </c>
      <c r="G44" s="54">
        <f>B44*D13</f>
        <v>0</v>
      </c>
      <c r="H44" s="54">
        <f>C44*E13</f>
        <v>0</v>
      </c>
      <c r="I44" s="54">
        <f t="shared" si="0"/>
        <v>0</v>
      </c>
      <c r="J44" s="36">
        <f>I44-(I44*D21)</f>
        <v>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s="4" customFormat="1" ht="14.4" customHeight="1">
      <c r="A45" s="30" t="s">
        <v>57</v>
      </c>
      <c r="B45" s="34">
        <v>50</v>
      </c>
      <c r="C45" s="51">
        <v>2</v>
      </c>
      <c r="D45" s="31" t="s">
        <v>45</v>
      </c>
      <c r="E45" s="115">
        <v>46</v>
      </c>
      <c r="F45" s="31">
        <f>C11</f>
        <v>0</v>
      </c>
      <c r="G45" s="54">
        <f>B45*D11</f>
        <v>0</v>
      </c>
      <c r="H45" s="54">
        <f>C45*E11</f>
        <v>0</v>
      </c>
      <c r="I45" s="54">
        <f t="shared" si="0"/>
        <v>0</v>
      </c>
      <c r="J45" s="36">
        <f>I45-(I45*B25)</f>
        <v>0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s="4" customFormat="1" ht="14.4" customHeight="1">
      <c r="A46" s="30" t="s">
        <v>58</v>
      </c>
      <c r="B46" s="34">
        <v>85</v>
      </c>
      <c r="C46" s="51">
        <v>3</v>
      </c>
      <c r="D46" s="31" t="s">
        <v>50</v>
      </c>
      <c r="E46" s="115">
        <v>30</v>
      </c>
      <c r="F46" s="31">
        <f>C11</f>
        <v>0</v>
      </c>
      <c r="G46" s="54">
        <f>B46*D11</f>
        <v>0</v>
      </c>
      <c r="H46" s="54">
        <f>C46*E11</f>
        <v>0</v>
      </c>
      <c r="I46" s="54">
        <f t="shared" si="0"/>
        <v>0</v>
      </c>
      <c r="J46" s="36">
        <f>I46-(I46*D23)</f>
        <v>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s="4" customFormat="1" ht="14.4" customHeight="1">
      <c r="A47" s="30" t="s">
        <v>59</v>
      </c>
      <c r="B47" s="34">
        <v>250</v>
      </c>
      <c r="C47" s="51">
        <v>5</v>
      </c>
      <c r="D47" s="31" t="s">
        <v>60</v>
      </c>
      <c r="E47" s="115">
        <v>25</v>
      </c>
      <c r="F47" s="31">
        <f>C11</f>
        <v>0</v>
      </c>
      <c r="G47" s="54">
        <f>B47*D11</f>
        <v>0</v>
      </c>
      <c r="H47" s="54">
        <f>C47*E11</f>
        <v>0</v>
      </c>
      <c r="I47" s="54">
        <f t="shared" si="0"/>
        <v>0</v>
      </c>
      <c r="J47" s="36">
        <f>I47-(I47*D24)</f>
        <v>0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s="4" customFormat="1" ht="14.4" customHeight="1">
      <c r="A48" s="30" t="s">
        <v>61</v>
      </c>
      <c r="B48" s="34">
        <v>80</v>
      </c>
      <c r="C48" s="51">
        <v>3</v>
      </c>
      <c r="D48" s="31" t="s">
        <v>62</v>
      </c>
      <c r="E48" s="115">
        <v>69</v>
      </c>
      <c r="F48" s="31">
        <f>C13</f>
        <v>0</v>
      </c>
      <c r="G48" s="54">
        <f>B48*D13</f>
        <v>0</v>
      </c>
      <c r="H48" s="54">
        <f>C48*E13</f>
        <v>0</v>
      </c>
      <c r="I48" s="54">
        <f t="shared" si="0"/>
        <v>0</v>
      </c>
      <c r="J48" s="36">
        <f>I48-(I48*B26)</f>
        <v>0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41" s="4" customFormat="1" ht="14.4" customHeight="1">
      <c r="A49" s="30" t="s">
        <v>63</v>
      </c>
      <c r="B49" s="34">
        <v>120</v>
      </c>
      <c r="C49" s="52">
        <v>2.5</v>
      </c>
      <c r="D49" s="31" t="s">
        <v>52</v>
      </c>
      <c r="E49" s="115">
        <v>55</v>
      </c>
      <c r="F49" s="31">
        <f>C12</f>
        <v>0</v>
      </c>
      <c r="G49" s="54">
        <f>B49*D12</f>
        <v>0</v>
      </c>
      <c r="H49" s="54">
        <f>C49*E12</f>
        <v>0</v>
      </c>
      <c r="I49" s="54">
        <f t="shared" si="0"/>
        <v>0</v>
      </c>
      <c r="J49" s="36">
        <f>I49-(I49*D25)</f>
        <v>0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41" s="4" customFormat="1" ht="14.4" customHeight="1">
      <c r="A50" s="30" t="s">
        <v>64</v>
      </c>
      <c r="B50" s="34">
        <v>320</v>
      </c>
      <c r="C50" s="51">
        <v>8</v>
      </c>
      <c r="D50" s="31" t="s">
        <v>62</v>
      </c>
      <c r="E50" s="115">
        <v>46</v>
      </c>
      <c r="F50" s="31">
        <f>C11</f>
        <v>0</v>
      </c>
      <c r="G50" s="54">
        <f>B50*D11</f>
        <v>0</v>
      </c>
      <c r="H50" s="54">
        <f>C50*E11</f>
        <v>0</v>
      </c>
      <c r="I50" s="54">
        <f t="shared" si="0"/>
        <v>0</v>
      </c>
      <c r="J50" s="36">
        <f>I50-(I50*B26)</f>
        <v>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41" s="4" customFormat="1" ht="14.4" customHeight="1">
      <c r="A51" s="30" t="s">
        <v>65</v>
      </c>
      <c r="B51" s="34">
        <v>160</v>
      </c>
      <c r="C51" s="51">
        <v>4</v>
      </c>
      <c r="D51" s="31" t="s">
        <v>52</v>
      </c>
      <c r="E51" s="115">
        <v>50</v>
      </c>
      <c r="F51" s="31">
        <f>C11</f>
        <v>0</v>
      </c>
      <c r="G51" s="54">
        <f>B51*D11</f>
        <v>0</v>
      </c>
      <c r="H51" s="54">
        <f>C51*E11</f>
        <v>0</v>
      </c>
      <c r="I51" s="54">
        <f t="shared" si="0"/>
        <v>0</v>
      </c>
      <c r="J51" s="36">
        <f>I51-(I51*D25)</f>
        <v>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41" s="4" customFormat="1" ht="14.4" customHeight="1">
      <c r="A52" s="30" t="s">
        <v>66</v>
      </c>
      <c r="B52" s="34">
        <v>80</v>
      </c>
      <c r="C52" s="51">
        <v>3</v>
      </c>
      <c r="D52" s="31" t="s">
        <v>56</v>
      </c>
      <c r="E52" s="115">
        <v>23</v>
      </c>
      <c r="F52" s="31">
        <f>C11</f>
        <v>0</v>
      </c>
      <c r="G52" s="54">
        <f>B52*D11</f>
        <v>0</v>
      </c>
      <c r="H52" s="54">
        <f>C52*E11</f>
        <v>0</v>
      </c>
      <c r="I52" s="54">
        <f t="shared" si="0"/>
        <v>0</v>
      </c>
      <c r="J52" s="36">
        <f>I52-(I52*D21)</f>
        <v>0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41" s="4" customFormat="1" ht="14.4" customHeight="1" thickBot="1">
      <c r="A53" s="32" t="s">
        <v>67</v>
      </c>
      <c r="B53" s="35">
        <v>500</v>
      </c>
      <c r="C53" s="53">
        <v>9</v>
      </c>
      <c r="D53" s="33" t="s">
        <v>68</v>
      </c>
      <c r="E53" s="116">
        <v>87</v>
      </c>
      <c r="F53" s="33">
        <f>C13</f>
        <v>0</v>
      </c>
      <c r="G53" s="55">
        <f>B53*D13</f>
        <v>0</v>
      </c>
      <c r="H53" s="55">
        <f>C53*E13</f>
        <v>0</v>
      </c>
      <c r="I53" s="54">
        <f t="shared" si="0"/>
        <v>0</v>
      </c>
      <c r="J53" s="36">
        <f>I53-(I53*D26)</f>
        <v>0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41" s="4" customFormat="1" ht="33.6" customHeight="1" thickBot="1">
      <c r="A54" s="104" t="s">
        <v>76</v>
      </c>
      <c r="B54" s="105"/>
      <c r="C54" s="105"/>
      <c r="D54" s="105"/>
      <c r="E54" s="105"/>
      <c r="F54" s="105"/>
      <c r="G54" s="105"/>
      <c r="H54" s="106"/>
      <c r="I54" s="26"/>
      <c r="J54" s="50">
        <f>SUM(J32:J53)</f>
        <v>0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41" s="4" customFormat="1" ht="14.4" customHeight="1"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41" s="4" customFormat="1" ht="14.4" customHeight="1">
      <c r="A56" s="3"/>
      <c r="B56" s="3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ht="14.4">
      <c r="G57" s="48"/>
      <c r="H57" s="48"/>
      <c r="I57" s="48"/>
    </row>
    <row r="58" spans="1:41" ht="14.4">
      <c r="G58" s="48"/>
      <c r="H58" s="48"/>
      <c r="I58" s="48"/>
    </row>
    <row r="59" spans="1:41" ht="14.4">
      <c r="G59" s="48"/>
      <c r="H59" s="48"/>
      <c r="I59" s="48"/>
    </row>
    <row r="60" spans="1:41" ht="14.4">
      <c r="G60" s="48"/>
      <c r="H60" s="48"/>
      <c r="I60" s="48"/>
    </row>
    <row r="61" spans="1:41" ht="14.4">
      <c r="G61" s="48"/>
      <c r="H61" s="48"/>
      <c r="I61" s="48"/>
    </row>
    <row r="62" spans="1:41" ht="14.4">
      <c r="G62" s="48"/>
      <c r="H62" s="48"/>
      <c r="I62" s="48"/>
    </row>
    <row r="63" spans="1:41" ht="14.4">
      <c r="G63" s="48"/>
      <c r="H63" s="48"/>
      <c r="I63" s="48"/>
    </row>
    <row r="64" spans="1:41" ht="14.4">
      <c r="G64" s="37"/>
      <c r="H64" s="37"/>
      <c r="I64" s="37"/>
    </row>
    <row r="65" spans="1:41" ht="14.4">
      <c r="G65" s="37"/>
      <c r="H65" s="37"/>
      <c r="I65" s="37"/>
    </row>
    <row r="66" spans="1:41" ht="14.4">
      <c r="G66" s="37"/>
      <c r="H66" s="37"/>
      <c r="I66" s="37"/>
    </row>
    <row r="67" spans="1:41" ht="14.4">
      <c r="G67" s="37"/>
      <c r="H67" s="37"/>
      <c r="I67" s="37"/>
    </row>
    <row r="68" spans="1:41" s="4" customFormat="1" ht="14.4" customHeight="1">
      <c r="A68" s="3"/>
      <c r="B68" s="3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s="4" customFormat="1" ht="14.4" customHeight="1">
      <c r="A69" s="3"/>
      <c r="B69" s="3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</sheetData>
  <sheetProtection algorithmName="SHA-512" hashValue="jhy/7DCnpC+XQvAcyeO/v1ixsDe+2C2V6k6T9Le8FnTZnopGzGqaoEt1yIJCbpaiM8s9sIh/fvj2txXTJDWwLA==" saltValue="YqUHfgUSy/G/dUD4QC8E6w==" spinCount="100000" sheet="1" objects="1" scenarios="1"/>
  <mergeCells count="8">
    <mergeCell ref="A30:J30"/>
    <mergeCell ref="A20:D20"/>
    <mergeCell ref="A54:H54"/>
    <mergeCell ref="C8:E8"/>
    <mergeCell ref="F8:H8"/>
    <mergeCell ref="A28:E28"/>
    <mergeCell ref="A9:B9"/>
    <mergeCell ref="A13:B13"/>
  </mergeCells>
  <phoneticPr fontId="12" type="noConversion"/>
  <pageMargins left="0.7" right="0.7" top="0.75" bottom="0.75" header="0.3" footer="0.3"/>
  <pageSetup paperSize="9" orientation="portrait" verticalDpi="0" r:id="rId1"/>
  <ignoredErrors>
    <ignoredError sqref="F33 F40 F47 F52 G33:H33 G40:H40 G47:H47 G52:H5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5CFC-7CF0-4EC1-B77F-2D0CC4A83ECA}">
  <dimension ref="A1:AO44"/>
  <sheetViews>
    <sheetView zoomScale="80" zoomScaleNormal="80" workbookViewId="0">
      <selection activeCell="I45" sqref="I45"/>
    </sheetView>
  </sheetViews>
  <sheetFormatPr defaultColWidth="8.88671875" defaultRowHeight="13.2"/>
  <cols>
    <col min="1" max="1" width="19.33203125" style="5" customWidth="1"/>
    <col min="2" max="2" width="20.5546875" style="5" customWidth="1"/>
    <col min="3" max="3" width="17" style="5" customWidth="1"/>
    <col min="4" max="4" width="19.44140625" style="5" customWidth="1"/>
    <col min="5" max="5" width="21.88671875" style="5" customWidth="1"/>
    <col min="6" max="9" width="17.5546875" style="5" customWidth="1"/>
    <col min="10" max="10" width="20.5546875" style="5" bestFit="1" customWidth="1"/>
    <col min="11" max="11" width="8.88671875" style="5"/>
    <col min="12" max="12" width="17.5546875" style="5" customWidth="1"/>
    <col min="13" max="13" width="51.88671875" style="5" customWidth="1"/>
    <col min="14" max="16384" width="8.88671875" style="5"/>
  </cols>
  <sheetData>
    <row r="1" spans="1:41" s="4" customFormat="1" ht="19.8">
      <c r="A1" s="24" t="s">
        <v>0</v>
      </c>
      <c r="B1" s="24"/>
      <c r="C1" s="15"/>
      <c r="D1" s="15"/>
      <c r="E1" s="1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s="4" customFormat="1" ht="14.4" customHeight="1" thickBot="1">
      <c r="A2" s="3"/>
      <c r="B2" s="3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s="4" customFormat="1" ht="14.4" customHeight="1">
      <c r="A3" s="16" t="s">
        <v>1</v>
      </c>
      <c r="B3" s="17"/>
      <c r="C3" s="17"/>
      <c r="D3" s="17"/>
      <c r="E3" s="17"/>
      <c r="F3" s="6"/>
      <c r="G3" s="6"/>
      <c r="H3" s="6"/>
      <c r="I3" s="6"/>
      <c r="J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1" s="4" customFormat="1" ht="14.4" customHeight="1">
      <c r="A4" s="18" t="s">
        <v>2</v>
      </c>
      <c r="B4" s="19"/>
      <c r="C4" s="19"/>
      <c r="D4" s="19"/>
      <c r="E4" s="19"/>
      <c r="J4" s="8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41" s="4" customFormat="1" ht="14.4" customHeight="1">
      <c r="A5" s="18" t="s">
        <v>3</v>
      </c>
      <c r="B5" s="19"/>
      <c r="C5" s="19"/>
      <c r="D5" s="19"/>
      <c r="E5" s="19"/>
      <c r="J5" s="8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41" s="4" customFormat="1" ht="14.4" customHeight="1" thickBot="1">
      <c r="A6" s="20" t="s">
        <v>4</v>
      </c>
      <c r="B6" s="21"/>
      <c r="C6" s="21"/>
      <c r="D6" s="21"/>
      <c r="E6" s="21"/>
      <c r="F6" s="9"/>
      <c r="G6" s="9"/>
      <c r="H6" s="9"/>
      <c r="I6" s="9"/>
      <c r="J6" s="10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41" s="4" customFormat="1" ht="14.4" customHeight="1">
      <c r="A7" s="19"/>
      <c r="B7" s="19"/>
      <c r="C7" s="19"/>
      <c r="D7" s="19"/>
      <c r="E7" s="19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41" s="4" customFormat="1" ht="14.4" customHeight="1" thickBot="1">
      <c r="A8" s="19"/>
      <c r="B8" s="19"/>
      <c r="C8" s="107"/>
      <c r="D8" s="107"/>
      <c r="E8" s="107"/>
      <c r="F8" s="107"/>
      <c r="G8" s="107"/>
      <c r="H8" s="10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41" s="4" customFormat="1" ht="26.25" customHeight="1" thickBot="1">
      <c r="A9" s="109" t="s">
        <v>5</v>
      </c>
      <c r="B9" s="110"/>
      <c r="C9" s="22" t="s">
        <v>6</v>
      </c>
      <c r="D9" s="23" t="s">
        <v>7</v>
      </c>
      <c r="E9" s="23" t="s">
        <v>8</v>
      </c>
      <c r="F9" s="46"/>
      <c r="G9" s="46"/>
      <c r="H9" s="46"/>
      <c r="I9" s="46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41" s="4" customFormat="1" ht="14.4" customHeight="1">
      <c r="A10" s="111" t="s">
        <v>9</v>
      </c>
      <c r="B10" s="112"/>
      <c r="C10" s="57">
        <v>0</v>
      </c>
      <c r="D10" s="58">
        <v>0</v>
      </c>
      <c r="E10" s="59">
        <v>0</v>
      </c>
      <c r="F10" s="39"/>
      <c r="G10" s="40"/>
      <c r="H10" s="41"/>
      <c r="I10" s="4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41" s="4" customFormat="1" ht="14.4" customHeight="1">
      <c r="A11" s="111" t="s">
        <v>10</v>
      </c>
      <c r="B11" s="112"/>
      <c r="C11" s="57">
        <v>0</v>
      </c>
      <c r="D11" s="58">
        <v>0</v>
      </c>
      <c r="E11" s="59">
        <v>0</v>
      </c>
      <c r="F11" s="39"/>
      <c r="G11" s="40"/>
      <c r="H11" s="41"/>
      <c r="I11" s="40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41" s="4" customFormat="1" ht="14.4" customHeight="1">
      <c r="A12" s="111" t="s">
        <v>83</v>
      </c>
      <c r="B12" s="112"/>
      <c r="C12" s="57">
        <v>0</v>
      </c>
      <c r="D12" s="58">
        <v>0</v>
      </c>
      <c r="E12" s="59">
        <v>0</v>
      </c>
      <c r="F12" s="39"/>
      <c r="G12" s="40"/>
      <c r="H12" s="41"/>
      <c r="I12" s="40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41" s="4" customFormat="1" ht="14.4" customHeight="1" thickBot="1">
      <c r="A13" s="113" t="s">
        <v>84</v>
      </c>
      <c r="B13" s="114"/>
      <c r="C13" s="60">
        <v>0</v>
      </c>
      <c r="D13" s="61">
        <v>0</v>
      </c>
      <c r="E13" s="62">
        <v>0</v>
      </c>
      <c r="F13" s="39"/>
      <c r="G13" s="40"/>
      <c r="H13" s="41"/>
      <c r="I13" s="40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41" s="4" customFormat="1" ht="14.4" customHeight="1">
      <c r="A14" s="38"/>
      <c r="B14" s="38"/>
      <c r="C14" s="39"/>
      <c r="D14" s="40"/>
      <c r="E14" s="41"/>
      <c r="F14" s="40"/>
      <c r="G14" s="40"/>
      <c r="H14" s="40"/>
      <c r="I14" s="40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41" s="4" customFormat="1" ht="14.4" customHeight="1">
      <c r="A15" s="38" t="s">
        <v>11</v>
      </c>
      <c r="B15" s="38"/>
      <c r="C15" s="39"/>
      <c r="D15" s="40"/>
      <c r="E15" s="41"/>
      <c r="F15" s="40"/>
      <c r="G15" s="40"/>
      <c r="H15" s="40"/>
      <c r="I15" s="40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41" s="4" customFormat="1" ht="14.4" customHeight="1">
      <c r="A16" s="38" t="s">
        <v>12</v>
      </c>
      <c r="B16" s="38"/>
      <c r="C16" s="39"/>
      <c r="D16" s="40"/>
      <c r="E16" s="41"/>
      <c r="F16" s="40"/>
      <c r="G16" s="40"/>
      <c r="H16" s="40"/>
      <c r="I16" s="4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s="4" customFormat="1" ht="14.4" customHeight="1">
      <c r="A17" s="42" t="s">
        <v>13</v>
      </c>
      <c r="B17" s="38"/>
      <c r="C17" s="39"/>
      <c r="D17" s="40"/>
      <c r="E17" s="41"/>
      <c r="F17" s="40"/>
      <c r="G17" s="40"/>
      <c r="H17" s="40"/>
      <c r="I17" s="4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s="4" customFormat="1" ht="14.4" customHeight="1">
      <c r="A18" s="42" t="s">
        <v>14</v>
      </c>
      <c r="B18" s="38"/>
      <c r="C18" s="39"/>
      <c r="D18" s="40"/>
      <c r="E18" s="41"/>
      <c r="F18" s="40"/>
      <c r="G18" s="40"/>
      <c r="H18" s="40"/>
      <c r="I18" s="40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s="4" customFormat="1" ht="14.4" customHeight="1" thickBot="1">
      <c r="A19" s="38"/>
      <c r="B19" s="38"/>
      <c r="C19" s="39"/>
      <c r="D19" s="40"/>
      <c r="E19" s="41"/>
      <c r="F19" s="40"/>
      <c r="G19" s="40"/>
      <c r="H19" s="40"/>
      <c r="I19" s="40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s="4" customFormat="1" ht="14.4" customHeight="1" thickBot="1">
      <c r="A20" s="101" t="s">
        <v>15</v>
      </c>
      <c r="B20" s="102"/>
      <c r="C20" s="102"/>
      <c r="D20" s="103"/>
      <c r="E20" s="25"/>
      <c r="F20" s="49"/>
      <c r="G20" s="49"/>
      <c r="H20" s="49"/>
      <c r="I20" s="49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s="4" customFormat="1" ht="14.4" customHeight="1">
      <c r="A21" s="11" t="s">
        <v>16</v>
      </c>
      <c r="B21" s="73">
        <v>0</v>
      </c>
      <c r="C21" s="12" t="s">
        <v>17</v>
      </c>
      <c r="D21" s="75">
        <v>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s="4" customFormat="1" ht="14.4" customHeight="1">
      <c r="A22" s="11" t="s">
        <v>18</v>
      </c>
      <c r="B22" s="73">
        <v>0</v>
      </c>
      <c r="C22" s="12" t="s">
        <v>19</v>
      </c>
      <c r="D22" s="75">
        <v>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s="4" customFormat="1" ht="14.4" customHeight="1">
      <c r="A23" s="11" t="s">
        <v>20</v>
      </c>
      <c r="B23" s="73">
        <v>0</v>
      </c>
      <c r="C23" s="12" t="s">
        <v>21</v>
      </c>
      <c r="D23" s="75">
        <v>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s="4" customFormat="1" ht="14.4" customHeight="1">
      <c r="A24" s="11" t="s">
        <v>22</v>
      </c>
      <c r="B24" s="73">
        <v>0</v>
      </c>
      <c r="C24" s="12" t="s">
        <v>23</v>
      </c>
      <c r="D24" s="75">
        <v>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s="4" customFormat="1" ht="14.4" customHeight="1">
      <c r="A25" s="11" t="s">
        <v>24</v>
      </c>
      <c r="B25" s="73">
        <v>0</v>
      </c>
      <c r="C25" s="12" t="s">
        <v>25</v>
      </c>
      <c r="D25" s="75">
        <v>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s="4" customFormat="1" ht="14.4" customHeight="1" thickBot="1">
      <c r="A26" s="13" t="s">
        <v>26</v>
      </c>
      <c r="B26" s="74">
        <v>0</v>
      </c>
      <c r="C26" s="14" t="s">
        <v>27</v>
      </c>
      <c r="D26" s="76">
        <v>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s="4" customFormat="1" ht="14.4" customHeight="1">
      <c r="A27" s="43"/>
      <c r="B27" s="44"/>
      <c r="C27" s="45"/>
      <c r="D27" s="44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s="4" customFormat="1" ht="15" customHeight="1">
      <c r="A28" s="108" t="s">
        <v>73</v>
      </c>
      <c r="B28" s="108"/>
      <c r="C28" s="108"/>
      <c r="D28" s="108"/>
      <c r="E28" s="108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s="4" customFormat="1" ht="14.4" customHeight="1" thickBot="1"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s="4" customFormat="1" ht="23.25" customHeight="1">
      <c r="A30" s="100" t="s">
        <v>28</v>
      </c>
      <c r="B30" s="88"/>
      <c r="C30" s="88"/>
      <c r="D30" s="88"/>
      <c r="E30" s="88"/>
      <c r="F30" s="88"/>
      <c r="G30" s="88"/>
      <c r="H30" s="88"/>
      <c r="I30" s="88"/>
      <c r="J30" s="89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s="4" customFormat="1" ht="63" customHeight="1">
      <c r="A31" s="27"/>
      <c r="B31" s="28" t="s">
        <v>81</v>
      </c>
      <c r="C31" s="28" t="s">
        <v>82</v>
      </c>
      <c r="D31" s="28" t="s">
        <v>30</v>
      </c>
      <c r="E31" s="28" t="s">
        <v>31</v>
      </c>
      <c r="F31" s="28" t="s">
        <v>32</v>
      </c>
      <c r="G31" s="28" t="s">
        <v>33</v>
      </c>
      <c r="H31" s="47" t="s">
        <v>34</v>
      </c>
      <c r="I31" s="29" t="s">
        <v>35</v>
      </c>
      <c r="J31" s="29" t="s">
        <v>36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s="4" customFormat="1" ht="14.4" customHeight="1">
      <c r="A32" s="30" t="s">
        <v>37</v>
      </c>
      <c r="B32" s="34">
        <v>1250</v>
      </c>
      <c r="C32" s="80">
        <v>36</v>
      </c>
      <c r="D32" s="31" t="s">
        <v>22</v>
      </c>
      <c r="E32" s="115">
        <v>18</v>
      </c>
      <c r="F32" s="31">
        <f>C10</f>
        <v>0</v>
      </c>
      <c r="G32" s="54">
        <f>B32*D10</f>
        <v>0</v>
      </c>
      <c r="H32" s="54">
        <f>C32*E10</f>
        <v>0</v>
      </c>
      <c r="I32" s="54">
        <f t="shared" ref="I32:I39" si="0">SUM(F32:H32)</f>
        <v>0</v>
      </c>
      <c r="J32" s="36">
        <f>I32-(I32*B24)</f>
        <v>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41" s="4" customFormat="1" ht="14.4" customHeight="1">
      <c r="A33" s="30" t="s">
        <v>38</v>
      </c>
      <c r="B33" s="34">
        <v>900</v>
      </c>
      <c r="C33" s="80">
        <v>22</v>
      </c>
      <c r="D33" s="31" t="s">
        <v>20</v>
      </c>
      <c r="E33" s="115">
        <v>60</v>
      </c>
      <c r="F33" s="31">
        <f>C12</f>
        <v>0</v>
      </c>
      <c r="G33" s="54">
        <f>B33*D12</f>
        <v>0</v>
      </c>
      <c r="H33" s="54">
        <f>C33*E12</f>
        <v>0</v>
      </c>
      <c r="I33" s="54">
        <f t="shared" si="0"/>
        <v>0</v>
      </c>
      <c r="J33" s="36">
        <f>I33-(I33*B23)</f>
        <v>0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41" s="4" customFormat="1" ht="14.4" customHeight="1">
      <c r="A34" s="30" t="s">
        <v>39</v>
      </c>
      <c r="B34" s="34">
        <v>1800</v>
      </c>
      <c r="C34" s="80">
        <v>51</v>
      </c>
      <c r="D34" s="31" t="s">
        <v>22</v>
      </c>
      <c r="E34" s="115">
        <v>57</v>
      </c>
      <c r="F34" s="31">
        <f>C12</f>
        <v>0</v>
      </c>
      <c r="G34" s="54">
        <f>B34*D12</f>
        <v>0</v>
      </c>
      <c r="H34" s="54">
        <f>C34*E12</f>
        <v>0</v>
      </c>
      <c r="I34" s="54">
        <f t="shared" si="0"/>
        <v>0</v>
      </c>
      <c r="J34" s="36">
        <f>I34-(I34*B24)</f>
        <v>0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41" s="4" customFormat="1" ht="14.4" customHeight="1">
      <c r="A35" s="30" t="s">
        <v>40</v>
      </c>
      <c r="B35" s="34">
        <v>1650</v>
      </c>
      <c r="C35" s="80">
        <v>40</v>
      </c>
      <c r="D35" s="31" t="s">
        <v>41</v>
      </c>
      <c r="E35" s="115">
        <v>80</v>
      </c>
      <c r="F35" s="31">
        <f>C13</f>
        <v>0</v>
      </c>
      <c r="G35" s="54">
        <f>B35*D13</f>
        <v>0</v>
      </c>
      <c r="H35" s="54">
        <f>C35*E13</f>
        <v>0</v>
      </c>
      <c r="I35" s="54">
        <f t="shared" si="0"/>
        <v>0</v>
      </c>
      <c r="J35" s="36">
        <f>I35-(I35*B21)</f>
        <v>0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41" s="4" customFormat="1" ht="14.4" customHeight="1">
      <c r="A36" s="30" t="s">
        <v>42</v>
      </c>
      <c r="B36" s="34">
        <v>600</v>
      </c>
      <c r="C36" s="80">
        <v>18</v>
      </c>
      <c r="D36" s="31" t="s">
        <v>43</v>
      </c>
      <c r="E36" s="115">
        <v>45</v>
      </c>
      <c r="F36" s="31">
        <f>C11</f>
        <v>0</v>
      </c>
      <c r="G36" s="54">
        <f>B36*D11</f>
        <v>0</v>
      </c>
      <c r="H36" s="54">
        <f>C36*E11</f>
        <v>0</v>
      </c>
      <c r="I36" s="54">
        <f t="shared" si="0"/>
        <v>0</v>
      </c>
      <c r="J36" s="36">
        <f>I36-(I36*B24)</f>
        <v>0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41" s="4" customFormat="1" ht="14.4" customHeight="1">
      <c r="A37" s="30" t="s">
        <v>44</v>
      </c>
      <c r="B37" s="34">
        <v>1850</v>
      </c>
      <c r="C37" s="80">
        <v>68</v>
      </c>
      <c r="D37" s="31" t="s">
        <v>45</v>
      </c>
      <c r="E37" s="115">
        <v>90</v>
      </c>
      <c r="F37" s="31">
        <f>C13</f>
        <v>0</v>
      </c>
      <c r="G37" s="54">
        <f>B37*D13</f>
        <v>0</v>
      </c>
      <c r="H37" s="54">
        <f>C37*E13</f>
        <v>0</v>
      </c>
      <c r="I37" s="54">
        <f t="shared" si="0"/>
        <v>0</v>
      </c>
      <c r="J37" s="36">
        <f>I37-(I37*B25)</f>
        <v>0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41" s="4" customFormat="1" ht="14.4" customHeight="1">
      <c r="A38" s="30" t="s">
        <v>46</v>
      </c>
      <c r="B38" s="34">
        <v>750</v>
      </c>
      <c r="C38" s="80">
        <v>20</v>
      </c>
      <c r="D38" s="31" t="s">
        <v>47</v>
      </c>
      <c r="E38" s="115">
        <v>56</v>
      </c>
      <c r="F38" s="31">
        <f>C12</f>
        <v>0</v>
      </c>
      <c r="G38" s="54">
        <f>B38*D12</f>
        <v>0</v>
      </c>
      <c r="H38" s="54">
        <f>C38*E12</f>
        <v>0</v>
      </c>
      <c r="I38" s="54">
        <f t="shared" si="0"/>
        <v>0</v>
      </c>
      <c r="J38" s="36">
        <f>I38-(I38*B22)</f>
        <v>0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41" s="4" customFormat="1" ht="14.4" customHeight="1" thickBot="1">
      <c r="A39" s="30" t="s">
        <v>48</v>
      </c>
      <c r="B39" s="34">
        <v>1100</v>
      </c>
      <c r="C39" s="80">
        <v>30</v>
      </c>
      <c r="D39" s="31" t="s">
        <v>43</v>
      </c>
      <c r="E39" s="115">
        <v>26</v>
      </c>
      <c r="F39" s="31">
        <f>C11</f>
        <v>0</v>
      </c>
      <c r="G39" s="54">
        <f>B39*D11</f>
        <v>0</v>
      </c>
      <c r="H39" s="54">
        <f>C39*E11</f>
        <v>0</v>
      </c>
      <c r="I39" s="54">
        <f t="shared" si="0"/>
        <v>0</v>
      </c>
      <c r="J39" s="36">
        <f>I39-(I39*B24)</f>
        <v>0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41" s="4" customFormat="1" ht="33.6" customHeight="1" thickBot="1">
      <c r="A40" s="104" t="s">
        <v>77</v>
      </c>
      <c r="B40" s="105"/>
      <c r="C40" s="105"/>
      <c r="D40" s="105"/>
      <c r="E40" s="105"/>
      <c r="F40" s="105"/>
      <c r="G40" s="105"/>
      <c r="H40" s="106"/>
      <c r="I40" s="26"/>
      <c r="J40" s="50">
        <f>SUM(J32:J39)</f>
        <v>0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41" s="4" customFormat="1" ht="14.4" customHeight="1"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41" s="4" customFormat="1" ht="14.4" customHeight="1">
      <c r="A42" s="3"/>
      <c r="B42" s="3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 s="4" customFormat="1" ht="14.4" customHeight="1">
      <c r="A43" s="3"/>
      <c r="B43" s="3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 s="4" customFormat="1" ht="14.4" customHeight="1">
      <c r="A44" s="3"/>
      <c r="B44" s="3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</sheetData>
  <sheetProtection algorithmName="SHA-512" hashValue="4q0chA6Gyxf8EN2k4S/sHGsDM/9OXS9uBzlKwtzjnEHHEdVHu5b8g6yXth7JTcInE4RsXjXPQb8H3az1PQfExA==" saltValue="+TXdT4TOadXr/QkhGtEVuw==" spinCount="100000" sheet="1" objects="1" scenarios="1"/>
  <mergeCells count="8">
    <mergeCell ref="A30:J30"/>
    <mergeCell ref="A40:H40"/>
    <mergeCell ref="C8:E8"/>
    <mergeCell ref="F8:H8"/>
    <mergeCell ref="A9:B9"/>
    <mergeCell ref="A13:B13"/>
    <mergeCell ref="A20:D20"/>
    <mergeCell ref="A28:E28"/>
  </mergeCells>
  <pageMargins left="0.7" right="0.7" top="0.75" bottom="0.75" header="0.3" footer="0.3"/>
  <pageSetup paperSize="9" orientation="portrait" verticalDpi="0" r:id="rId1"/>
  <ignoredErrors>
    <ignoredError sqref="F33:H33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39CFE4475B04DA0F8D64ED21BFB3E" ma:contentTypeVersion="3" ma:contentTypeDescription="Een nieuw document maken." ma:contentTypeScope="" ma:versionID="24b45fa77db864668d55cea20aa11bcf">
  <xsd:schema xmlns:xsd="http://www.w3.org/2001/XMLSchema" xmlns:xs="http://www.w3.org/2001/XMLSchema" xmlns:p="http://schemas.microsoft.com/office/2006/metadata/properties" xmlns:ns2="70d1129d-873d-429e-b1b4-da58eeb981d9" targetNamespace="http://schemas.microsoft.com/office/2006/metadata/properties" ma:root="true" ma:fieldsID="3a146d1024ec77dea8a58db93fa8b19b" ns2:_="">
    <xsd:import namespace="70d1129d-873d-429e-b1b4-da58eeb98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1129d-873d-429e-b1b4-da58eeb98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29DE1-7ED8-4762-A0E1-3857E10802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1129d-873d-429e-b1b4-da58eeb98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70d1129d-873d-429e-b1b4-da58eeb981d9"/>
    <ds:schemaRef ds:uri="http://purl.org/dc/elements/1.1/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Eendaagse ritten</vt:lpstr>
      <vt:lpstr>Meerdaagse ritten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dcterms:created xsi:type="dcterms:W3CDTF">2021-07-07T13:50:11Z</dcterms:created>
  <dcterms:modified xsi:type="dcterms:W3CDTF">2026-01-09T15:22:56Z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0x010100B5539CFE4475B04DA0F8D64ED21BFB3E</vt:lpwstr>
  </property>
  <property fmtid="{D5CDD505-2E9C-101B-9397-08002B2CF9AE}" pid="3" name="MediaServiceImageTags">
    <vt:lpwstr/>
  </property>
</Properties>
</file>