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8"/>
  <workbookPr filterPrivacy="1" codeName="ThisWorkbook" autoCompressPictures="0"/>
  <xr:revisionPtr revIDLastSave="1615" documentId="13_ncr:1_{9C5461E7-2BAF-D048-9DC6-12D0CA6E0111}" xr6:coauthVersionLast="47" xr6:coauthVersionMax="47" xr10:uidLastSave="{9212404D-E5EB-494A-AC89-2727A9AB3EC6}"/>
  <bookViews>
    <workbookView xWindow="28800" yWindow="500" windowWidth="51200" windowHeight="21100" activeTab="9" xr2:uid="{00000000-000D-0000-FFFF-FFFF00000000}"/>
  </bookViews>
  <sheets>
    <sheet name="Beoordelen open vragen" sheetId="6" r:id="rId1"/>
    <sheet name="Beoordelen interview" sheetId="17" r:id="rId2"/>
    <sheet name="Beoordelaar 1" sheetId="7" r:id="rId3"/>
    <sheet name="Beoordelaar 2" sheetId="15" r:id="rId4"/>
    <sheet name="Beoordelaar 3" sheetId="16" r:id="rId5"/>
    <sheet name="Beoordelaar 4" sheetId="20" r:id="rId6"/>
    <sheet name="Beoordelaar 5" sheetId="21" r:id="rId7"/>
    <sheet name="Beoordelaar 6" sheetId="22" r:id="rId8"/>
    <sheet name="Beoordelaar 7" sheetId="23" r:id="rId9"/>
    <sheet name="Consensus" sheetId="9" r:id="rId10"/>
    <sheet name="Eindscores" sheetId="19" r:id="rId11"/>
  </sheets>
  <definedNames>
    <definedName name="Score">'Beoordelen open vragen'!$B$2:$B$7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87" i="9" l="1"/>
  <c r="G87" i="9"/>
  <c r="D87" i="9"/>
  <c r="J78" i="9"/>
  <c r="G78" i="9"/>
  <c r="D78" i="9"/>
  <c r="J69" i="9"/>
  <c r="G69" i="9"/>
  <c r="D69" i="9"/>
  <c r="J60" i="9"/>
  <c r="G60" i="9"/>
  <c r="D60" i="9"/>
  <c r="J51" i="9"/>
  <c r="G51" i="9"/>
  <c r="D51" i="9"/>
  <c r="J42" i="9"/>
  <c r="G42" i="9"/>
  <c r="D42" i="9"/>
  <c r="J29" i="9"/>
  <c r="G29" i="9"/>
  <c r="D29" i="9"/>
  <c r="J20" i="9"/>
  <c r="G20" i="9"/>
  <c r="D20" i="9"/>
  <c r="J11" i="9"/>
  <c r="G11" i="9"/>
  <c r="D11" i="9"/>
  <c r="G79" i="9"/>
  <c r="J76" i="9"/>
  <c r="J75" i="9"/>
  <c r="J74" i="9"/>
  <c r="J73" i="9"/>
  <c r="J72" i="9"/>
  <c r="J71" i="9"/>
  <c r="J70" i="9"/>
  <c r="G76" i="9"/>
  <c r="G75" i="9"/>
  <c r="G74" i="9"/>
  <c r="G73" i="9"/>
  <c r="G72" i="9"/>
  <c r="G71" i="9"/>
  <c r="G70" i="9"/>
  <c r="J85" i="9"/>
  <c r="J84" i="9"/>
  <c r="J83" i="9"/>
  <c r="J82" i="9"/>
  <c r="J81" i="9"/>
  <c r="J80" i="9"/>
  <c r="J79" i="9"/>
  <c r="G85" i="9"/>
  <c r="G84" i="9"/>
  <c r="G83" i="9"/>
  <c r="G82" i="9"/>
  <c r="G81" i="9"/>
  <c r="G80" i="9"/>
  <c r="D85" i="9"/>
  <c r="D84" i="9"/>
  <c r="D83" i="9"/>
  <c r="D82" i="9"/>
  <c r="D81" i="9"/>
  <c r="D80" i="9"/>
  <c r="D76" i="9"/>
  <c r="D75" i="9"/>
  <c r="D74" i="9"/>
  <c r="D73" i="9"/>
  <c r="D72" i="9"/>
  <c r="D71" i="9"/>
  <c r="D79" i="9"/>
  <c r="D70" i="9"/>
  <c r="J67" i="9"/>
  <c r="J66" i="9"/>
  <c r="J65" i="9"/>
  <c r="J64" i="9"/>
  <c r="J63" i="9"/>
  <c r="J62" i="9"/>
  <c r="J61" i="9"/>
  <c r="G67" i="9"/>
  <c r="G66" i="9"/>
  <c r="G65" i="9"/>
  <c r="G64" i="9"/>
  <c r="G63" i="9"/>
  <c r="G62" i="9"/>
  <c r="G61" i="9"/>
  <c r="D67" i="9"/>
  <c r="D66" i="9"/>
  <c r="D65" i="9"/>
  <c r="D64" i="9"/>
  <c r="D63" i="9"/>
  <c r="D62" i="9"/>
  <c r="D61" i="9"/>
  <c r="J58" i="9"/>
  <c r="J57" i="9"/>
  <c r="J56" i="9"/>
  <c r="J55" i="9"/>
  <c r="J54" i="9"/>
  <c r="J53" i="9"/>
  <c r="J52" i="9"/>
  <c r="G58" i="9"/>
  <c r="G57" i="9"/>
  <c r="G56" i="9"/>
  <c r="G55" i="9"/>
  <c r="G54" i="9"/>
  <c r="G53" i="9"/>
  <c r="G52" i="9"/>
  <c r="D58" i="9"/>
  <c r="D57" i="9"/>
  <c r="D56" i="9"/>
  <c r="D55" i="9"/>
  <c r="D54" i="9"/>
  <c r="D53" i="9"/>
  <c r="D52" i="9"/>
  <c r="B85" i="9"/>
  <c r="B84" i="9"/>
  <c r="B83" i="9"/>
  <c r="B82" i="9"/>
  <c r="B81" i="9"/>
  <c r="B80" i="9"/>
  <c r="B79" i="9"/>
  <c r="B76" i="9"/>
  <c r="B75" i="9"/>
  <c r="B74" i="9"/>
  <c r="B73" i="9"/>
  <c r="B72" i="9"/>
  <c r="B71" i="9"/>
  <c r="B70" i="9"/>
  <c r="B62" i="9"/>
  <c r="B61" i="9"/>
  <c r="B67" i="9"/>
  <c r="B66" i="9"/>
  <c r="B65" i="9"/>
  <c r="B64" i="9"/>
  <c r="B63" i="9"/>
  <c r="B58" i="9"/>
  <c r="B57" i="9"/>
  <c r="B56" i="9"/>
  <c r="B55" i="9"/>
  <c r="B54" i="9"/>
  <c r="B53" i="9"/>
  <c r="B52" i="9"/>
  <c r="B49" i="9"/>
  <c r="B48" i="9"/>
  <c r="B47" i="9"/>
  <c r="B46" i="9"/>
  <c r="B45" i="9"/>
  <c r="B44" i="9"/>
  <c r="B43" i="9"/>
  <c r="B40" i="9"/>
  <c r="B39" i="9"/>
  <c r="B38" i="9"/>
  <c r="B37" i="9"/>
  <c r="B36" i="9"/>
  <c r="B35" i="9"/>
  <c r="B34" i="9"/>
  <c r="B21" i="9"/>
  <c r="B27" i="9"/>
  <c r="B26" i="9"/>
  <c r="B25" i="9"/>
  <c r="B24" i="9"/>
  <c r="B23" i="9"/>
  <c r="B22" i="9"/>
  <c r="B18" i="9"/>
  <c r="B17" i="9"/>
  <c r="B16" i="9"/>
  <c r="B15" i="9"/>
  <c r="B14" i="9"/>
  <c r="B13" i="9"/>
  <c r="B12" i="9"/>
  <c r="B9" i="9"/>
  <c r="B8" i="9"/>
  <c r="B7" i="9"/>
  <c r="B6" i="9"/>
  <c r="B5" i="9"/>
  <c r="B4" i="9"/>
  <c r="B3" i="9"/>
  <c r="A79" i="9"/>
  <c r="A70" i="9"/>
  <c r="A61" i="9"/>
  <c r="A52" i="9"/>
  <c r="A43" i="9"/>
  <c r="A34" i="9"/>
  <c r="J89" i="9" l="1"/>
  <c r="G89" i="9"/>
  <c r="E4" i="19" s="1"/>
  <c r="D89" i="9"/>
  <c r="C4" i="19" s="1"/>
  <c r="J30" i="9"/>
  <c r="G30" i="9"/>
  <c r="E3" i="19" s="1"/>
  <c r="D30" i="9"/>
  <c r="C3" i="19" s="1"/>
  <c r="A21" i="23"/>
  <c r="A19" i="23"/>
  <c r="A17" i="23"/>
  <c r="A15" i="23"/>
  <c r="A13" i="23"/>
  <c r="A11" i="23"/>
  <c r="A21" i="22"/>
  <c r="A19" i="22"/>
  <c r="A17" i="22"/>
  <c r="A15" i="22"/>
  <c r="A13" i="22"/>
  <c r="A11" i="22"/>
  <c r="A21" i="21"/>
  <c r="A19" i="21"/>
  <c r="A17" i="21"/>
  <c r="A15" i="21"/>
  <c r="A13" i="21"/>
  <c r="A11" i="21"/>
  <c r="A21" i="20"/>
  <c r="A19" i="20"/>
  <c r="A17" i="20"/>
  <c r="A15" i="20"/>
  <c r="A13" i="20"/>
  <c r="A11" i="20"/>
  <c r="A21" i="16"/>
  <c r="A19" i="16"/>
  <c r="A17" i="16"/>
  <c r="A15" i="16"/>
  <c r="A13" i="16"/>
  <c r="A11" i="16"/>
  <c r="A21" i="15"/>
  <c r="A19" i="15"/>
  <c r="A17" i="15"/>
  <c r="A15" i="15"/>
  <c r="A13" i="15"/>
  <c r="A11" i="15"/>
  <c r="A21" i="7"/>
  <c r="A19" i="7"/>
  <c r="A17" i="7"/>
  <c r="A15" i="7"/>
  <c r="A13" i="7"/>
  <c r="A11" i="7"/>
  <c r="E5" i="19" l="1"/>
  <c r="E9" i="19" s="1"/>
  <c r="C5" i="19"/>
  <c r="C9" i="19" s="1"/>
  <c r="G2" i="19"/>
  <c r="E2" i="19"/>
  <c r="G9" i="9"/>
  <c r="J49" i="9"/>
  <c r="J48" i="9"/>
  <c r="J47" i="9"/>
  <c r="J46" i="9"/>
  <c r="J45" i="9"/>
  <c r="J44" i="9"/>
  <c r="J43" i="9"/>
  <c r="J40" i="9"/>
  <c r="J39" i="9"/>
  <c r="J38" i="9"/>
  <c r="J37" i="9"/>
  <c r="J36" i="9"/>
  <c r="J35" i="9"/>
  <c r="J34" i="9"/>
  <c r="J27" i="9"/>
  <c r="J26" i="9"/>
  <c r="J25" i="9"/>
  <c r="J24" i="9"/>
  <c r="J23" i="9"/>
  <c r="J22" i="9"/>
  <c r="J21" i="9"/>
  <c r="J18" i="9"/>
  <c r="J17" i="9"/>
  <c r="J16" i="9"/>
  <c r="J15" i="9"/>
  <c r="J14" i="9"/>
  <c r="J13" i="9"/>
  <c r="J12" i="9"/>
  <c r="J9" i="9"/>
  <c r="J8" i="9"/>
  <c r="J7" i="9"/>
  <c r="J6" i="9"/>
  <c r="J5" i="9"/>
  <c r="J4" i="9"/>
  <c r="J3" i="9"/>
  <c r="G49" i="9"/>
  <c r="G48" i="9"/>
  <c r="G47" i="9"/>
  <c r="G46" i="9"/>
  <c r="G45" i="9"/>
  <c r="G44" i="9"/>
  <c r="G43" i="9"/>
  <c r="G40" i="9"/>
  <c r="G39" i="9"/>
  <c r="G38" i="9"/>
  <c r="G37" i="9"/>
  <c r="G36" i="9"/>
  <c r="G35" i="9"/>
  <c r="G34" i="9"/>
  <c r="G27" i="9"/>
  <c r="G26" i="9"/>
  <c r="G25" i="9"/>
  <c r="G24" i="9"/>
  <c r="G23" i="9"/>
  <c r="G22" i="9"/>
  <c r="G21" i="9"/>
  <c r="G18" i="9"/>
  <c r="G17" i="9"/>
  <c r="G16" i="9"/>
  <c r="G15" i="9"/>
  <c r="G14" i="9"/>
  <c r="G13" i="9"/>
  <c r="G12" i="9"/>
  <c r="G8" i="9"/>
  <c r="G7" i="9"/>
  <c r="G6" i="9"/>
  <c r="G5" i="9"/>
  <c r="G4" i="9"/>
  <c r="G3" i="9"/>
  <c r="A4" i="19"/>
  <c r="A3" i="19"/>
  <c r="D49" i="9"/>
  <c r="D48" i="9"/>
  <c r="D47" i="9"/>
  <c r="D46" i="9"/>
  <c r="D45" i="9"/>
  <c r="D40" i="9"/>
  <c r="D39" i="9"/>
  <c r="D38" i="9"/>
  <c r="D37" i="9"/>
  <c r="D36" i="9"/>
  <c r="D27" i="9"/>
  <c r="D26" i="9"/>
  <c r="D25" i="9"/>
  <c r="D24" i="9"/>
  <c r="D23" i="9"/>
  <c r="D9" i="9"/>
  <c r="D18" i="9"/>
  <c r="D17" i="9"/>
  <c r="D16" i="9"/>
  <c r="D15" i="9"/>
  <c r="D14" i="9"/>
  <c r="D8" i="9"/>
  <c r="D7" i="9"/>
  <c r="D6" i="9"/>
  <c r="D5" i="9"/>
  <c r="A10" i="23"/>
  <c r="A8" i="23"/>
  <c r="A7" i="23"/>
  <c r="A6" i="23"/>
  <c r="A5" i="23"/>
  <c r="A4" i="23"/>
  <c r="A3" i="23"/>
  <c r="A2" i="23"/>
  <c r="A10" i="22"/>
  <c r="A8" i="22"/>
  <c r="A7" i="22"/>
  <c r="A6" i="22"/>
  <c r="A5" i="22"/>
  <c r="A4" i="22"/>
  <c r="A3" i="22"/>
  <c r="A2" i="22"/>
  <c r="A10" i="21"/>
  <c r="A8" i="21"/>
  <c r="A7" i="21"/>
  <c r="A6" i="21"/>
  <c r="A5" i="21"/>
  <c r="A4" i="21"/>
  <c r="A3" i="21"/>
  <c r="A2" i="21"/>
  <c r="A10" i="20"/>
  <c r="A8" i="20"/>
  <c r="A7" i="20"/>
  <c r="A6" i="20"/>
  <c r="A5" i="20"/>
  <c r="A4" i="20"/>
  <c r="A3" i="20"/>
  <c r="A2" i="20"/>
  <c r="A10" i="16"/>
  <c r="A8" i="16"/>
  <c r="A7" i="16"/>
  <c r="A6" i="16"/>
  <c r="A5" i="16"/>
  <c r="A4" i="16"/>
  <c r="A3" i="16"/>
  <c r="A2" i="16"/>
  <c r="A10" i="15"/>
  <c r="A8" i="15"/>
  <c r="A7" i="15"/>
  <c r="A6" i="15"/>
  <c r="A5" i="15"/>
  <c r="A4" i="15"/>
  <c r="A3" i="15"/>
  <c r="A2" i="15"/>
  <c r="C2" i="19"/>
  <c r="D44" i="9"/>
  <c r="D43" i="9"/>
  <c r="D35" i="9"/>
  <c r="D34" i="9"/>
  <c r="A10" i="7"/>
  <c r="A2" i="7"/>
  <c r="A8" i="7"/>
  <c r="A6" i="7"/>
  <c r="A4" i="7"/>
  <c r="A21" i="9"/>
  <c r="A12" i="9"/>
  <c r="A3" i="9"/>
  <c r="D22" i="9"/>
  <c r="D21" i="9"/>
  <c r="A7" i="7"/>
  <c r="A5" i="7"/>
  <c r="D13" i="9"/>
  <c r="D12" i="9"/>
  <c r="D4" i="9"/>
  <c r="D3" i="9"/>
  <c r="A3" i="7"/>
  <c r="G4" i="19" l="1"/>
  <c r="G3" i="19"/>
  <c r="G5" i="19" l="1"/>
  <c r="G9" i="19" s="1"/>
</calcChain>
</file>

<file path=xl/sharedStrings.xml><?xml version="1.0" encoding="utf-8"?>
<sst xmlns="http://schemas.openxmlformats.org/spreadsheetml/2006/main" count="559" uniqueCount="45">
  <si>
    <t>Beoordelaar 2: &lt;&lt;&gt;&gt;</t>
  </si>
  <si>
    <t>Beoordelaar 3: &lt;&lt;&gt;&gt;</t>
  </si>
  <si>
    <t>Totaal behaalde waarde subcriterium open vragen:</t>
  </si>
  <si>
    <t>Waarde:</t>
  </si>
  <si>
    <t>&lt;MOTIVATIE&gt;</t>
  </si>
  <si>
    <t>Score:</t>
  </si>
  <si>
    <t>Consensus:</t>
  </si>
  <si>
    <t>Beoordeling Open vragen</t>
  </si>
  <si>
    <t>Totaalwaardes open vragen</t>
  </si>
  <si>
    <t>Inschrijver 1</t>
  </si>
  <si>
    <t>Inschrijver 2</t>
  </si>
  <si>
    <t>Inschrijver 3</t>
  </si>
  <si>
    <t>Beoordelingskader</t>
  </si>
  <si>
    <t>Uitmuntend</t>
  </si>
  <si>
    <t>Goed</t>
  </si>
  <si>
    <t>Voldoende</t>
  </si>
  <si>
    <t>Matig</t>
  </si>
  <si>
    <t>Totaalwaarde criterium kwaliteit</t>
  </si>
  <si>
    <t>Onderdeel</t>
  </si>
  <si>
    <t>Totaal behaalde waarde criterium kwaliteit:</t>
  </si>
  <si>
    <t>Totaal behaalde waarde criterium prijs:</t>
  </si>
  <si>
    <t>FICTIEVE EINDWAARDE (prijs -/- kwaliteit):</t>
  </si>
  <si>
    <t>1. OPEN VRAGEN</t>
  </si>
  <si>
    <t>Motivatie consensus:</t>
  </si>
  <si>
    <t>Totaalwaardes interview</t>
  </si>
  <si>
    <t>Totaal behaalde score subcriterium interview:</t>
  </si>
  <si>
    <t>Beoordelen interview</t>
  </si>
  <si>
    <t>Zie bijlage 6 'kwaliteit'</t>
  </si>
  <si>
    <t>Beoordelaar 4: &lt;&lt;&gt;&gt;</t>
  </si>
  <si>
    <t>Beoordelaar 5: &lt;&lt;&gt;&gt;</t>
  </si>
  <si>
    <t>Beoordelaar 6: &lt;&lt;&gt;&gt;</t>
  </si>
  <si>
    <t>Beoordelaar 7: &lt;&lt;&gt;&gt;</t>
  </si>
  <si>
    <t>2. INTERVIEW</t>
  </si>
  <si>
    <t>Beoordelaar 1: &lt;&lt;&gt;&gt;</t>
  </si>
  <si>
    <t xml:space="preserve">VRAAG 1 – Projectaanpak bij aanvang dienstverlening </t>
  </si>
  <si>
    <t xml:space="preserve">VRAAG 2 – Werkwijze jaarrekening en visie op rechtmatigheidsverantwoording </t>
  </si>
  <si>
    <t>VRAAG 3 – Continuïteit teamsamenstelling</t>
  </si>
  <si>
    <t xml:space="preserve">Naast de gestelde eisen uit de onderhavige aanbesteding is de Aanbestedende dienst op zoek naar een accountantskantoor die haar gedurende de periode van de overeenkomst kan voorzien van veel toegevoegde waarde. Hoe meer toegevoegde waarde een inschrijver biedt, hoe hoger inschrijver op dit onderdeel scoort. Alle antwoorden van een inschrijver dienen realistisch en uitvoerbaar te zijn. </t>
  </si>
  <si>
    <t>Onvoldoende</t>
  </si>
  <si>
    <t>Vraag 1 - Relevante kennis</t>
  </si>
  <si>
    <t>Vraag 2 - Openbaar onderwijs</t>
  </si>
  <si>
    <t>Vraag 4 - Incidentele middelen</t>
  </si>
  <si>
    <t>Vraag 5 - Projectmatig werken</t>
  </si>
  <si>
    <t>Vraag 3 - Sociaal domein</t>
  </si>
  <si>
    <t>Vraag 6 - Toelichten vraagstukken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</si>
</sst>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_-"/>
    <numFmt numFmtId="165" formatCode="&quot;€&quot;\ #,##0"/>
    <numFmt numFmtId="166" formatCode="&quot;€&quot;\ #,##0.00"/>
  </numFmts>
  <fonts count="18"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9"/>
      <color theme="1"/>
      <name val="Verdana"/>
      <family val="2"/>
    </font>
    <font>
      <b/>
      <sz val="10"/>
      <color theme="0"/>
      <name val="Verdana"/>
      <family val="2"/>
    </font>
    <font>
      <b/>
      <sz val="16"/>
      <color theme="0"/>
      <name val="Verdana"/>
      <family val="2"/>
    </font>
    <font>
      <sz val="11"/>
      <color theme="0"/>
      <name val="Calibri"/>
      <family val="2"/>
      <scheme val="minor"/>
    </font>
    <font>
      <b/>
      <sz val="9"/>
      <color theme="0"/>
      <name val="Verdana"/>
      <family val="2"/>
    </font>
    <font>
      <sz val="9"/>
      <color theme="1"/>
      <name val="Calibri"/>
      <family val="2"/>
      <scheme val="minor"/>
    </font>
    <font>
      <sz val="9"/>
      <color theme="0"/>
      <name val="Calibri"/>
      <family val="2"/>
      <scheme val="minor"/>
    </font>
    <font>
      <b/>
      <sz val="18"/>
      <color theme="0"/>
      <name val="Verdana"/>
      <family val="2"/>
    </font>
    <font>
      <sz val="11"/>
      <color rgb="FFFF0000"/>
      <name val="Calibri"/>
      <family val="2"/>
      <scheme val="minor"/>
    </font>
    <font>
      <b/>
      <sz val="11"/>
      <color theme="0"/>
      <name val="Verdana"/>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346E39"/>
        <bgColor indexed="64"/>
      </patternFill>
    </fill>
    <fill>
      <patternFill patternType="solid">
        <fgColor theme="0" tint="-0.249977111117893"/>
        <bgColor indexed="64"/>
      </patternFill>
    </fill>
    <fill>
      <patternFill patternType="solid">
        <fgColor theme="0" tint="-4.9989318521683403E-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11">
    <xf numFmtId="0" fontId="0" fillId="0" borderId="0" xfId="0"/>
    <xf numFmtId="0" fontId="0" fillId="0" borderId="0" xfId="0" applyAlignment="1">
      <alignment wrapText="1"/>
    </xf>
    <xf numFmtId="0" fontId="2" fillId="0" borderId="0" xfId="0" applyFont="1"/>
    <xf numFmtId="164" fontId="2" fillId="0" borderId="0" xfId="0" applyNumberFormat="1" applyFont="1" applyAlignment="1">
      <alignment horizontal="center"/>
    </xf>
    <xf numFmtId="0" fontId="2" fillId="2" borderId="0" xfId="0" applyFont="1" applyFill="1"/>
    <xf numFmtId="0" fontId="4" fillId="2" borderId="7" xfId="0" applyFont="1" applyFill="1" applyBorder="1" applyAlignment="1" applyProtection="1">
      <alignment horizontal="left" vertical="center" indent="1"/>
      <protection locked="0"/>
    </xf>
    <xf numFmtId="0" fontId="3" fillId="2" borderId="7" xfId="0" applyFont="1" applyFill="1" applyBorder="1" applyAlignment="1">
      <alignment horizontal="left" vertical="center" indent="1"/>
    </xf>
    <xf numFmtId="0" fontId="2" fillId="2" borderId="7" xfId="0" applyFont="1" applyFill="1" applyBorder="1" applyAlignment="1">
      <alignment horizontal="left" vertical="center" wrapText="1" indent="1"/>
    </xf>
    <xf numFmtId="1" fontId="2" fillId="2" borderId="7" xfId="0" applyNumberFormat="1" applyFont="1" applyFill="1" applyBorder="1" applyAlignment="1">
      <alignment horizontal="left" vertical="center" wrapText="1" indent="1"/>
    </xf>
    <xf numFmtId="0" fontId="13" fillId="0" borderId="0" xfId="0" applyFont="1"/>
    <xf numFmtId="0" fontId="14" fillId="0" borderId="0" xfId="0" quotePrefix="1" applyFont="1"/>
    <xf numFmtId="0" fontId="11" fillId="0" borderId="0" xfId="0" applyFont="1"/>
    <xf numFmtId="0" fontId="4" fillId="2" borderId="7" xfId="0" applyFont="1" applyFill="1" applyBorder="1" applyAlignment="1">
      <alignment horizontal="left" vertical="center" indent="1"/>
    </xf>
    <xf numFmtId="0" fontId="4" fillId="2" borderId="7" xfId="0" applyFont="1" applyFill="1" applyBorder="1" applyAlignment="1">
      <alignment horizontal="left" vertical="center"/>
    </xf>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16" fillId="0" borderId="0" xfId="0" applyFont="1"/>
    <xf numFmtId="0" fontId="11" fillId="0" borderId="0" xfId="0" applyFont="1" applyAlignment="1">
      <alignment wrapText="1"/>
    </xf>
    <xf numFmtId="0" fontId="1" fillId="0" borderId="0" xfId="0" applyFont="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vertical="center" wrapText="1"/>
    </xf>
    <xf numFmtId="0" fontId="4" fillId="0" borderId="0" xfId="0" applyFont="1" applyAlignment="1">
      <alignment horizontal="right" vertical="center" wrapText="1"/>
    </xf>
    <xf numFmtId="0" fontId="3" fillId="0" borderId="0" xfId="0" applyFont="1" applyAlignment="1">
      <alignment horizontal="left" vertical="center" wrapText="1"/>
    </xf>
    <xf numFmtId="0" fontId="1" fillId="0" borderId="0" xfId="0" applyFont="1" applyAlignment="1">
      <alignment vertical="center" wrapText="1"/>
    </xf>
    <xf numFmtId="166" fontId="4" fillId="2" borderId="7" xfId="0" applyNumberFormat="1" applyFont="1" applyFill="1" applyBorder="1" applyAlignment="1">
      <alignment horizontal="left" vertical="center"/>
    </xf>
    <xf numFmtId="0" fontId="4" fillId="4" borderId="3" xfId="0" applyFont="1" applyFill="1" applyBorder="1" applyAlignment="1">
      <alignment vertical="center"/>
    </xf>
    <xf numFmtId="0" fontId="4" fillId="5" borderId="1" xfId="0" applyFont="1" applyFill="1" applyBorder="1" applyAlignment="1">
      <alignment vertical="center" wrapText="1"/>
    </xf>
    <xf numFmtId="166" fontId="4" fillId="4" borderId="1" xfId="0" applyNumberFormat="1" applyFont="1" applyFill="1" applyBorder="1" applyAlignment="1">
      <alignment horizontal="center" vertical="center"/>
    </xf>
    <xf numFmtId="0" fontId="4" fillId="5" borderId="1" xfId="0" applyFont="1" applyFill="1" applyBorder="1" applyAlignment="1">
      <alignment horizontal="center" vertical="center" wrapText="1"/>
    </xf>
    <xf numFmtId="0" fontId="1" fillId="3" borderId="1" xfId="0" applyFont="1" applyFill="1" applyBorder="1" applyAlignment="1">
      <alignment vertical="center" wrapText="1"/>
    </xf>
    <xf numFmtId="0" fontId="4" fillId="5" borderId="1" xfId="0" applyFont="1" applyFill="1" applyBorder="1" applyAlignment="1">
      <alignment horizontal="right" vertical="center"/>
    </xf>
    <xf numFmtId="0" fontId="15" fillId="4" borderId="1" xfId="0" applyFont="1" applyFill="1" applyBorder="1" applyAlignment="1">
      <alignment horizontal="center" vertical="center"/>
    </xf>
    <xf numFmtId="165" fontId="9" fillId="4" borderId="1" xfId="0" applyNumberFormat="1" applyFont="1" applyFill="1" applyBorder="1" applyAlignment="1">
      <alignment horizontal="center" vertical="center" wrapText="1"/>
    </xf>
    <xf numFmtId="0" fontId="4" fillId="4" borderId="2" xfId="0" applyFont="1" applyFill="1" applyBorder="1" applyAlignment="1">
      <alignment horizontal="center" vertical="center"/>
    </xf>
    <xf numFmtId="0" fontId="3" fillId="3" borderId="1" xfId="0" applyFont="1" applyFill="1" applyBorder="1" applyAlignment="1">
      <alignment vertical="center"/>
    </xf>
    <xf numFmtId="0" fontId="3" fillId="3" borderId="1" xfId="0" applyFont="1" applyFill="1" applyBorder="1" applyAlignment="1">
      <alignment horizontal="center" vertical="center"/>
    </xf>
    <xf numFmtId="0" fontId="9" fillId="5" borderId="1" xfId="0" applyFont="1" applyFill="1" applyBorder="1" applyAlignment="1" applyProtection="1">
      <alignment horizontal="center" vertical="center" wrapText="1"/>
      <protection locked="0"/>
    </xf>
    <xf numFmtId="0" fontId="9" fillId="4" borderId="4" xfId="0" applyFont="1" applyFill="1" applyBorder="1" applyAlignment="1">
      <alignment horizontal="right" vertical="center"/>
    </xf>
    <xf numFmtId="0" fontId="9" fillId="4" borderId="5" xfId="0" applyFont="1" applyFill="1" applyBorder="1" applyAlignment="1">
      <alignment horizontal="right" vertical="center"/>
    </xf>
    <xf numFmtId="0" fontId="3" fillId="6" borderId="1" xfId="0" applyFont="1" applyFill="1" applyBorder="1" applyAlignment="1">
      <alignment horizontal="center" vertical="center"/>
    </xf>
    <xf numFmtId="0" fontId="2" fillId="3" borderId="1" xfId="0"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0" fontId="4" fillId="4" borderId="2" xfId="0" applyFont="1" applyFill="1" applyBorder="1" applyAlignment="1" applyProtection="1">
      <alignment horizontal="left" vertical="center" indent="1"/>
      <protection locked="0"/>
    </xf>
    <xf numFmtId="0" fontId="4" fillId="4" borderId="2" xfId="0" applyFont="1" applyFill="1" applyBorder="1" applyAlignment="1" applyProtection="1">
      <alignment horizontal="center" vertical="center"/>
      <protection locked="0"/>
    </xf>
    <xf numFmtId="0" fontId="3" fillId="3" borderId="2" xfId="0" applyFont="1" applyFill="1" applyBorder="1" applyAlignment="1">
      <alignment horizontal="left" vertical="center" indent="1"/>
    </xf>
    <xf numFmtId="0" fontId="9" fillId="5" borderId="1" xfId="0" applyFont="1" applyFill="1" applyBorder="1" applyAlignment="1">
      <alignment vertical="center" wrapText="1"/>
    </xf>
    <xf numFmtId="164" fontId="3" fillId="5" borderId="3" xfId="0" applyNumberFormat="1" applyFont="1" applyFill="1" applyBorder="1" applyAlignment="1">
      <alignment horizontal="center" vertical="center"/>
    </xf>
    <xf numFmtId="0" fontId="2" fillId="2" borderId="11" xfId="0" applyFont="1" applyFill="1" applyBorder="1" applyAlignment="1">
      <alignment horizontal="left" vertical="center" wrapText="1" indent="1"/>
    </xf>
    <xf numFmtId="1" fontId="2" fillId="2" borderId="12" xfId="0" applyNumberFormat="1" applyFont="1" applyFill="1" applyBorder="1" applyAlignment="1">
      <alignment horizontal="left" vertical="center" wrapText="1" indent="1"/>
    </xf>
    <xf numFmtId="0" fontId="9" fillId="5" borderId="0" xfId="0" applyFont="1" applyFill="1" applyAlignment="1">
      <alignment horizontal="center" vertical="center" wrapText="1"/>
    </xf>
    <xf numFmtId="1" fontId="3" fillId="5" borderId="0" xfId="0" applyNumberFormat="1" applyFont="1" applyFill="1" applyAlignment="1">
      <alignment horizontal="center" vertical="center"/>
    </xf>
    <xf numFmtId="0" fontId="2" fillId="7" borderId="1" xfId="0" applyFont="1" applyFill="1" applyBorder="1" applyAlignment="1">
      <alignment vertical="center" wrapText="1"/>
    </xf>
    <xf numFmtId="1" fontId="9" fillId="5" borderId="4" xfId="0" applyNumberFormat="1" applyFont="1" applyFill="1" applyBorder="1" applyAlignment="1" applyProtection="1">
      <alignment horizontal="center" vertical="center"/>
      <protection locked="0"/>
    </xf>
    <xf numFmtId="1" fontId="3" fillId="5" borderId="3" xfId="0" applyNumberFormat="1" applyFont="1" applyFill="1" applyBorder="1" applyAlignment="1">
      <alignment horizontal="center" vertical="center"/>
    </xf>
    <xf numFmtId="1" fontId="9" fillId="5" borderId="3" xfId="0" applyNumberFormat="1" applyFont="1" applyFill="1" applyBorder="1" applyAlignment="1">
      <alignment horizontal="center" vertical="center"/>
    </xf>
    <xf numFmtId="164" fontId="9" fillId="5" borderId="3" xfId="0" applyNumberFormat="1" applyFont="1" applyFill="1" applyBorder="1" applyAlignment="1">
      <alignment horizontal="center" vertical="center"/>
    </xf>
    <xf numFmtId="0" fontId="10" fillId="4" borderId="0" xfId="0" applyFont="1" applyFill="1" applyAlignment="1">
      <alignment horizontal="center" vertical="center" wrapText="1"/>
    </xf>
    <xf numFmtId="0" fontId="12" fillId="5" borderId="5" xfId="0" applyFont="1" applyFill="1" applyBorder="1" applyAlignment="1">
      <alignment vertical="center" wrapText="1"/>
    </xf>
    <xf numFmtId="0" fontId="7" fillId="3" borderId="1" xfId="0" applyFont="1" applyFill="1" applyBorder="1" applyAlignment="1">
      <alignment vertical="center" wrapText="1"/>
    </xf>
    <xf numFmtId="0" fontId="12" fillId="4" borderId="1" xfId="0" applyFont="1" applyFill="1" applyBorder="1" applyAlignment="1">
      <alignment vertical="center"/>
    </xf>
    <xf numFmtId="0" fontId="12" fillId="5" borderId="1" xfId="0" applyFont="1" applyFill="1" applyBorder="1" applyAlignment="1">
      <alignment vertical="center" wrapText="1"/>
    </xf>
    <xf numFmtId="0" fontId="7" fillId="3" borderId="7" xfId="0" applyFont="1" applyFill="1" applyBorder="1" applyAlignment="1">
      <alignment horizontal="left" vertical="center" wrapText="1"/>
    </xf>
    <xf numFmtId="0" fontId="1" fillId="4" borderId="2" xfId="0" applyFont="1" applyFill="1" applyBorder="1" applyAlignment="1">
      <alignment horizontal="center" vertical="center"/>
    </xf>
    <xf numFmtId="0" fontId="4" fillId="2" borderId="7" xfId="0" applyFont="1" applyFill="1" applyBorder="1" applyAlignment="1">
      <alignment horizontal="center" vertical="center"/>
    </xf>
    <xf numFmtId="0" fontId="7" fillId="3" borderId="1" xfId="0" applyFont="1" applyFill="1" applyBorder="1" applyAlignment="1">
      <alignment horizontal="left" vertical="center" wrapText="1"/>
    </xf>
    <xf numFmtId="0" fontId="2" fillId="3" borderId="2" xfId="0" applyFont="1" applyFill="1" applyBorder="1" applyAlignment="1">
      <alignment horizontal="center" vertical="center"/>
    </xf>
    <xf numFmtId="0" fontId="0" fillId="0" borderId="14" xfId="0" applyBorder="1" applyAlignment="1">
      <alignment wrapText="1"/>
    </xf>
    <xf numFmtId="0" fontId="0" fillId="0" borderId="15" xfId="0" applyBorder="1" applyAlignment="1">
      <alignment wrapText="1"/>
    </xf>
    <xf numFmtId="0" fontId="2" fillId="3" borderId="1" xfId="0" applyFont="1" applyFill="1" applyBorder="1" applyAlignment="1">
      <alignment horizontal="center" vertical="center"/>
    </xf>
    <xf numFmtId="166" fontId="1" fillId="3" borderId="1" xfId="0" applyNumberFormat="1" applyFont="1" applyFill="1" applyBorder="1" applyAlignment="1">
      <alignment horizontal="center" vertical="center" wrapText="1"/>
    </xf>
    <xf numFmtId="166" fontId="4" fillId="5" borderId="1" xfId="0" applyNumberFormat="1" applyFont="1" applyFill="1" applyBorder="1" applyAlignment="1" applyProtection="1">
      <alignment horizontal="center" vertical="center"/>
      <protection locked="0"/>
    </xf>
    <xf numFmtId="0" fontId="9" fillId="4" borderId="1" xfId="0" applyFont="1" applyFill="1" applyBorder="1" applyAlignment="1">
      <alignment horizontal="center" vertical="center"/>
    </xf>
    <xf numFmtId="0" fontId="11" fillId="2" borderId="0" xfId="0" applyFont="1" applyFill="1" applyAlignment="1">
      <alignment wrapText="1"/>
    </xf>
    <xf numFmtId="0" fontId="11" fillId="2" borderId="0" xfId="0" applyFont="1" applyFill="1"/>
    <xf numFmtId="0" fontId="9" fillId="2" borderId="4" xfId="0" applyFont="1" applyFill="1" applyBorder="1" applyAlignment="1">
      <alignment horizontal="right" vertical="center"/>
    </xf>
    <xf numFmtId="0" fontId="4" fillId="2" borderId="0" xfId="0" applyFont="1" applyFill="1" applyAlignment="1">
      <alignment horizontal="right" vertical="center"/>
    </xf>
    <xf numFmtId="0" fontId="9"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4" fillId="2" borderId="0" xfId="0" applyFont="1" applyFill="1" applyAlignment="1">
      <alignment horizontal="right" vertical="center" wrapText="1"/>
    </xf>
    <xf numFmtId="0" fontId="0" fillId="2" borderId="0" xfId="0" applyFill="1"/>
    <xf numFmtId="0" fontId="2" fillId="3" borderId="4" xfId="0" applyFont="1" applyFill="1" applyBorder="1" applyAlignment="1">
      <alignment vertical="center"/>
    </xf>
    <xf numFmtId="1" fontId="2" fillId="3" borderId="1" xfId="0" applyNumberFormat="1" applyFont="1" applyFill="1" applyBorder="1" applyAlignment="1">
      <alignment horizontal="center" vertical="center"/>
    </xf>
    <xf numFmtId="0" fontId="9" fillId="5" borderId="3" xfId="0" applyFont="1" applyFill="1" applyBorder="1" applyAlignment="1" applyProtection="1">
      <alignment horizontal="center" vertical="center" wrapText="1"/>
      <protection locked="0"/>
    </xf>
    <xf numFmtId="0" fontId="2" fillId="7" borderId="6" xfId="0" applyFont="1" applyFill="1" applyBorder="1" applyAlignment="1">
      <alignment horizontal="left" vertical="center" wrapText="1"/>
    </xf>
    <xf numFmtId="0" fontId="2" fillId="7" borderId="8" xfId="0" applyFont="1" applyFill="1" applyBorder="1" applyAlignment="1">
      <alignment horizontal="left" vertical="center" wrapText="1"/>
    </xf>
    <xf numFmtId="164" fontId="3" fillId="7" borderId="2" xfId="0" applyNumberFormat="1" applyFont="1" applyFill="1" applyBorder="1" applyAlignment="1" applyProtection="1">
      <alignment horizontal="center" vertical="center"/>
      <protection locked="0"/>
    </xf>
    <xf numFmtId="164" fontId="3" fillId="7" borderId="3" xfId="0" applyNumberFormat="1" applyFont="1" applyFill="1" applyBorder="1" applyAlignment="1" applyProtection="1">
      <alignment horizontal="center" vertical="center"/>
      <protection locked="0"/>
    </xf>
    <xf numFmtId="164" fontId="3" fillId="3" borderId="2" xfId="0" applyNumberFormat="1" applyFont="1" applyFill="1" applyBorder="1" applyAlignment="1">
      <alignment horizontal="center" vertical="center"/>
    </xf>
    <xf numFmtId="164" fontId="3" fillId="3" borderId="3"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3" borderId="13" xfId="0" applyNumberFormat="1" applyFont="1" applyFill="1" applyBorder="1" applyAlignment="1">
      <alignment horizontal="center" vertical="center"/>
    </xf>
    <xf numFmtId="0" fontId="3" fillId="0" borderId="0" xfId="0" applyFont="1" applyAlignment="1">
      <alignment horizontal="center" vertical="center" wrapText="1"/>
    </xf>
    <xf numFmtId="0" fontId="3" fillId="7" borderId="1" xfId="0" applyFont="1" applyFill="1" applyBorder="1" applyAlignment="1">
      <alignment horizontal="center" vertical="center" wrapText="1"/>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5" borderId="2" xfId="0" applyFont="1" applyFill="1" applyBorder="1" applyAlignment="1">
      <alignment horizontal="right" vertical="center"/>
    </xf>
    <xf numFmtId="0" fontId="9" fillId="5" borderId="3" xfId="0" applyFont="1" applyFill="1" applyBorder="1" applyAlignment="1">
      <alignment horizontal="right" vertical="center"/>
    </xf>
    <xf numFmtId="0" fontId="4" fillId="4" borderId="2" xfId="0" applyFont="1" applyFill="1" applyBorder="1" applyAlignment="1">
      <alignment horizontal="right" vertical="center"/>
    </xf>
    <xf numFmtId="0" fontId="4" fillId="4" borderId="3" xfId="0" applyFont="1" applyFill="1" applyBorder="1" applyAlignment="1">
      <alignment horizontal="right" vertical="center"/>
    </xf>
    <xf numFmtId="0" fontId="4" fillId="4" borderId="2" xfId="0" applyFont="1" applyFill="1" applyBorder="1" applyAlignment="1">
      <alignment horizontal="left" vertical="center"/>
    </xf>
    <xf numFmtId="0" fontId="4" fillId="4" borderId="4" xfId="0" applyFont="1" applyFill="1" applyBorder="1" applyAlignment="1">
      <alignment horizontal="left" vertical="center"/>
    </xf>
    <xf numFmtId="0" fontId="4" fillId="4" borderId="2" xfId="0" applyFont="1" applyFill="1" applyBorder="1" applyAlignment="1">
      <alignment horizontal="center" vertical="center"/>
    </xf>
    <xf numFmtId="0" fontId="4" fillId="4" borderId="4" xfId="0" applyFont="1" applyFill="1" applyBorder="1" applyAlignment="1">
      <alignment horizontal="center" vertical="center"/>
    </xf>
    <xf numFmtId="165" fontId="9" fillId="4" borderId="2" xfId="0" applyNumberFormat="1" applyFont="1" applyFill="1" applyBorder="1" applyAlignment="1">
      <alignment horizontal="center" vertical="center" wrapText="1"/>
    </xf>
    <xf numFmtId="165" fontId="9" fillId="4" borderId="3" xfId="0" applyNumberFormat="1" applyFont="1" applyFill="1" applyBorder="1" applyAlignment="1">
      <alignment horizontal="center" vertical="center" wrapText="1"/>
    </xf>
    <xf numFmtId="0" fontId="17" fillId="4" borderId="9" xfId="0" applyFont="1" applyFill="1" applyBorder="1" applyAlignment="1">
      <alignment horizontal="right" vertical="center" wrapText="1"/>
    </xf>
    <xf numFmtId="0" fontId="17" fillId="4" borderId="10"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346E39"/>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147204</xdr:colOff>
      <xdr:row>0</xdr:row>
      <xdr:rowOff>129886</xdr:rowOff>
    </xdr:from>
    <xdr:to>
      <xdr:col>1</xdr:col>
      <xdr:colOff>1210746</xdr:colOff>
      <xdr:row>1</xdr:row>
      <xdr:rowOff>228835</xdr:rowOff>
    </xdr:to>
    <xdr:pic>
      <xdr:nvPicPr>
        <xdr:cNvPr id="2" name="Afbeelding 1">
          <a:extLst>
            <a:ext uri="{FF2B5EF4-FFF2-40B4-BE49-F238E27FC236}">
              <a16:creationId xmlns:a16="http://schemas.microsoft.com/office/drawing/2014/main" id="{2F35B8D6-264D-473E-BD03-435887742DE4}"/>
            </a:ext>
          </a:extLst>
        </xdr:cNvPr>
        <xdr:cNvPicPr>
          <a:picLocks noChangeAspect="1"/>
        </xdr:cNvPicPr>
      </xdr:nvPicPr>
      <xdr:blipFill>
        <a:blip xmlns:r="http://schemas.openxmlformats.org/officeDocument/2006/relationships" r:embed="rId1"/>
        <a:stretch>
          <a:fillRect/>
        </a:stretch>
      </xdr:blipFill>
      <xdr:spPr>
        <a:xfrm>
          <a:off x="6866659" y="129886"/>
          <a:ext cx="1063542" cy="479949"/>
        </a:xfrm>
        <a:prstGeom prst="rect">
          <a:avLst/>
        </a:prstGeom>
      </xdr:spPr>
    </xdr:pic>
    <xdr:clientData/>
  </xdr:twoCellAnchor>
  <xdr:twoCellAnchor editAs="oneCell">
    <xdr:from>
      <xdr:col>1</xdr:col>
      <xdr:colOff>1362364</xdr:colOff>
      <xdr:row>0</xdr:row>
      <xdr:rowOff>138546</xdr:rowOff>
    </xdr:from>
    <xdr:to>
      <xdr:col>4</xdr:col>
      <xdr:colOff>46182</xdr:colOff>
      <xdr:row>1</xdr:row>
      <xdr:rowOff>130128</xdr:rowOff>
    </xdr:to>
    <xdr:pic>
      <xdr:nvPicPr>
        <xdr:cNvPr id="4" name="Afbeelding 3" descr="Afbeelding met Lettertype, tekst, Graphics, grafische vormgeving&#10;&#10;Automatisch gegenereerde beschrijving">
          <a:extLst>
            <a:ext uri="{FF2B5EF4-FFF2-40B4-BE49-F238E27FC236}">
              <a16:creationId xmlns:a16="http://schemas.microsoft.com/office/drawing/2014/main" id="{343D9CE5-54F6-E945-A5C5-E486571679E8}"/>
            </a:ext>
          </a:extLst>
        </xdr:cNvPr>
        <xdr:cNvPicPr>
          <a:picLocks noChangeAspect="1"/>
        </xdr:cNvPicPr>
      </xdr:nvPicPr>
      <xdr:blipFill>
        <a:blip xmlns:r="http://schemas.openxmlformats.org/officeDocument/2006/relationships" r:embed="rId2"/>
        <a:stretch>
          <a:fillRect/>
        </a:stretch>
      </xdr:blipFill>
      <xdr:spPr>
        <a:xfrm>
          <a:off x="9028546" y="138546"/>
          <a:ext cx="2586181" cy="37258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147204</xdr:colOff>
      <xdr:row>0</xdr:row>
      <xdr:rowOff>129886</xdr:rowOff>
    </xdr:from>
    <xdr:to>
      <xdr:col>13</xdr:col>
      <xdr:colOff>29646</xdr:colOff>
      <xdr:row>1</xdr:row>
      <xdr:rowOff>235</xdr:rowOff>
    </xdr:to>
    <xdr:pic>
      <xdr:nvPicPr>
        <xdr:cNvPr id="2" name="Afbeelding 1">
          <a:extLst>
            <a:ext uri="{FF2B5EF4-FFF2-40B4-BE49-F238E27FC236}">
              <a16:creationId xmlns:a16="http://schemas.microsoft.com/office/drawing/2014/main" id="{1C4F3643-E0EE-486B-8405-B331C075AD8F}"/>
            </a:ext>
          </a:extLst>
        </xdr:cNvPr>
        <xdr:cNvPicPr>
          <a:picLocks noChangeAspect="1"/>
        </xdr:cNvPicPr>
      </xdr:nvPicPr>
      <xdr:blipFill>
        <a:blip xmlns:r="http://schemas.openxmlformats.org/officeDocument/2006/relationships" r:embed="rId1"/>
        <a:stretch>
          <a:fillRect/>
        </a:stretch>
      </xdr:blipFill>
      <xdr:spPr>
        <a:xfrm>
          <a:off x="13634604" y="129886"/>
          <a:ext cx="1063542" cy="479949"/>
        </a:xfrm>
        <a:prstGeom prst="rect">
          <a:avLst/>
        </a:prstGeom>
      </xdr:spPr>
    </xdr:pic>
    <xdr:clientData/>
  </xdr:twoCellAnchor>
  <xdr:twoCellAnchor editAs="oneCell">
    <xdr:from>
      <xdr:col>13</xdr:col>
      <xdr:colOff>102177</xdr:colOff>
      <xdr:row>0</xdr:row>
      <xdr:rowOff>133526</xdr:rowOff>
    </xdr:from>
    <xdr:to>
      <xdr:col>16</xdr:col>
      <xdr:colOff>1</xdr:colOff>
      <xdr:row>0</xdr:row>
      <xdr:rowOff>600077</xdr:rowOff>
    </xdr:to>
    <xdr:pic>
      <xdr:nvPicPr>
        <xdr:cNvPr id="3" name="Afbeelding 2" descr="Smartmap | Westerwolde">
          <a:extLst>
            <a:ext uri="{FF2B5EF4-FFF2-40B4-BE49-F238E27FC236}">
              <a16:creationId xmlns:a16="http://schemas.microsoft.com/office/drawing/2014/main" id="{FA4B65C9-64F3-4FEC-9C18-C7C5D8E34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70677" y="133526"/>
          <a:ext cx="1669474" cy="466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147204</xdr:colOff>
      <xdr:row>0</xdr:row>
      <xdr:rowOff>129886</xdr:rowOff>
    </xdr:from>
    <xdr:to>
      <xdr:col>8</xdr:col>
      <xdr:colOff>448746</xdr:colOff>
      <xdr:row>1</xdr:row>
      <xdr:rowOff>219310</xdr:rowOff>
    </xdr:to>
    <xdr:pic>
      <xdr:nvPicPr>
        <xdr:cNvPr id="2" name="Afbeelding 1">
          <a:extLst>
            <a:ext uri="{FF2B5EF4-FFF2-40B4-BE49-F238E27FC236}">
              <a16:creationId xmlns:a16="http://schemas.microsoft.com/office/drawing/2014/main" id="{4B1B4E52-16B4-4F37-8BEE-E0DB3E5C7C10}"/>
            </a:ext>
          </a:extLst>
        </xdr:cNvPr>
        <xdr:cNvPicPr>
          <a:picLocks noChangeAspect="1"/>
        </xdr:cNvPicPr>
      </xdr:nvPicPr>
      <xdr:blipFill>
        <a:blip xmlns:r="http://schemas.openxmlformats.org/officeDocument/2006/relationships" r:embed="rId1"/>
        <a:stretch>
          <a:fillRect/>
        </a:stretch>
      </xdr:blipFill>
      <xdr:spPr>
        <a:xfrm>
          <a:off x="13634604" y="129886"/>
          <a:ext cx="1063542" cy="479949"/>
        </a:xfrm>
        <a:prstGeom prst="rect">
          <a:avLst/>
        </a:prstGeom>
      </xdr:spPr>
    </xdr:pic>
    <xdr:clientData/>
  </xdr:twoCellAnchor>
  <xdr:twoCellAnchor editAs="oneCell">
    <xdr:from>
      <xdr:col>9</xdr:col>
      <xdr:colOff>102177</xdr:colOff>
      <xdr:row>0</xdr:row>
      <xdr:rowOff>133526</xdr:rowOff>
    </xdr:from>
    <xdr:to>
      <xdr:col>11</xdr:col>
      <xdr:colOff>247651</xdr:colOff>
      <xdr:row>1</xdr:row>
      <xdr:rowOff>209552</xdr:rowOff>
    </xdr:to>
    <xdr:pic>
      <xdr:nvPicPr>
        <xdr:cNvPr id="3" name="Afbeelding 2" descr="Smartmap | Westerwolde">
          <a:extLst>
            <a:ext uri="{FF2B5EF4-FFF2-40B4-BE49-F238E27FC236}">
              <a16:creationId xmlns:a16="http://schemas.microsoft.com/office/drawing/2014/main" id="{F7DF37E0-E9D4-47A0-AB04-C331EC158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70677" y="133526"/>
          <a:ext cx="1669474" cy="466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147204</xdr:colOff>
      <xdr:row>0</xdr:row>
      <xdr:rowOff>129886</xdr:rowOff>
    </xdr:from>
    <xdr:to>
      <xdr:col>2</xdr:col>
      <xdr:colOff>486846</xdr:colOff>
      <xdr:row>1</xdr:row>
      <xdr:rowOff>228835</xdr:rowOff>
    </xdr:to>
    <xdr:pic>
      <xdr:nvPicPr>
        <xdr:cNvPr id="2" name="Afbeelding 1">
          <a:extLst>
            <a:ext uri="{FF2B5EF4-FFF2-40B4-BE49-F238E27FC236}">
              <a16:creationId xmlns:a16="http://schemas.microsoft.com/office/drawing/2014/main" id="{01A2DB66-BCAB-4B01-AB5D-7B70CEA460B9}"/>
            </a:ext>
          </a:extLst>
        </xdr:cNvPr>
        <xdr:cNvPicPr>
          <a:picLocks noChangeAspect="1"/>
        </xdr:cNvPicPr>
      </xdr:nvPicPr>
      <xdr:blipFill>
        <a:blip xmlns:r="http://schemas.openxmlformats.org/officeDocument/2006/relationships" r:embed="rId1"/>
        <a:stretch>
          <a:fillRect/>
        </a:stretch>
      </xdr:blipFill>
      <xdr:spPr>
        <a:xfrm>
          <a:off x="5931477" y="129886"/>
          <a:ext cx="1170914" cy="479949"/>
        </a:xfrm>
        <a:prstGeom prst="rect">
          <a:avLst/>
        </a:prstGeom>
      </xdr:spPr>
    </xdr:pic>
    <xdr:clientData/>
  </xdr:twoCellAnchor>
  <xdr:twoCellAnchor editAs="oneCell">
    <xdr:from>
      <xdr:col>2</xdr:col>
      <xdr:colOff>596156</xdr:colOff>
      <xdr:row>0</xdr:row>
      <xdr:rowOff>138670</xdr:rowOff>
    </xdr:from>
    <xdr:to>
      <xdr:col>5</xdr:col>
      <xdr:colOff>93930</xdr:colOff>
      <xdr:row>1</xdr:row>
      <xdr:rowOff>224221</xdr:rowOff>
    </xdr:to>
    <xdr:pic>
      <xdr:nvPicPr>
        <xdr:cNvPr id="3" name="Afbeelding 2" descr="Smartmap | Westerwolde">
          <a:extLst>
            <a:ext uri="{FF2B5EF4-FFF2-40B4-BE49-F238E27FC236}">
              <a16:creationId xmlns:a16="http://schemas.microsoft.com/office/drawing/2014/main" id="{FB7522C3-9F68-4544-8AD3-4864A2F3D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73729" y="138670"/>
          <a:ext cx="1666971" cy="467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147204</xdr:colOff>
      <xdr:row>0</xdr:row>
      <xdr:rowOff>129886</xdr:rowOff>
    </xdr:from>
    <xdr:to>
      <xdr:col>12</xdr:col>
      <xdr:colOff>29646</xdr:colOff>
      <xdr:row>0</xdr:row>
      <xdr:rowOff>609835</xdr:rowOff>
    </xdr:to>
    <xdr:pic>
      <xdr:nvPicPr>
        <xdr:cNvPr id="2" name="Afbeelding 1">
          <a:extLst>
            <a:ext uri="{FF2B5EF4-FFF2-40B4-BE49-F238E27FC236}">
              <a16:creationId xmlns:a16="http://schemas.microsoft.com/office/drawing/2014/main" id="{12E599A1-6F16-4CE0-A935-C1B6C0EE2606}"/>
            </a:ext>
          </a:extLst>
        </xdr:cNvPr>
        <xdr:cNvPicPr>
          <a:picLocks noChangeAspect="1"/>
        </xdr:cNvPicPr>
      </xdr:nvPicPr>
      <xdr:blipFill>
        <a:blip xmlns:r="http://schemas.openxmlformats.org/officeDocument/2006/relationships" r:embed="rId1"/>
        <a:stretch>
          <a:fillRect/>
        </a:stretch>
      </xdr:blipFill>
      <xdr:spPr>
        <a:xfrm>
          <a:off x="6862329" y="129886"/>
          <a:ext cx="1063542" cy="479949"/>
        </a:xfrm>
        <a:prstGeom prst="rect">
          <a:avLst/>
        </a:prstGeom>
      </xdr:spPr>
    </xdr:pic>
    <xdr:clientData/>
  </xdr:twoCellAnchor>
  <xdr:twoCellAnchor editAs="oneCell">
    <xdr:from>
      <xdr:col>12</xdr:col>
      <xdr:colOff>102177</xdr:colOff>
      <xdr:row>0</xdr:row>
      <xdr:rowOff>133526</xdr:rowOff>
    </xdr:from>
    <xdr:to>
      <xdr:col>15</xdr:col>
      <xdr:colOff>1</xdr:colOff>
      <xdr:row>0</xdr:row>
      <xdr:rowOff>600077</xdr:rowOff>
    </xdr:to>
    <xdr:pic>
      <xdr:nvPicPr>
        <xdr:cNvPr id="3" name="Afbeelding 2" descr="Smartmap | Westerwolde">
          <a:extLst>
            <a:ext uri="{FF2B5EF4-FFF2-40B4-BE49-F238E27FC236}">
              <a16:creationId xmlns:a16="http://schemas.microsoft.com/office/drawing/2014/main" id="{A6A7837F-D48B-459A-9333-5BB5D059A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70677" y="133526"/>
          <a:ext cx="1669474" cy="466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147204</xdr:colOff>
      <xdr:row>0</xdr:row>
      <xdr:rowOff>129886</xdr:rowOff>
    </xdr:from>
    <xdr:to>
      <xdr:col>12</xdr:col>
      <xdr:colOff>29646</xdr:colOff>
      <xdr:row>0</xdr:row>
      <xdr:rowOff>609835</xdr:rowOff>
    </xdr:to>
    <xdr:pic>
      <xdr:nvPicPr>
        <xdr:cNvPr id="2" name="Afbeelding 1">
          <a:extLst>
            <a:ext uri="{FF2B5EF4-FFF2-40B4-BE49-F238E27FC236}">
              <a16:creationId xmlns:a16="http://schemas.microsoft.com/office/drawing/2014/main" id="{18D3FC10-055F-4749-9272-4BABB022C215}"/>
            </a:ext>
          </a:extLst>
        </xdr:cNvPr>
        <xdr:cNvPicPr>
          <a:picLocks noChangeAspect="1"/>
        </xdr:cNvPicPr>
      </xdr:nvPicPr>
      <xdr:blipFill>
        <a:blip xmlns:r="http://schemas.openxmlformats.org/officeDocument/2006/relationships" r:embed="rId1"/>
        <a:stretch>
          <a:fillRect/>
        </a:stretch>
      </xdr:blipFill>
      <xdr:spPr>
        <a:xfrm>
          <a:off x="13634604" y="129886"/>
          <a:ext cx="1063542" cy="479949"/>
        </a:xfrm>
        <a:prstGeom prst="rect">
          <a:avLst/>
        </a:prstGeom>
      </xdr:spPr>
    </xdr:pic>
    <xdr:clientData/>
  </xdr:twoCellAnchor>
  <xdr:twoCellAnchor editAs="oneCell">
    <xdr:from>
      <xdr:col>12</xdr:col>
      <xdr:colOff>102177</xdr:colOff>
      <xdr:row>0</xdr:row>
      <xdr:rowOff>133526</xdr:rowOff>
    </xdr:from>
    <xdr:to>
      <xdr:col>15</xdr:col>
      <xdr:colOff>1</xdr:colOff>
      <xdr:row>0</xdr:row>
      <xdr:rowOff>600077</xdr:rowOff>
    </xdr:to>
    <xdr:pic>
      <xdr:nvPicPr>
        <xdr:cNvPr id="3" name="Afbeelding 2" descr="Smartmap | Westerwolde">
          <a:extLst>
            <a:ext uri="{FF2B5EF4-FFF2-40B4-BE49-F238E27FC236}">
              <a16:creationId xmlns:a16="http://schemas.microsoft.com/office/drawing/2014/main" id="{D276B02E-DA64-49F1-BBBE-BB2406814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70677" y="133526"/>
          <a:ext cx="1669474" cy="466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147204</xdr:colOff>
      <xdr:row>0</xdr:row>
      <xdr:rowOff>129886</xdr:rowOff>
    </xdr:from>
    <xdr:to>
      <xdr:col>12</xdr:col>
      <xdr:colOff>29646</xdr:colOff>
      <xdr:row>0</xdr:row>
      <xdr:rowOff>609835</xdr:rowOff>
    </xdr:to>
    <xdr:pic>
      <xdr:nvPicPr>
        <xdr:cNvPr id="2" name="Afbeelding 1">
          <a:extLst>
            <a:ext uri="{FF2B5EF4-FFF2-40B4-BE49-F238E27FC236}">
              <a16:creationId xmlns:a16="http://schemas.microsoft.com/office/drawing/2014/main" id="{CC85AFE0-31DC-478D-9665-E66E1AA8A5DE}"/>
            </a:ext>
          </a:extLst>
        </xdr:cNvPr>
        <xdr:cNvPicPr>
          <a:picLocks noChangeAspect="1"/>
        </xdr:cNvPicPr>
      </xdr:nvPicPr>
      <xdr:blipFill>
        <a:blip xmlns:r="http://schemas.openxmlformats.org/officeDocument/2006/relationships" r:embed="rId1"/>
        <a:stretch>
          <a:fillRect/>
        </a:stretch>
      </xdr:blipFill>
      <xdr:spPr>
        <a:xfrm>
          <a:off x="13634604" y="129886"/>
          <a:ext cx="1063542" cy="479949"/>
        </a:xfrm>
        <a:prstGeom prst="rect">
          <a:avLst/>
        </a:prstGeom>
      </xdr:spPr>
    </xdr:pic>
    <xdr:clientData/>
  </xdr:twoCellAnchor>
  <xdr:twoCellAnchor editAs="oneCell">
    <xdr:from>
      <xdr:col>12</xdr:col>
      <xdr:colOff>102177</xdr:colOff>
      <xdr:row>0</xdr:row>
      <xdr:rowOff>133526</xdr:rowOff>
    </xdr:from>
    <xdr:to>
      <xdr:col>15</xdr:col>
      <xdr:colOff>1</xdr:colOff>
      <xdr:row>0</xdr:row>
      <xdr:rowOff>600077</xdr:rowOff>
    </xdr:to>
    <xdr:pic>
      <xdr:nvPicPr>
        <xdr:cNvPr id="3" name="Afbeelding 2" descr="Smartmap | Westerwolde">
          <a:extLst>
            <a:ext uri="{FF2B5EF4-FFF2-40B4-BE49-F238E27FC236}">
              <a16:creationId xmlns:a16="http://schemas.microsoft.com/office/drawing/2014/main" id="{4A9DAA59-2038-492E-9939-F9543ECD5D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70677" y="133526"/>
          <a:ext cx="1669474" cy="466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147204</xdr:colOff>
      <xdr:row>0</xdr:row>
      <xdr:rowOff>129886</xdr:rowOff>
    </xdr:from>
    <xdr:to>
      <xdr:col>12</xdr:col>
      <xdr:colOff>29646</xdr:colOff>
      <xdr:row>0</xdr:row>
      <xdr:rowOff>609835</xdr:rowOff>
    </xdr:to>
    <xdr:pic>
      <xdr:nvPicPr>
        <xdr:cNvPr id="2" name="Afbeelding 1">
          <a:extLst>
            <a:ext uri="{FF2B5EF4-FFF2-40B4-BE49-F238E27FC236}">
              <a16:creationId xmlns:a16="http://schemas.microsoft.com/office/drawing/2014/main" id="{09D7D4C6-716C-4277-A8DA-91D8E049F567}"/>
            </a:ext>
          </a:extLst>
        </xdr:cNvPr>
        <xdr:cNvPicPr>
          <a:picLocks noChangeAspect="1"/>
        </xdr:cNvPicPr>
      </xdr:nvPicPr>
      <xdr:blipFill>
        <a:blip xmlns:r="http://schemas.openxmlformats.org/officeDocument/2006/relationships" r:embed="rId1"/>
        <a:stretch>
          <a:fillRect/>
        </a:stretch>
      </xdr:blipFill>
      <xdr:spPr>
        <a:xfrm>
          <a:off x="13634604" y="129886"/>
          <a:ext cx="1063542" cy="479949"/>
        </a:xfrm>
        <a:prstGeom prst="rect">
          <a:avLst/>
        </a:prstGeom>
      </xdr:spPr>
    </xdr:pic>
    <xdr:clientData/>
  </xdr:twoCellAnchor>
  <xdr:twoCellAnchor editAs="oneCell">
    <xdr:from>
      <xdr:col>12</xdr:col>
      <xdr:colOff>102177</xdr:colOff>
      <xdr:row>0</xdr:row>
      <xdr:rowOff>133526</xdr:rowOff>
    </xdr:from>
    <xdr:to>
      <xdr:col>15</xdr:col>
      <xdr:colOff>1</xdr:colOff>
      <xdr:row>0</xdr:row>
      <xdr:rowOff>600077</xdr:rowOff>
    </xdr:to>
    <xdr:pic>
      <xdr:nvPicPr>
        <xdr:cNvPr id="3" name="Afbeelding 2" descr="Smartmap | Westerwolde">
          <a:extLst>
            <a:ext uri="{FF2B5EF4-FFF2-40B4-BE49-F238E27FC236}">
              <a16:creationId xmlns:a16="http://schemas.microsoft.com/office/drawing/2014/main" id="{C018A880-71CE-4765-B30A-D54DC850C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70677" y="133526"/>
          <a:ext cx="1669474" cy="466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147204</xdr:colOff>
      <xdr:row>0</xdr:row>
      <xdr:rowOff>129886</xdr:rowOff>
    </xdr:from>
    <xdr:to>
      <xdr:col>12</xdr:col>
      <xdr:colOff>29646</xdr:colOff>
      <xdr:row>0</xdr:row>
      <xdr:rowOff>609835</xdr:rowOff>
    </xdr:to>
    <xdr:pic>
      <xdr:nvPicPr>
        <xdr:cNvPr id="2" name="Afbeelding 1">
          <a:extLst>
            <a:ext uri="{FF2B5EF4-FFF2-40B4-BE49-F238E27FC236}">
              <a16:creationId xmlns:a16="http://schemas.microsoft.com/office/drawing/2014/main" id="{03996127-005C-40CF-8103-C68AD50C6DBC}"/>
            </a:ext>
          </a:extLst>
        </xdr:cNvPr>
        <xdr:cNvPicPr>
          <a:picLocks noChangeAspect="1"/>
        </xdr:cNvPicPr>
      </xdr:nvPicPr>
      <xdr:blipFill>
        <a:blip xmlns:r="http://schemas.openxmlformats.org/officeDocument/2006/relationships" r:embed="rId1"/>
        <a:stretch>
          <a:fillRect/>
        </a:stretch>
      </xdr:blipFill>
      <xdr:spPr>
        <a:xfrm>
          <a:off x="13634604" y="129886"/>
          <a:ext cx="1063542" cy="479949"/>
        </a:xfrm>
        <a:prstGeom prst="rect">
          <a:avLst/>
        </a:prstGeom>
      </xdr:spPr>
    </xdr:pic>
    <xdr:clientData/>
  </xdr:twoCellAnchor>
  <xdr:twoCellAnchor editAs="oneCell">
    <xdr:from>
      <xdr:col>12</xdr:col>
      <xdr:colOff>102177</xdr:colOff>
      <xdr:row>0</xdr:row>
      <xdr:rowOff>133526</xdr:rowOff>
    </xdr:from>
    <xdr:to>
      <xdr:col>15</xdr:col>
      <xdr:colOff>1</xdr:colOff>
      <xdr:row>0</xdr:row>
      <xdr:rowOff>600077</xdr:rowOff>
    </xdr:to>
    <xdr:pic>
      <xdr:nvPicPr>
        <xdr:cNvPr id="3" name="Afbeelding 2" descr="Smartmap | Westerwolde">
          <a:extLst>
            <a:ext uri="{FF2B5EF4-FFF2-40B4-BE49-F238E27FC236}">
              <a16:creationId xmlns:a16="http://schemas.microsoft.com/office/drawing/2014/main" id="{802E08BD-80C2-4DCB-8E40-D911312DC7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70677" y="133526"/>
          <a:ext cx="1669474" cy="466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147204</xdr:colOff>
      <xdr:row>0</xdr:row>
      <xdr:rowOff>129886</xdr:rowOff>
    </xdr:from>
    <xdr:to>
      <xdr:col>12</xdr:col>
      <xdr:colOff>29646</xdr:colOff>
      <xdr:row>0</xdr:row>
      <xdr:rowOff>609835</xdr:rowOff>
    </xdr:to>
    <xdr:pic>
      <xdr:nvPicPr>
        <xdr:cNvPr id="2" name="Afbeelding 1">
          <a:extLst>
            <a:ext uri="{FF2B5EF4-FFF2-40B4-BE49-F238E27FC236}">
              <a16:creationId xmlns:a16="http://schemas.microsoft.com/office/drawing/2014/main" id="{F36C4325-D7DD-4BA3-AB41-B8687C50DC3B}"/>
            </a:ext>
          </a:extLst>
        </xdr:cNvPr>
        <xdr:cNvPicPr>
          <a:picLocks noChangeAspect="1"/>
        </xdr:cNvPicPr>
      </xdr:nvPicPr>
      <xdr:blipFill>
        <a:blip xmlns:r="http://schemas.openxmlformats.org/officeDocument/2006/relationships" r:embed="rId1"/>
        <a:stretch>
          <a:fillRect/>
        </a:stretch>
      </xdr:blipFill>
      <xdr:spPr>
        <a:xfrm>
          <a:off x="13634604" y="129886"/>
          <a:ext cx="1063542" cy="479949"/>
        </a:xfrm>
        <a:prstGeom prst="rect">
          <a:avLst/>
        </a:prstGeom>
      </xdr:spPr>
    </xdr:pic>
    <xdr:clientData/>
  </xdr:twoCellAnchor>
  <xdr:twoCellAnchor editAs="oneCell">
    <xdr:from>
      <xdr:col>12</xdr:col>
      <xdr:colOff>102177</xdr:colOff>
      <xdr:row>0</xdr:row>
      <xdr:rowOff>133526</xdr:rowOff>
    </xdr:from>
    <xdr:to>
      <xdr:col>15</xdr:col>
      <xdr:colOff>1</xdr:colOff>
      <xdr:row>0</xdr:row>
      <xdr:rowOff>600077</xdr:rowOff>
    </xdr:to>
    <xdr:pic>
      <xdr:nvPicPr>
        <xdr:cNvPr id="3" name="Afbeelding 2" descr="Smartmap | Westerwolde">
          <a:extLst>
            <a:ext uri="{FF2B5EF4-FFF2-40B4-BE49-F238E27FC236}">
              <a16:creationId xmlns:a16="http://schemas.microsoft.com/office/drawing/2014/main" id="{EC3A1D25-7CE7-4CA4-AAE2-33046BCE5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70677" y="133526"/>
          <a:ext cx="1669474" cy="466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147204</xdr:colOff>
      <xdr:row>0</xdr:row>
      <xdr:rowOff>129886</xdr:rowOff>
    </xdr:from>
    <xdr:to>
      <xdr:col>12</xdr:col>
      <xdr:colOff>29646</xdr:colOff>
      <xdr:row>0</xdr:row>
      <xdr:rowOff>609835</xdr:rowOff>
    </xdr:to>
    <xdr:pic>
      <xdr:nvPicPr>
        <xdr:cNvPr id="2" name="Afbeelding 1">
          <a:extLst>
            <a:ext uri="{FF2B5EF4-FFF2-40B4-BE49-F238E27FC236}">
              <a16:creationId xmlns:a16="http://schemas.microsoft.com/office/drawing/2014/main" id="{E0765E79-39CE-4704-8E07-3DF1C2EBCCC0}"/>
            </a:ext>
          </a:extLst>
        </xdr:cNvPr>
        <xdr:cNvPicPr>
          <a:picLocks noChangeAspect="1"/>
        </xdr:cNvPicPr>
      </xdr:nvPicPr>
      <xdr:blipFill>
        <a:blip xmlns:r="http://schemas.openxmlformats.org/officeDocument/2006/relationships" r:embed="rId1"/>
        <a:stretch>
          <a:fillRect/>
        </a:stretch>
      </xdr:blipFill>
      <xdr:spPr>
        <a:xfrm>
          <a:off x="13634604" y="129886"/>
          <a:ext cx="1063542" cy="479949"/>
        </a:xfrm>
        <a:prstGeom prst="rect">
          <a:avLst/>
        </a:prstGeom>
      </xdr:spPr>
    </xdr:pic>
    <xdr:clientData/>
  </xdr:twoCellAnchor>
  <xdr:twoCellAnchor editAs="oneCell">
    <xdr:from>
      <xdr:col>12</xdr:col>
      <xdr:colOff>102177</xdr:colOff>
      <xdr:row>0</xdr:row>
      <xdr:rowOff>133526</xdr:rowOff>
    </xdr:from>
    <xdr:to>
      <xdr:col>15</xdr:col>
      <xdr:colOff>1</xdr:colOff>
      <xdr:row>0</xdr:row>
      <xdr:rowOff>600077</xdr:rowOff>
    </xdr:to>
    <xdr:pic>
      <xdr:nvPicPr>
        <xdr:cNvPr id="3" name="Afbeelding 2" descr="Smartmap | Westerwolde">
          <a:extLst>
            <a:ext uri="{FF2B5EF4-FFF2-40B4-BE49-F238E27FC236}">
              <a16:creationId xmlns:a16="http://schemas.microsoft.com/office/drawing/2014/main" id="{5106A3FD-E8BB-4233-9958-4103F9361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70677" y="133526"/>
          <a:ext cx="1669474" cy="466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9"/>
  <sheetViews>
    <sheetView showGridLines="0" zoomScale="110" zoomScaleNormal="110" workbookViewId="0">
      <selection activeCell="A26" sqref="A26"/>
    </sheetView>
  </sheetViews>
  <sheetFormatPr baseColWidth="10" defaultColWidth="8.83203125" defaultRowHeight="15" x14ac:dyDescent="0.2"/>
  <cols>
    <col min="1" max="1" width="100.6640625" customWidth="1"/>
    <col min="2" max="2" width="33.6640625" customWidth="1"/>
  </cols>
  <sheetData>
    <row r="1" spans="1:7" ht="30" customHeight="1" x14ac:dyDescent="0.2">
      <c r="A1" s="36" t="s">
        <v>7</v>
      </c>
    </row>
    <row r="2" spans="1:7" s="1" customFormat="1" ht="80" customHeight="1" x14ac:dyDescent="0.2">
      <c r="A2" s="67" t="s">
        <v>37</v>
      </c>
      <c r="B2" s="75" t="s">
        <v>5</v>
      </c>
      <c r="D2"/>
    </row>
    <row r="3" spans="1:7" s="1" customFormat="1" ht="30" customHeight="1" x14ac:dyDescent="0.2">
      <c r="A3" s="63" t="s">
        <v>34</v>
      </c>
      <c r="B3" s="75" t="s">
        <v>13</v>
      </c>
    </row>
    <row r="4" spans="1:7" s="1" customFormat="1" ht="30" customHeight="1" x14ac:dyDescent="0.2">
      <c r="A4" s="64" t="s">
        <v>27</v>
      </c>
      <c r="B4" s="75" t="s">
        <v>14</v>
      </c>
    </row>
    <row r="5" spans="1:7" s="1" customFormat="1" ht="30" customHeight="1" x14ac:dyDescent="0.2">
      <c r="A5" s="63" t="s">
        <v>35</v>
      </c>
      <c r="B5" s="75" t="s">
        <v>15</v>
      </c>
    </row>
    <row r="6" spans="1:7" s="1" customFormat="1" ht="30" customHeight="1" x14ac:dyDescent="0.2">
      <c r="A6" s="64" t="s">
        <v>27</v>
      </c>
      <c r="B6" s="75" t="s">
        <v>16</v>
      </c>
    </row>
    <row r="7" spans="1:7" s="1" customFormat="1" ht="30" customHeight="1" x14ac:dyDescent="0.2">
      <c r="A7" s="63" t="s">
        <v>36</v>
      </c>
      <c r="B7" s="75" t="s">
        <v>38</v>
      </c>
      <c r="G7" s="20"/>
    </row>
    <row r="8" spans="1:7" s="1" customFormat="1" ht="30" customHeight="1" x14ac:dyDescent="0.2">
      <c r="A8" s="64" t="s">
        <v>27</v>
      </c>
      <c r="B8" s="75"/>
    </row>
    <row r="9" spans="1:7" ht="20" customHeight="1" x14ac:dyDescent="0.2">
      <c r="A9" s="65"/>
      <c r="B9" s="76"/>
    </row>
  </sheetData>
  <sheetProtection algorithmName="SHA-512" hashValue="hw+wA1ulFJ+czMyaNesVl7QyvaPnItmxKHeHOci8iEAP2Sv0G6prAhk8Y+XmLgkHwfsy80ghzXNXwLGZtTOLwg==" saltValue="+kkQVP4YFO3Y/w0yOzwyig==" spinCount="100000" sheet="1" objects="1" scenarios="1"/>
  <pageMargins left="0.31496062992125984" right="0.31496062992125984" top="0.35433070866141736" bottom="0.35433070866141736" header="0.31496062992125984" footer="0.31496062992125984"/>
  <pageSetup paperSize="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Q89"/>
  <sheetViews>
    <sheetView showGridLines="0" tabSelected="1" zoomScaleNormal="100" workbookViewId="0">
      <pane xSplit="2" ySplit="1" topLeftCell="C67" activePane="bottomRight" state="frozen"/>
      <selection pane="topRight" activeCell="C1" sqref="C1"/>
      <selection pane="bottomLeft" activeCell="A2" sqref="A2"/>
      <selection pane="bottomRight" activeCell="J87" sqref="J87"/>
    </sheetView>
  </sheetViews>
  <sheetFormatPr baseColWidth="10" defaultColWidth="8.83203125" defaultRowHeight="15" x14ac:dyDescent="0.2"/>
  <cols>
    <col min="1" max="1" width="68.83203125" bestFit="1" customWidth="1"/>
    <col min="2" max="2" width="19.83203125" customWidth="1"/>
    <col min="3" max="3" width="3" customWidth="1"/>
    <col min="4" max="4" width="23.83203125" style="1" customWidth="1"/>
    <col min="5" max="5" width="40.83203125" style="1" customWidth="1"/>
    <col min="6" max="6" width="2.83203125" style="1" customWidth="1"/>
    <col min="7" max="7" width="23.83203125" style="1" customWidth="1"/>
    <col min="8" max="8" width="40.83203125" style="1" customWidth="1"/>
    <col min="9" max="9" width="3" customWidth="1"/>
    <col min="10" max="10" width="23.83203125" style="1" customWidth="1"/>
    <col min="11" max="11" width="40.83203125" style="1" customWidth="1"/>
  </cols>
  <sheetData>
    <row r="1" spans="1:17" ht="48.75" customHeight="1" x14ac:dyDescent="0.2">
      <c r="A1" s="103" t="s">
        <v>8</v>
      </c>
      <c r="B1" s="104"/>
      <c r="C1" s="14"/>
      <c r="D1" s="105" t="s">
        <v>9</v>
      </c>
      <c r="E1" s="106"/>
      <c r="F1" s="21"/>
      <c r="G1" s="105" t="s">
        <v>10</v>
      </c>
      <c r="H1" s="106"/>
      <c r="J1" s="105" t="s">
        <v>11</v>
      </c>
      <c r="K1" s="106"/>
      <c r="O1" s="2"/>
      <c r="P1" s="2"/>
      <c r="Q1" s="2"/>
    </row>
    <row r="2" spans="1:17" ht="25" customHeight="1" x14ac:dyDescent="0.2">
      <c r="A2" s="37" t="s">
        <v>22</v>
      </c>
      <c r="B2" s="37"/>
      <c r="C2" s="15"/>
      <c r="D2" s="37"/>
      <c r="E2" s="38" t="s">
        <v>23</v>
      </c>
      <c r="F2" s="22"/>
      <c r="G2" s="37"/>
      <c r="H2" s="38" t="s">
        <v>23</v>
      </c>
      <c r="J2" s="37"/>
      <c r="K2" s="38" t="s">
        <v>23</v>
      </c>
      <c r="L2" s="20" t="s">
        <v>5</v>
      </c>
      <c r="M2" s="1"/>
      <c r="O2" s="2"/>
      <c r="P2" s="2"/>
      <c r="Q2" s="2"/>
    </row>
    <row r="3" spans="1:17" ht="25" customHeight="1" x14ac:dyDescent="0.2">
      <c r="A3" s="96" t="str">
        <f>'Beoordelen open vragen'!A3</f>
        <v xml:space="preserve">VRAAG 1 – Projectaanpak bij aanvang dienstverlening </v>
      </c>
      <c r="B3" s="83" t="str">
        <f>'Beoordelaar 1'!A1</f>
        <v>Beoordelaar 1: &lt;&lt;&gt;&gt;</v>
      </c>
      <c r="C3" s="16"/>
      <c r="D3" s="43" t="str">
        <f>'Beoordelaar 1'!C3</f>
        <v>Score:</v>
      </c>
      <c r="E3" s="95" t="s">
        <v>4</v>
      </c>
      <c r="F3" s="23"/>
      <c r="G3" s="71" t="str">
        <f>'Beoordelaar 1'!F3</f>
        <v>Score:</v>
      </c>
      <c r="H3" s="95" t="s">
        <v>4</v>
      </c>
      <c r="J3" s="71" t="str">
        <f>'Beoordelaar 1'!I3</f>
        <v>Score:</v>
      </c>
      <c r="K3" s="95" t="s">
        <v>4</v>
      </c>
    </row>
    <row r="4" spans="1:17" ht="25" customHeight="1" x14ac:dyDescent="0.2">
      <c r="A4" s="97"/>
      <c r="B4" s="83" t="str">
        <f>'Beoordelaar 2'!A1</f>
        <v>Beoordelaar 2: &lt;&lt;&gt;&gt;</v>
      </c>
      <c r="C4" s="16"/>
      <c r="D4" s="43" t="str">
        <f>'Beoordelaar 2'!C3</f>
        <v>Score:</v>
      </c>
      <c r="E4" s="95"/>
      <c r="F4" s="23"/>
      <c r="G4" s="71" t="str">
        <f>'Beoordelaar 2'!F3</f>
        <v>Score:</v>
      </c>
      <c r="H4" s="95"/>
      <c r="J4" s="71" t="str">
        <f>'Beoordelaar 2'!I3</f>
        <v>Score:</v>
      </c>
      <c r="K4" s="95"/>
    </row>
    <row r="5" spans="1:17" ht="25" customHeight="1" x14ac:dyDescent="0.2">
      <c r="A5" s="97"/>
      <c r="B5" s="83" t="str">
        <f>'Beoordelaar 3'!A1</f>
        <v>Beoordelaar 3: &lt;&lt;&gt;&gt;</v>
      </c>
      <c r="C5" s="16"/>
      <c r="D5" s="44" t="str">
        <f>'Beoordelaar 3'!C3</f>
        <v>Score:</v>
      </c>
      <c r="E5" s="95"/>
      <c r="F5" s="23"/>
      <c r="G5" s="71" t="str">
        <f>'Beoordelaar 3'!F3</f>
        <v>Score:</v>
      </c>
      <c r="H5" s="95"/>
      <c r="J5" s="71" t="str">
        <f>'Beoordelaar 3'!I3</f>
        <v>Score:</v>
      </c>
      <c r="K5" s="95"/>
    </row>
    <row r="6" spans="1:17" ht="25" customHeight="1" x14ac:dyDescent="0.2">
      <c r="A6" s="97"/>
      <c r="B6" s="83" t="str">
        <f>'Beoordelaar 4'!A1</f>
        <v>Beoordelaar 4: &lt;&lt;&gt;&gt;</v>
      </c>
      <c r="C6" s="16"/>
      <c r="D6" s="44" t="str">
        <f>'Beoordelaar 4'!C3</f>
        <v>Score:</v>
      </c>
      <c r="E6" s="95"/>
      <c r="F6" s="23"/>
      <c r="G6" s="71" t="str">
        <f>'Beoordelaar 4'!F3</f>
        <v>Score:</v>
      </c>
      <c r="H6" s="95"/>
      <c r="J6" s="71" t="str">
        <f>'Beoordelaar 4'!I3</f>
        <v>Score:</v>
      </c>
      <c r="K6" s="95"/>
    </row>
    <row r="7" spans="1:17" ht="25" customHeight="1" x14ac:dyDescent="0.2">
      <c r="A7" s="97"/>
      <c r="B7" s="83" t="str">
        <f>'Beoordelaar 5'!A1</f>
        <v>Beoordelaar 5: &lt;&lt;&gt;&gt;</v>
      </c>
      <c r="C7" s="16"/>
      <c r="D7" s="44" t="str">
        <f>'Beoordelaar 5'!C3</f>
        <v>Score:</v>
      </c>
      <c r="E7" s="95"/>
      <c r="F7" s="23"/>
      <c r="G7" s="71" t="str">
        <f>'Beoordelaar 5'!F3</f>
        <v>Score:</v>
      </c>
      <c r="H7" s="95"/>
      <c r="J7" s="71" t="str">
        <f>'Beoordelaar 5'!I3</f>
        <v>Score:</v>
      </c>
      <c r="K7" s="95"/>
    </row>
    <row r="8" spans="1:17" ht="25" customHeight="1" x14ac:dyDescent="0.2">
      <c r="A8" s="97"/>
      <c r="B8" s="83" t="str">
        <f>'Beoordelaar 6'!A1</f>
        <v>Beoordelaar 6: &lt;&lt;&gt;&gt;</v>
      </c>
      <c r="C8" s="16"/>
      <c r="D8" s="44" t="str">
        <f>'Beoordelaar 6'!C3</f>
        <v>Score:</v>
      </c>
      <c r="E8" s="95"/>
      <c r="F8" s="23"/>
      <c r="G8" s="71" t="str">
        <f>'Beoordelaar 6'!F3</f>
        <v>Score:</v>
      </c>
      <c r="H8" s="95"/>
      <c r="J8" s="71" t="str">
        <f>'Beoordelaar 6'!I3</f>
        <v>Score:</v>
      </c>
      <c r="K8" s="95"/>
    </row>
    <row r="9" spans="1:17" ht="25" customHeight="1" x14ac:dyDescent="0.2">
      <c r="A9" s="98"/>
      <c r="B9" s="83" t="str">
        <f>'Beoordelaar 7'!A1</f>
        <v>Beoordelaar 7: &lt;&lt;&gt;&gt;</v>
      </c>
      <c r="C9" s="16"/>
      <c r="D9" s="44" t="str">
        <f>'Beoordelaar 7'!C3</f>
        <v>Score:</v>
      </c>
      <c r="E9" s="95"/>
      <c r="F9" s="23"/>
      <c r="G9" s="71" t="str">
        <f>'Beoordelaar 7'!F3</f>
        <v>Score:</v>
      </c>
      <c r="H9" s="95"/>
      <c r="J9" s="71" t="str">
        <f>'Beoordelaar 7'!I3</f>
        <v>Score:</v>
      </c>
      <c r="K9" s="95"/>
    </row>
    <row r="10" spans="1:17" ht="25" customHeight="1" x14ac:dyDescent="0.2">
      <c r="A10" s="99" t="s">
        <v>6</v>
      </c>
      <c r="B10" s="100"/>
      <c r="C10" s="17"/>
      <c r="D10" s="39" t="s">
        <v>5</v>
      </c>
      <c r="E10" s="95"/>
      <c r="F10" s="24"/>
      <c r="G10" s="39" t="s">
        <v>5</v>
      </c>
      <c r="H10" s="95"/>
      <c r="J10" s="39" t="s">
        <v>5</v>
      </c>
      <c r="K10" s="95"/>
    </row>
    <row r="11" spans="1:17" ht="25" customHeight="1" x14ac:dyDescent="0.2">
      <c r="A11" s="41"/>
      <c r="B11" s="40"/>
      <c r="C11" s="17"/>
      <c r="D11" s="35" t="str">
        <f>IF(D10="uitmuntend","€ 6.000",IF(D10="goed","€ 5.100",IF(D10="voldoende","€ 0",IF(D10="matig","-€ 6.000",IF(D10="Onvoldoende","UITSLUITING"," ")))))</f>
        <v xml:space="preserve"> </v>
      </c>
      <c r="E11" s="95"/>
      <c r="F11" s="24"/>
      <c r="G11" s="35" t="str">
        <f>IF(G10="uitmuntend","€ 6.000",IF(G10="goed","€ 5.100",IF(G10="voldoende","€ 0",IF(G10="matig","-€ 6.000",IF(G10="Onvoldoende","UITSLUITING"," ")))))</f>
        <v xml:space="preserve"> </v>
      </c>
      <c r="H11" s="95"/>
      <c r="J11" s="35" t="str">
        <f>IF(J10="uitmuntend","€ 6.000",IF(J10="goed","€ 5.100",IF(J10="voldoende","€ 0",IF(J10="matig","-€ 6.000",IF(J10="Onvoldoende","UITSLUITING"," ")))))</f>
        <v xml:space="preserve"> </v>
      </c>
      <c r="K11" s="95"/>
    </row>
    <row r="12" spans="1:17" ht="25" customHeight="1" x14ac:dyDescent="0.2">
      <c r="A12" s="96" t="str">
        <f>'Beoordelen open vragen'!A5</f>
        <v xml:space="preserve">VRAAG 2 – Werkwijze jaarrekening en visie op rechtmatigheidsverantwoording </v>
      </c>
      <c r="B12" s="83" t="str">
        <f>'Beoordelaar 1'!A1</f>
        <v>Beoordelaar 1: &lt;&lt;&gt;&gt;</v>
      </c>
      <c r="C12" s="16"/>
      <c r="D12" s="68" t="str">
        <f>'Beoordelaar 1'!C5</f>
        <v>Score:</v>
      </c>
      <c r="E12" s="95" t="s">
        <v>4</v>
      </c>
      <c r="F12" s="23"/>
      <c r="G12" s="68" t="str">
        <f>'Beoordelaar 1'!F5</f>
        <v>Score:</v>
      </c>
      <c r="H12" s="95" t="s">
        <v>4</v>
      </c>
      <c r="J12" s="68" t="str">
        <f>'Beoordelaar 1'!I5</f>
        <v>Score:</v>
      </c>
      <c r="K12" s="95" t="s">
        <v>4</v>
      </c>
    </row>
    <row r="13" spans="1:17" ht="25" customHeight="1" x14ac:dyDescent="0.2">
      <c r="A13" s="97"/>
      <c r="B13" s="83" t="str">
        <f>'Beoordelaar 2'!A1</f>
        <v>Beoordelaar 2: &lt;&lt;&gt;&gt;</v>
      </c>
      <c r="C13" s="16"/>
      <c r="D13" s="68" t="str">
        <f>'Beoordelaar 2'!C5</f>
        <v>Score:</v>
      </c>
      <c r="E13" s="95"/>
      <c r="F13" s="23"/>
      <c r="G13" s="68" t="str">
        <f>'Beoordelaar 2'!F5</f>
        <v>Score:</v>
      </c>
      <c r="H13" s="95"/>
      <c r="J13" s="68" t="str">
        <f>'Beoordelaar 2'!I5</f>
        <v>Score:</v>
      </c>
      <c r="K13" s="95"/>
    </row>
    <row r="14" spans="1:17" ht="25" customHeight="1" x14ac:dyDescent="0.2">
      <c r="A14" s="97"/>
      <c r="B14" s="83" t="str">
        <f>'Beoordelaar 3'!A1</f>
        <v>Beoordelaar 3: &lt;&lt;&gt;&gt;</v>
      </c>
      <c r="C14" s="16"/>
      <c r="D14" s="68" t="str">
        <f>'Beoordelaar 3'!C5</f>
        <v>Score:</v>
      </c>
      <c r="E14" s="95"/>
      <c r="F14" s="23"/>
      <c r="G14" s="68" t="str">
        <f>'Beoordelaar 3'!F5</f>
        <v>Score:</v>
      </c>
      <c r="H14" s="95"/>
      <c r="J14" s="68" t="str">
        <f>'Beoordelaar 3'!I5</f>
        <v>Score:</v>
      </c>
      <c r="K14" s="95"/>
    </row>
    <row r="15" spans="1:17" ht="25" customHeight="1" x14ac:dyDescent="0.2">
      <c r="A15" s="97"/>
      <c r="B15" s="83" t="str">
        <f>'Beoordelaar 4'!A1</f>
        <v>Beoordelaar 4: &lt;&lt;&gt;&gt;</v>
      </c>
      <c r="C15" s="16"/>
      <c r="D15" s="68" t="str">
        <f>'Beoordelaar 4'!C5</f>
        <v>Score:</v>
      </c>
      <c r="E15" s="95"/>
      <c r="F15" s="23"/>
      <c r="G15" s="68" t="str">
        <f>'Beoordelaar 4'!F5</f>
        <v>Score:</v>
      </c>
      <c r="H15" s="95"/>
      <c r="J15" s="68" t="str">
        <f>'Beoordelaar 4'!I5</f>
        <v>Score:</v>
      </c>
      <c r="K15" s="95"/>
    </row>
    <row r="16" spans="1:17" ht="25" customHeight="1" x14ac:dyDescent="0.2">
      <c r="A16" s="97"/>
      <c r="B16" s="83" t="str">
        <f>'Beoordelaar 5'!A1</f>
        <v>Beoordelaar 5: &lt;&lt;&gt;&gt;</v>
      </c>
      <c r="C16" s="16"/>
      <c r="D16" s="68" t="str">
        <f>'Beoordelaar 5'!C5</f>
        <v>Score:</v>
      </c>
      <c r="E16" s="95"/>
      <c r="F16" s="23"/>
      <c r="G16" s="68" t="str">
        <f>'Beoordelaar 5'!F5</f>
        <v>Score:</v>
      </c>
      <c r="H16" s="95"/>
      <c r="J16" s="68" t="str">
        <f>'Beoordelaar 5'!I5</f>
        <v>Score:</v>
      </c>
      <c r="K16" s="95"/>
    </row>
    <row r="17" spans="1:11" ht="25" customHeight="1" x14ac:dyDescent="0.2">
      <c r="A17" s="97"/>
      <c r="B17" s="83" t="str">
        <f>'Beoordelaar 6'!A1</f>
        <v>Beoordelaar 6: &lt;&lt;&gt;&gt;</v>
      </c>
      <c r="C17" s="16"/>
      <c r="D17" s="68" t="str">
        <f>'Beoordelaar 6'!C5</f>
        <v>Score:</v>
      </c>
      <c r="E17" s="95"/>
      <c r="F17" s="23"/>
      <c r="G17" s="68" t="str">
        <f>'Beoordelaar 6'!F5</f>
        <v>Score:</v>
      </c>
      <c r="H17" s="95"/>
      <c r="J17" s="68" t="str">
        <f>'Beoordelaar 6'!I5</f>
        <v>Score:</v>
      </c>
      <c r="K17" s="95"/>
    </row>
    <row r="18" spans="1:11" ht="25" customHeight="1" x14ac:dyDescent="0.2">
      <c r="A18" s="98"/>
      <c r="B18" s="83" t="str">
        <f>'Beoordelaar 7'!A1</f>
        <v>Beoordelaar 7: &lt;&lt;&gt;&gt;</v>
      </c>
      <c r="C18" s="16"/>
      <c r="D18" s="68" t="str">
        <f>'Beoordelaar 7'!C5</f>
        <v>Score:</v>
      </c>
      <c r="E18" s="95"/>
      <c r="F18" s="23"/>
      <c r="G18" s="68" t="str">
        <f>'Beoordelaar 7'!F5</f>
        <v>Score:</v>
      </c>
      <c r="H18" s="95"/>
      <c r="J18" s="68" t="str">
        <f>'Beoordelaar 7'!I5</f>
        <v>Score:</v>
      </c>
      <c r="K18" s="95"/>
    </row>
    <row r="19" spans="1:11" ht="25" customHeight="1" x14ac:dyDescent="0.2">
      <c r="A19" s="99" t="s">
        <v>6</v>
      </c>
      <c r="B19" s="100"/>
      <c r="C19" s="17"/>
      <c r="D19" s="39" t="s">
        <v>5</v>
      </c>
      <c r="E19" s="95"/>
      <c r="F19" s="24"/>
      <c r="G19" s="39" t="s">
        <v>5</v>
      </c>
      <c r="H19" s="95"/>
      <c r="J19" s="39" t="s">
        <v>5</v>
      </c>
      <c r="K19" s="95"/>
    </row>
    <row r="20" spans="1:11" ht="25" customHeight="1" x14ac:dyDescent="0.2">
      <c r="A20" s="35"/>
      <c r="B20" s="35"/>
      <c r="C20" s="17"/>
      <c r="D20" s="35" t="str">
        <f>IF(D19="uitmuntend","€ 15.000",IF(D19="goed","€ 12.750",IF(D19="voldoende","€ 0",IF(D19="matig","-€ 15.000",IF(D19="Onvoldoende","UITSLUITING"," ")))))</f>
        <v xml:space="preserve"> </v>
      </c>
      <c r="E20" s="95"/>
      <c r="F20" s="24"/>
      <c r="G20" s="35" t="str">
        <f>IF(G19="uitmuntend","€ 15.000",IF(G19="goed","€ 12.750",IF(G19="voldoende","€ 0",IF(G19="matig","-€ 15.000",IF(G19="Onvoldoende","UITSLUITING"," ")))))</f>
        <v xml:space="preserve"> </v>
      </c>
      <c r="H20" s="95"/>
      <c r="J20" s="35" t="str">
        <f>IF(J19="uitmuntend","€ 15.000",IF(J19="goed","€ 12.750",IF(J19="voldoende","€ 0",IF(J19="matig","-€ 15.000",IF(J19="Onvoldoende","UITSLUITING"," ")))))</f>
        <v xml:space="preserve"> </v>
      </c>
      <c r="K20" s="95"/>
    </row>
    <row r="21" spans="1:11" ht="25" customHeight="1" x14ac:dyDescent="0.2">
      <c r="A21" s="96" t="str">
        <f>'Beoordelen open vragen'!A7</f>
        <v>VRAAG 3 – Continuïteit teamsamenstelling</v>
      </c>
      <c r="B21" s="83" t="str">
        <f>'Beoordelaar 1'!A1</f>
        <v>Beoordelaar 1: &lt;&lt;&gt;&gt;</v>
      </c>
      <c r="C21" s="16"/>
      <c r="D21" s="68" t="str">
        <f>'Beoordelaar 1'!C7</f>
        <v>Score:</v>
      </c>
      <c r="E21" s="95" t="s">
        <v>4</v>
      </c>
      <c r="F21" s="23"/>
      <c r="G21" s="68" t="str">
        <f>'Beoordelaar 1'!F7</f>
        <v>Score:</v>
      </c>
      <c r="H21" s="95" t="s">
        <v>4</v>
      </c>
      <c r="J21" s="68" t="str">
        <f>'Beoordelaar 1'!I7</f>
        <v>Score:</v>
      </c>
      <c r="K21" s="95" t="s">
        <v>4</v>
      </c>
    </row>
    <row r="22" spans="1:11" ht="25" customHeight="1" x14ac:dyDescent="0.2">
      <c r="A22" s="97"/>
      <c r="B22" s="83" t="str">
        <f>'Beoordelaar 2'!A1</f>
        <v>Beoordelaar 2: &lt;&lt;&gt;&gt;</v>
      </c>
      <c r="C22" s="16"/>
      <c r="D22" s="68" t="str">
        <f>'Beoordelaar 2'!C7</f>
        <v>Score:</v>
      </c>
      <c r="E22" s="95"/>
      <c r="F22" s="23"/>
      <c r="G22" s="68" t="str">
        <f>'Beoordelaar 2'!F7</f>
        <v>Score:</v>
      </c>
      <c r="H22" s="95"/>
      <c r="J22" s="68" t="str">
        <f>'Beoordelaar 2'!I7</f>
        <v>Score:</v>
      </c>
      <c r="K22" s="95"/>
    </row>
    <row r="23" spans="1:11" ht="25" customHeight="1" x14ac:dyDescent="0.2">
      <c r="A23" s="97"/>
      <c r="B23" s="83" t="str">
        <f>'Beoordelaar 3'!A1</f>
        <v>Beoordelaar 3: &lt;&lt;&gt;&gt;</v>
      </c>
      <c r="C23" s="16"/>
      <c r="D23" s="68" t="str">
        <f>'Beoordelaar 3'!C7</f>
        <v>Score:</v>
      </c>
      <c r="E23" s="95"/>
      <c r="F23" s="23"/>
      <c r="G23" s="68" t="str">
        <f>'Beoordelaar 3'!F7</f>
        <v>Score:</v>
      </c>
      <c r="H23" s="95"/>
      <c r="J23" s="68" t="str">
        <f>'Beoordelaar 3'!I7</f>
        <v>Score:</v>
      </c>
      <c r="K23" s="95"/>
    </row>
    <row r="24" spans="1:11" ht="25" customHeight="1" x14ac:dyDescent="0.2">
      <c r="A24" s="97"/>
      <c r="B24" s="83" t="str">
        <f>'Beoordelaar 4'!A1</f>
        <v>Beoordelaar 4: &lt;&lt;&gt;&gt;</v>
      </c>
      <c r="C24" s="16"/>
      <c r="D24" s="68" t="str">
        <f>'Beoordelaar 4'!C7</f>
        <v>Score:</v>
      </c>
      <c r="E24" s="95"/>
      <c r="F24" s="23"/>
      <c r="G24" s="68" t="str">
        <f>'Beoordelaar 4'!F7</f>
        <v>Score:</v>
      </c>
      <c r="H24" s="95"/>
      <c r="J24" s="68" t="str">
        <f>'Beoordelaar 4'!I7</f>
        <v>Score:</v>
      </c>
      <c r="K24" s="95"/>
    </row>
    <row r="25" spans="1:11" ht="25" customHeight="1" x14ac:dyDescent="0.2">
      <c r="A25" s="97"/>
      <c r="B25" s="83" t="str">
        <f>'Beoordelaar 5'!A1</f>
        <v>Beoordelaar 5: &lt;&lt;&gt;&gt;</v>
      </c>
      <c r="C25" s="16"/>
      <c r="D25" s="68" t="str">
        <f>'Beoordelaar 5'!C7</f>
        <v>Score:</v>
      </c>
      <c r="E25" s="95"/>
      <c r="F25" s="23"/>
      <c r="G25" s="68" t="str">
        <f>'Beoordelaar 5'!F7</f>
        <v>Score:</v>
      </c>
      <c r="H25" s="95"/>
      <c r="J25" s="68" t="str">
        <f>'Beoordelaar 5'!I7</f>
        <v>Score:</v>
      </c>
      <c r="K25" s="95"/>
    </row>
    <row r="26" spans="1:11" ht="25" customHeight="1" x14ac:dyDescent="0.2">
      <c r="A26" s="97"/>
      <c r="B26" s="83" t="str">
        <f>'Beoordelaar 6'!A1</f>
        <v>Beoordelaar 6: &lt;&lt;&gt;&gt;</v>
      </c>
      <c r="C26" s="16"/>
      <c r="D26" s="68" t="str">
        <f>'Beoordelaar 6'!C7</f>
        <v>Score:</v>
      </c>
      <c r="E26" s="95"/>
      <c r="F26" s="23"/>
      <c r="G26" s="68" t="str">
        <f>'Beoordelaar 6'!F7</f>
        <v>Score:</v>
      </c>
      <c r="H26" s="95"/>
      <c r="J26" s="68" t="str">
        <f>'Beoordelaar 6'!I7</f>
        <v>Score:</v>
      </c>
      <c r="K26" s="95"/>
    </row>
    <row r="27" spans="1:11" ht="25" customHeight="1" x14ac:dyDescent="0.2">
      <c r="A27" s="98"/>
      <c r="B27" s="83" t="str">
        <f>'Beoordelaar 7'!A1</f>
        <v>Beoordelaar 7: &lt;&lt;&gt;&gt;</v>
      </c>
      <c r="C27" s="16"/>
      <c r="D27" s="44" t="str">
        <f>'Beoordelaar 7'!C7</f>
        <v>Score:</v>
      </c>
      <c r="E27" s="95"/>
      <c r="F27" s="23"/>
      <c r="G27" s="68" t="str">
        <f>'Beoordelaar 7'!F7</f>
        <v>Score:</v>
      </c>
      <c r="H27" s="95"/>
      <c r="J27" s="68" t="str">
        <f>'Beoordelaar 7'!I7</f>
        <v>Score:</v>
      </c>
      <c r="K27" s="95"/>
    </row>
    <row r="28" spans="1:11" ht="25" customHeight="1" x14ac:dyDescent="0.2">
      <c r="A28" s="99" t="s">
        <v>6</v>
      </c>
      <c r="B28" s="100"/>
      <c r="C28" s="17"/>
      <c r="D28" s="39" t="s">
        <v>5</v>
      </c>
      <c r="E28" s="95"/>
      <c r="F28" s="24"/>
      <c r="G28" s="39" t="s">
        <v>5</v>
      </c>
      <c r="H28" s="95"/>
      <c r="J28" s="39" t="s">
        <v>5</v>
      </c>
      <c r="K28" s="95"/>
    </row>
    <row r="29" spans="1:11" ht="25" customHeight="1" x14ac:dyDescent="0.2">
      <c r="A29" s="35"/>
      <c r="B29" s="35"/>
      <c r="C29" s="17"/>
      <c r="D29" s="35" t="str">
        <f>IF(D28="uitmuntend","€ 9.000",IF(D28="goed","€ 7.650",IF(D28="voldoende","€ 0",IF(D28="matig","-€ -9.000",IF(D28="Onvoldoende","UITSLUITING"," ")))))</f>
        <v xml:space="preserve"> </v>
      </c>
      <c r="E29" s="95"/>
      <c r="F29" s="24"/>
      <c r="G29" s="35" t="str">
        <f>IF(G28="uitmuntend","€ 9.000",IF(G28="goed","€ 7.650",IF(G28="voldoende","€ 0",IF(G28="matig","-€ -9.000",IF(G28="Onvoldoende","UITSLUITING"," ")))))</f>
        <v xml:space="preserve"> </v>
      </c>
      <c r="H29" s="95"/>
      <c r="J29" s="35" t="str">
        <f>IF(J28="uitmuntend","€ 9.000",IF(J28="goed","€ 7.650",IF(J28="voldoende","€ 0",IF(J28="matig","-€ -9.000",IF(J28="Onvoldoende","UITSLUITING"," ")))))</f>
        <v xml:space="preserve"> </v>
      </c>
      <c r="K29" s="95"/>
    </row>
    <row r="30" spans="1:11" ht="25" customHeight="1" x14ac:dyDescent="0.2">
      <c r="A30" s="101" t="s">
        <v>2</v>
      </c>
      <c r="B30" s="102"/>
      <c r="C30" s="18"/>
      <c r="D30" s="107" t="e">
        <f>D11+D20+D29</f>
        <v>#VALUE!</v>
      </c>
      <c r="E30" s="108"/>
      <c r="F30" s="25"/>
      <c r="G30" s="107" t="e">
        <f>G11+G20+G29</f>
        <v>#VALUE!</v>
      </c>
      <c r="H30" s="108"/>
      <c r="J30" s="107" t="e">
        <f>J11+J20+J29</f>
        <v>#VALUE!</v>
      </c>
      <c r="K30" s="108"/>
    </row>
    <row r="31" spans="1:11" x14ac:dyDescent="0.2">
      <c r="D31" s="69"/>
      <c r="E31" s="70"/>
    </row>
    <row r="32" spans="1:11" ht="25" customHeight="1" x14ac:dyDescent="0.2">
      <c r="A32" s="40" t="s">
        <v>24</v>
      </c>
      <c r="B32" s="40"/>
      <c r="C32" s="14"/>
      <c r="D32" s="40"/>
      <c r="E32" s="40"/>
      <c r="F32" s="26"/>
      <c r="G32" s="40"/>
      <c r="H32" s="40"/>
      <c r="J32" s="40"/>
      <c r="K32" s="40"/>
    </row>
    <row r="33" spans="1:11" ht="25" customHeight="1" x14ac:dyDescent="0.2">
      <c r="A33" s="37" t="s">
        <v>32</v>
      </c>
      <c r="B33" s="37"/>
      <c r="C33" s="14"/>
      <c r="D33" s="37"/>
      <c r="E33" s="38" t="s">
        <v>23</v>
      </c>
      <c r="F33" s="22"/>
      <c r="G33" s="37"/>
      <c r="H33" s="38" t="s">
        <v>23</v>
      </c>
      <c r="J33" s="42"/>
      <c r="K33" s="38" t="s">
        <v>23</v>
      </c>
    </row>
    <row r="34" spans="1:11" ht="25" customHeight="1" x14ac:dyDescent="0.2">
      <c r="A34" s="96" t="str">
        <f>'Beoordelen interview'!A3</f>
        <v>Vraag 1 - Relevante kennis</v>
      </c>
      <c r="B34" s="83" t="str">
        <f>'Beoordelaar 1'!A1</f>
        <v>Beoordelaar 1: &lt;&lt;&gt;&gt;</v>
      </c>
      <c r="C34" s="16"/>
      <c r="D34" s="71" t="str">
        <f>'Beoordelaar 1'!C11</f>
        <v>Score:</v>
      </c>
      <c r="E34" s="95" t="s">
        <v>4</v>
      </c>
      <c r="F34" s="23"/>
      <c r="G34" s="71" t="str">
        <f>'Beoordelaar 1'!F11</f>
        <v>Score:</v>
      </c>
      <c r="H34" s="95" t="s">
        <v>4</v>
      </c>
      <c r="J34" s="44" t="str">
        <f>'Beoordelaar 1'!I11</f>
        <v>Score:</v>
      </c>
      <c r="K34" s="95" t="s">
        <v>4</v>
      </c>
    </row>
    <row r="35" spans="1:11" ht="25" customHeight="1" x14ac:dyDescent="0.2">
      <c r="A35" s="97"/>
      <c r="B35" s="83" t="str">
        <f>'Beoordelaar 2'!A1</f>
        <v>Beoordelaar 2: &lt;&lt;&gt;&gt;</v>
      </c>
      <c r="C35" s="16"/>
      <c r="D35" s="71" t="str">
        <f>'Beoordelaar 2'!C11</f>
        <v>Score:</v>
      </c>
      <c r="E35" s="95"/>
      <c r="F35" s="23"/>
      <c r="G35" s="71" t="str">
        <f>'Beoordelaar 2'!F11</f>
        <v>Score:</v>
      </c>
      <c r="H35" s="95"/>
      <c r="J35" s="44" t="str">
        <f>'Beoordelaar 2'!I11</f>
        <v>Score:</v>
      </c>
      <c r="K35" s="95"/>
    </row>
    <row r="36" spans="1:11" ht="25" customHeight="1" x14ac:dyDescent="0.2">
      <c r="A36" s="97"/>
      <c r="B36" s="83" t="str">
        <f>'Beoordelaar 3'!A1</f>
        <v>Beoordelaar 3: &lt;&lt;&gt;&gt;</v>
      </c>
      <c r="C36" s="16"/>
      <c r="D36" s="71" t="str">
        <f>'Beoordelaar 3'!C11</f>
        <v>Score:</v>
      </c>
      <c r="E36" s="95"/>
      <c r="F36" s="23"/>
      <c r="G36" s="71" t="str">
        <f>'Beoordelaar 3'!F11</f>
        <v>Score:</v>
      </c>
      <c r="H36" s="95"/>
      <c r="J36" s="44" t="str">
        <f>'Beoordelaar 3'!I11</f>
        <v>Score:</v>
      </c>
      <c r="K36" s="95"/>
    </row>
    <row r="37" spans="1:11" ht="25" customHeight="1" x14ac:dyDescent="0.2">
      <c r="A37" s="97"/>
      <c r="B37" s="83" t="str">
        <f>'Beoordelaar 4'!A1</f>
        <v>Beoordelaar 4: &lt;&lt;&gt;&gt;</v>
      </c>
      <c r="C37" s="16"/>
      <c r="D37" s="71" t="str">
        <f>'Beoordelaar 4'!C11</f>
        <v>Score:</v>
      </c>
      <c r="E37" s="95"/>
      <c r="F37" s="23"/>
      <c r="G37" s="71" t="str">
        <f>'Beoordelaar 4'!F11</f>
        <v>Score:</v>
      </c>
      <c r="H37" s="95"/>
      <c r="J37" s="44" t="str">
        <f>'Beoordelaar 4'!I11</f>
        <v>Score:</v>
      </c>
      <c r="K37" s="95"/>
    </row>
    <row r="38" spans="1:11" ht="25" customHeight="1" x14ac:dyDescent="0.2">
      <c r="A38" s="97"/>
      <c r="B38" s="83" t="str">
        <f>'Beoordelaar 5'!A1</f>
        <v>Beoordelaar 5: &lt;&lt;&gt;&gt;</v>
      </c>
      <c r="C38" s="16"/>
      <c r="D38" s="71" t="str">
        <f>'Beoordelaar 5'!C11</f>
        <v>Score:</v>
      </c>
      <c r="E38" s="95"/>
      <c r="F38" s="23"/>
      <c r="G38" s="71" t="str">
        <f>'Beoordelaar 5'!F11</f>
        <v>Score:</v>
      </c>
      <c r="H38" s="95"/>
      <c r="J38" s="44" t="str">
        <f>'Beoordelaar 5'!I11</f>
        <v>Score:</v>
      </c>
      <c r="K38" s="95"/>
    </row>
    <row r="39" spans="1:11" ht="25" customHeight="1" x14ac:dyDescent="0.2">
      <c r="A39" s="97"/>
      <c r="B39" s="83" t="str">
        <f>'Beoordelaar 6'!A1</f>
        <v>Beoordelaar 6: &lt;&lt;&gt;&gt;</v>
      </c>
      <c r="C39" s="16"/>
      <c r="D39" s="71" t="str">
        <f>'Beoordelaar 6'!C11</f>
        <v>Score:</v>
      </c>
      <c r="E39" s="95"/>
      <c r="F39" s="23"/>
      <c r="G39" s="71" t="str">
        <f>'Beoordelaar 6'!F11</f>
        <v>Score:</v>
      </c>
      <c r="H39" s="95"/>
      <c r="J39" s="44" t="str">
        <f>'Beoordelaar 6'!I11</f>
        <v>Score:</v>
      </c>
      <c r="K39" s="95"/>
    </row>
    <row r="40" spans="1:11" ht="25" customHeight="1" x14ac:dyDescent="0.2">
      <c r="A40" s="98"/>
      <c r="B40" s="83" t="str">
        <f>'Beoordelaar 7'!A1</f>
        <v>Beoordelaar 7: &lt;&lt;&gt;&gt;</v>
      </c>
      <c r="C40" s="16"/>
      <c r="D40" s="44" t="str">
        <f>'Beoordelaar 7'!C11</f>
        <v>Score:</v>
      </c>
      <c r="E40" s="95"/>
      <c r="F40" s="23"/>
      <c r="G40" s="44" t="str">
        <f>'Beoordelaar 7'!F11</f>
        <v>Score:</v>
      </c>
      <c r="H40" s="95"/>
      <c r="J40" s="44" t="str">
        <f>'Beoordelaar 7'!I11</f>
        <v>Score:</v>
      </c>
      <c r="K40" s="95"/>
    </row>
    <row r="41" spans="1:11" ht="25" customHeight="1" x14ac:dyDescent="0.2">
      <c r="A41" s="99" t="s">
        <v>6</v>
      </c>
      <c r="B41" s="100"/>
      <c r="C41" s="17"/>
      <c r="D41" s="39" t="s">
        <v>5</v>
      </c>
      <c r="E41" s="95"/>
      <c r="F41" s="24"/>
      <c r="G41" s="39" t="s">
        <v>5</v>
      </c>
      <c r="H41" s="95"/>
      <c r="J41" s="39" t="s">
        <v>5</v>
      </c>
      <c r="K41" s="95"/>
    </row>
    <row r="42" spans="1:11" ht="25" customHeight="1" x14ac:dyDescent="0.2">
      <c r="A42" s="40"/>
      <c r="B42" s="40"/>
      <c r="C42" s="17"/>
      <c r="D42" s="74" t="str">
        <f>IF(D41="uitmuntend","€ 6.000",IF(D41="goed","€ 5.100",IF(D41="voldoende","€ 0",IF(D41="matig","-€ 6.000",IF(D41="Onvoldoende","UITSLUITING"," ")))))</f>
        <v xml:space="preserve"> </v>
      </c>
      <c r="E42" s="95"/>
      <c r="F42" s="24"/>
      <c r="G42" s="74" t="str">
        <f>IF(G41="uitmuntend","€ 6.000",IF(G41="goed","€ 5.100",IF(G41="voldoende","€ 0",IF(G41="matig","-€ 6.000",IF(G41="Onvoldoende","UITSLUITING"," ")))))</f>
        <v xml:space="preserve"> </v>
      </c>
      <c r="H42" s="95"/>
      <c r="J42" s="74" t="str">
        <f>IF(J41="uitmuntend","€ 6.000",IF(J41="goed","€ 5.100",IF(J41="voldoende","€ 0",IF(J41="matig","-€ 6.000",IF(J41="Onvoldoende","UITSLUITING"," ")))))</f>
        <v xml:space="preserve"> </v>
      </c>
      <c r="K42" s="95"/>
    </row>
    <row r="43" spans="1:11" ht="25" customHeight="1" x14ac:dyDescent="0.2">
      <c r="A43" s="96" t="str">
        <f>'Beoordelen interview'!A4</f>
        <v>Vraag 2 - Openbaar onderwijs</v>
      </c>
      <c r="B43" s="83" t="str">
        <f>'Beoordelaar 1'!A1</f>
        <v>Beoordelaar 1: &lt;&lt;&gt;&gt;</v>
      </c>
      <c r="C43" s="16"/>
      <c r="D43" s="71" t="str">
        <f>'Beoordelaar 1'!C13</f>
        <v>Score:</v>
      </c>
      <c r="E43" s="95" t="s">
        <v>4</v>
      </c>
      <c r="F43" s="23"/>
      <c r="G43" s="71" t="str">
        <f>'Beoordelaar 1'!F13</f>
        <v>Score:</v>
      </c>
      <c r="H43" s="95" t="s">
        <v>4</v>
      </c>
      <c r="J43" s="44" t="str">
        <f>'Beoordelaar 1'!I13</f>
        <v>Score:</v>
      </c>
      <c r="K43" s="95" t="s">
        <v>4</v>
      </c>
    </row>
    <row r="44" spans="1:11" ht="25" customHeight="1" x14ac:dyDescent="0.2">
      <c r="A44" s="97"/>
      <c r="B44" s="83" t="str">
        <f>'Beoordelaar 2'!A1</f>
        <v>Beoordelaar 2: &lt;&lt;&gt;&gt;</v>
      </c>
      <c r="C44" s="16"/>
      <c r="D44" s="71" t="str">
        <f>'Beoordelaar 2'!C13</f>
        <v>Score:</v>
      </c>
      <c r="E44" s="95"/>
      <c r="F44" s="23"/>
      <c r="G44" s="71" t="str">
        <f>'Beoordelaar 2'!F13</f>
        <v>Score:</v>
      </c>
      <c r="H44" s="95"/>
      <c r="J44" s="44" t="str">
        <f>'Beoordelaar 2'!I13</f>
        <v>Score:</v>
      </c>
      <c r="K44" s="95"/>
    </row>
    <row r="45" spans="1:11" ht="25" customHeight="1" x14ac:dyDescent="0.2">
      <c r="A45" s="97"/>
      <c r="B45" s="83" t="str">
        <f>'Beoordelaar 3'!A1</f>
        <v>Beoordelaar 3: &lt;&lt;&gt;&gt;</v>
      </c>
      <c r="C45" s="16"/>
      <c r="D45" s="71" t="str">
        <f>'Beoordelaar 3'!C13</f>
        <v>Score:</v>
      </c>
      <c r="E45" s="95"/>
      <c r="F45" s="23"/>
      <c r="G45" s="71" t="str">
        <f>'Beoordelaar 3'!F13</f>
        <v>Score:</v>
      </c>
      <c r="H45" s="95"/>
      <c r="J45" s="44" t="str">
        <f>'Beoordelaar 3'!I13</f>
        <v>Score:</v>
      </c>
      <c r="K45" s="95"/>
    </row>
    <row r="46" spans="1:11" ht="25" customHeight="1" x14ac:dyDescent="0.2">
      <c r="A46" s="97"/>
      <c r="B46" s="83" t="str">
        <f>'Beoordelaar 4'!A1</f>
        <v>Beoordelaar 4: &lt;&lt;&gt;&gt;</v>
      </c>
      <c r="C46" s="16"/>
      <c r="D46" s="71" t="str">
        <f>'Beoordelaar 4'!C13</f>
        <v>Score:</v>
      </c>
      <c r="E46" s="95"/>
      <c r="F46" s="23"/>
      <c r="G46" s="71" t="str">
        <f>'Beoordelaar 4'!F13</f>
        <v>Score:</v>
      </c>
      <c r="H46" s="95"/>
      <c r="J46" s="44" t="str">
        <f>'Beoordelaar 4'!I13</f>
        <v>Score:</v>
      </c>
      <c r="K46" s="95"/>
    </row>
    <row r="47" spans="1:11" ht="25" customHeight="1" x14ac:dyDescent="0.2">
      <c r="A47" s="97"/>
      <c r="B47" s="83" t="str">
        <f>'Beoordelaar 5'!A1</f>
        <v>Beoordelaar 5: &lt;&lt;&gt;&gt;</v>
      </c>
      <c r="C47" s="16"/>
      <c r="D47" s="71" t="str">
        <f>'Beoordelaar 5'!C13</f>
        <v>Score:</v>
      </c>
      <c r="E47" s="95"/>
      <c r="F47" s="23"/>
      <c r="G47" s="71" t="str">
        <f>'Beoordelaar 5'!F13</f>
        <v>Score:</v>
      </c>
      <c r="H47" s="95"/>
      <c r="I47" s="94"/>
      <c r="J47" s="44" t="str">
        <f>'Beoordelaar 5'!I13</f>
        <v>Score:</v>
      </c>
      <c r="K47" s="95"/>
    </row>
    <row r="48" spans="1:11" ht="25" customHeight="1" x14ac:dyDescent="0.2">
      <c r="A48" s="97"/>
      <c r="B48" s="83" t="str">
        <f>'Beoordelaar 6'!A1</f>
        <v>Beoordelaar 6: &lt;&lt;&gt;&gt;</v>
      </c>
      <c r="C48" s="16"/>
      <c r="D48" s="71" t="str">
        <f>'Beoordelaar 6'!C13</f>
        <v>Score:</v>
      </c>
      <c r="E48" s="95"/>
      <c r="F48" s="23"/>
      <c r="G48" s="71" t="str">
        <f>'Beoordelaar 6'!F13</f>
        <v>Score:</v>
      </c>
      <c r="H48" s="95"/>
      <c r="I48" s="94"/>
      <c r="J48" s="44" t="str">
        <f>'Beoordelaar 6'!I13</f>
        <v>Score:</v>
      </c>
      <c r="K48" s="95"/>
    </row>
    <row r="49" spans="1:11" ht="25" customHeight="1" x14ac:dyDescent="0.2">
      <c r="A49" s="98"/>
      <c r="B49" s="83" t="str">
        <f>'Beoordelaar 7'!A1</f>
        <v>Beoordelaar 7: &lt;&lt;&gt;&gt;</v>
      </c>
      <c r="C49" s="16"/>
      <c r="D49" s="44" t="str">
        <f>'Beoordelaar 7'!C13</f>
        <v>Score:</v>
      </c>
      <c r="E49" s="95"/>
      <c r="F49" s="23"/>
      <c r="G49" s="44" t="str">
        <f>'Beoordelaar 7'!F13</f>
        <v>Score:</v>
      </c>
      <c r="H49" s="95"/>
      <c r="I49" s="94"/>
      <c r="J49" s="44" t="str">
        <f>'Beoordelaar 7'!I13</f>
        <v>Score:</v>
      </c>
      <c r="K49" s="95"/>
    </row>
    <row r="50" spans="1:11" ht="25" customHeight="1" x14ac:dyDescent="0.2">
      <c r="A50" s="99" t="s">
        <v>6</v>
      </c>
      <c r="B50" s="100"/>
      <c r="C50" s="17"/>
      <c r="D50" s="39" t="s">
        <v>5</v>
      </c>
      <c r="E50" s="95"/>
      <c r="F50" s="24"/>
      <c r="G50" s="39" t="s">
        <v>5</v>
      </c>
      <c r="H50" s="95"/>
      <c r="I50" s="94"/>
      <c r="J50" s="85" t="s">
        <v>5</v>
      </c>
      <c r="K50" s="95"/>
    </row>
    <row r="51" spans="1:11" ht="25" customHeight="1" x14ac:dyDescent="0.2">
      <c r="A51" s="40"/>
      <c r="B51" s="40"/>
      <c r="C51" s="17"/>
      <c r="D51" s="74" t="str">
        <f>IF(D50="uitmuntend","€ 8.000",IF(D50="goed","€ 6.800",IF(D50="voldoende","€ 0",IF(D50="matig","-€ 8.000",IF(D50="Onvoldoende","UITSLUITING"," ")))))</f>
        <v xml:space="preserve"> </v>
      </c>
      <c r="E51" s="95"/>
      <c r="F51" s="24"/>
      <c r="G51" s="74" t="str">
        <f>IF(G50="uitmuntend","€ 8.000",IF(G50="goed","€ 6.800",IF(G50="voldoende","€ 0",IF(G50="matig","-€ 8.000",IF(G50="Onvoldoende","UITSLUITING"," ")))))</f>
        <v xml:space="preserve"> </v>
      </c>
      <c r="H51" s="95"/>
      <c r="I51" s="94"/>
      <c r="J51" s="74" t="str">
        <f>IF(J50="uitmuntend","€ 8.000",IF(J50="goed","€ 6.800",IF(J50="voldoende","€ 0",IF(J50="matig","-€ 8.000",IF(J50="Onvoldoende","UITSLUITING"," ")))))</f>
        <v xml:space="preserve"> </v>
      </c>
      <c r="K51" s="95"/>
    </row>
    <row r="52" spans="1:11" ht="25" customHeight="1" x14ac:dyDescent="0.2">
      <c r="A52" s="96" t="str">
        <f>'Beoordelen interview'!A5</f>
        <v>Vraag 3 - Sociaal domein</v>
      </c>
      <c r="B52" s="83" t="str">
        <f>'Beoordelaar 1'!A1</f>
        <v>Beoordelaar 1: &lt;&lt;&gt;&gt;</v>
      </c>
      <c r="C52" s="16"/>
      <c r="D52" s="84" t="str">
        <f>'Beoordelaar 1'!C15</f>
        <v>Score:</v>
      </c>
      <c r="E52" s="95" t="s">
        <v>4</v>
      </c>
      <c r="F52" s="23"/>
      <c r="G52" s="84" t="str">
        <f>'Beoordelaar 1'!F15</f>
        <v>Score:</v>
      </c>
      <c r="H52" s="95" t="s">
        <v>4</v>
      </c>
      <c r="I52" s="94"/>
      <c r="J52" s="84" t="str">
        <f>'Beoordelaar 1'!I15</f>
        <v>Score:</v>
      </c>
      <c r="K52" s="95" t="s">
        <v>4</v>
      </c>
    </row>
    <row r="53" spans="1:11" ht="25" customHeight="1" x14ac:dyDescent="0.2">
      <c r="A53" s="97"/>
      <c r="B53" s="83" t="str">
        <f>'Beoordelaar 2'!A1</f>
        <v>Beoordelaar 2: &lt;&lt;&gt;&gt;</v>
      </c>
      <c r="C53" s="16"/>
      <c r="D53" s="84" t="str">
        <f>'Beoordelaar 2'!C15</f>
        <v>Score:</v>
      </c>
      <c r="E53" s="95"/>
      <c r="F53" s="23"/>
      <c r="G53" s="84" t="str">
        <f>'Beoordelaar 2'!F15</f>
        <v>Score:</v>
      </c>
      <c r="H53" s="95"/>
      <c r="I53" s="94"/>
      <c r="J53" s="84" t="str">
        <f>'Beoordelaar 2'!I15</f>
        <v>Score:</v>
      </c>
      <c r="K53" s="95"/>
    </row>
    <row r="54" spans="1:11" ht="25" customHeight="1" x14ac:dyDescent="0.2">
      <c r="A54" s="97"/>
      <c r="B54" s="83" t="str">
        <f>'Beoordelaar 3'!A1</f>
        <v>Beoordelaar 3: &lt;&lt;&gt;&gt;</v>
      </c>
      <c r="C54" s="16"/>
      <c r="D54" s="84" t="str">
        <f>'Beoordelaar 3'!C15</f>
        <v>Score:</v>
      </c>
      <c r="E54" s="95"/>
      <c r="F54" s="23"/>
      <c r="G54" s="84" t="str">
        <f>'Beoordelaar 3'!F15</f>
        <v>Score:</v>
      </c>
      <c r="H54" s="95"/>
      <c r="I54" s="94"/>
      <c r="J54" s="84" t="str">
        <f>'Beoordelaar 3'!I15</f>
        <v>Score:</v>
      </c>
      <c r="K54" s="95"/>
    </row>
    <row r="55" spans="1:11" ht="25" customHeight="1" x14ac:dyDescent="0.2">
      <c r="A55" s="97"/>
      <c r="B55" s="83" t="str">
        <f>'Beoordelaar 4'!A1</f>
        <v>Beoordelaar 4: &lt;&lt;&gt;&gt;</v>
      </c>
      <c r="C55" s="16"/>
      <c r="D55" s="84" t="str">
        <f>'Beoordelaar 4'!C15</f>
        <v>Score:</v>
      </c>
      <c r="E55" s="95"/>
      <c r="F55" s="23"/>
      <c r="G55" s="84" t="str">
        <f>'Beoordelaar 4'!F15</f>
        <v>Score:</v>
      </c>
      <c r="H55" s="95"/>
      <c r="I55" s="94"/>
      <c r="J55" s="84" t="str">
        <f>'Beoordelaar 4'!I15</f>
        <v>Score:</v>
      </c>
      <c r="K55" s="95"/>
    </row>
    <row r="56" spans="1:11" ht="25" customHeight="1" x14ac:dyDescent="0.2">
      <c r="A56" s="97"/>
      <c r="B56" s="83" t="str">
        <f>'Beoordelaar 5'!A1</f>
        <v>Beoordelaar 5: &lt;&lt;&gt;&gt;</v>
      </c>
      <c r="C56" s="16"/>
      <c r="D56" s="84" t="str">
        <f>'Beoordelaar 5'!C15</f>
        <v>Score:</v>
      </c>
      <c r="E56" s="95"/>
      <c r="F56" s="23"/>
      <c r="G56" s="84" t="str">
        <f>'Beoordelaar 5'!F15</f>
        <v>Score:</v>
      </c>
      <c r="H56" s="95"/>
      <c r="J56" s="84" t="str">
        <f>'Beoordelaar 5'!I15</f>
        <v>Score:</v>
      </c>
      <c r="K56" s="95"/>
    </row>
    <row r="57" spans="1:11" ht="25" customHeight="1" x14ac:dyDescent="0.2">
      <c r="A57" s="97"/>
      <c r="B57" s="83" t="str">
        <f>'Beoordelaar 6'!A1</f>
        <v>Beoordelaar 6: &lt;&lt;&gt;&gt;</v>
      </c>
      <c r="C57" s="16"/>
      <c r="D57" s="84" t="str">
        <f>'Beoordelaar 6'!C15</f>
        <v>Score:</v>
      </c>
      <c r="E57" s="95"/>
      <c r="F57" s="23"/>
      <c r="G57" s="84" t="str">
        <f>'Beoordelaar 6'!F15</f>
        <v>Score:</v>
      </c>
      <c r="H57" s="95"/>
      <c r="J57" s="84" t="str">
        <f>'Beoordelaar 6'!I15</f>
        <v>Score:</v>
      </c>
      <c r="K57" s="95"/>
    </row>
    <row r="58" spans="1:11" ht="25" customHeight="1" x14ac:dyDescent="0.2">
      <c r="A58" s="98"/>
      <c r="B58" s="83" t="str">
        <f>'Beoordelaar 7'!A1</f>
        <v>Beoordelaar 7: &lt;&lt;&gt;&gt;</v>
      </c>
      <c r="C58" s="16"/>
      <c r="D58" s="44" t="str">
        <f>'Beoordelaar 7'!C15</f>
        <v>Score:</v>
      </c>
      <c r="E58" s="95"/>
      <c r="F58" s="23"/>
      <c r="G58" s="44" t="str">
        <f>'Beoordelaar 7'!F15</f>
        <v>Score:</v>
      </c>
      <c r="H58" s="95"/>
      <c r="J58" s="44" t="str">
        <f>'Beoordelaar 7'!I15</f>
        <v>Score:</v>
      </c>
      <c r="K58" s="95"/>
    </row>
    <row r="59" spans="1:11" ht="25" customHeight="1" x14ac:dyDescent="0.2">
      <c r="A59" s="99"/>
      <c r="B59" s="100"/>
      <c r="C59" s="17"/>
      <c r="D59" s="39" t="s">
        <v>5</v>
      </c>
      <c r="E59" s="95"/>
      <c r="F59" s="24"/>
      <c r="G59" s="39" t="s">
        <v>5</v>
      </c>
      <c r="H59" s="95"/>
      <c r="J59" s="39" t="s">
        <v>5</v>
      </c>
      <c r="K59" s="95"/>
    </row>
    <row r="60" spans="1:11" ht="25" customHeight="1" x14ac:dyDescent="0.2">
      <c r="A60" s="40"/>
      <c r="B60" s="40"/>
      <c r="C60" s="17"/>
      <c r="D60" s="74" t="str">
        <f>IF(D59="uitmuntend","€ 6.000",IF(D59="goed","€ 5.100",IF(D59="voldoende","€ 0",IF(D59="matig","-€ 6.000",IF(D59="Onvoldoende","UITSLUITING"," ")))))</f>
        <v xml:space="preserve"> </v>
      </c>
      <c r="E60" s="95"/>
      <c r="F60" s="24"/>
      <c r="G60" s="74" t="str">
        <f>IF(G59="uitmuntend","€ 6.000",IF(G59="goed","€ 5.100",IF(G59="voldoende","€ 0",IF(G59="matig","-€ 6.000",IF(G59="Onvoldoende","UITSLUITING"," ")))))</f>
        <v xml:space="preserve"> </v>
      </c>
      <c r="H60" s="95"/>
      <c r="J60" s="74" t="str">
        <f>IF(J59="uitmuntend","€ 6.000",IF(J59="goed","€ 5.100",IF(J59="voldoende","€ 0",IF(J59="matig","-€ 6.000",IF(J59="Onvoldoende","UITSLUITING"," ")))))</f>
        <v xml:space="preserve"> </v>
      </c>
      <c r="K60" s="95"/>
    </row>
    <row r="61" spans="1:11" ht="25" customHeight="1" x14ac:dyDescent="0.2">
      <c r="A61" s="96" t="str">
        <f>'Beoordelen interview'!A6</f>
        <v>Vraag 4 - Incidentele middelen</v>
      </c>
      <c r="B61" s="83" t="str">
        <f>'Beoordelaar 1'!A1</f>
        <v>Beoordelaar 1: &lt;&lt;&gt;&gt;</v>
      </c>
      <c r="C61" s="16"/>
      <c r="D61" s="84" t="str">
        <f>'Beoordelaar 1'!C17</f>
        <v>Score:</v>
      </c>
      <c r="E61" s="95" t="s">
        <v>4</v>
      </c>
      <c r="F61" s="23"/>
      <c r="G61" s="84" t="str">
        <f>'Beoordelaar 1'!F17</f>
        <v>Score:</v>
      </c>
      <c r="H61" s="95" t="s">
        <v>4</v>
      </c>
      <c r="J61" s="84" t="str">
        <f>'Beoordelaar 1'!I17</f>
        <v>Score:</v>
      </c>
      <c r="K61" s="95" t="s">
        <v>4</v>
      </c>
    </row>
    <row r="62" spans="1:11" ht="25" customHeight="1" x14ac:dyDescent="0.2">
      <c r="A62" s="97"/>
      <c r="B62" s="83" t="str">
        <f>'Beoordelaar 2'!A1</f>
        <v>Beoordelaar 2: &lt;&lt;&gt;&gt;</v>
      </c>
      <c r="C62" s="16"/>
      <c r="D62" s="84" t="str">
        <f>'Beoordelaar 2'!C17</f>
        <v>Score:</v>
      </c>
      <c r="E62" s="95"/>
      <c r="F62" s="23"/>
      <c r="G62" s="84" t="str">
        <f>'Beoordelaar 2'!F17</f>
        <v>Score:</v>
      </c>
      <c r="H62" s="95"/>
      <c r="J62" s="84" t="str">
        <f>'Beoordelaar 2'!I17</f>
        <v>Score:</v>
      </c>
      <c r="K62" s="95"/>
    </row>
    <row r="63" spans="1:11" ht="25" customHeight="1" x14ac:dyDescent="0.2">
      <c r="A63" s="97"/>
      <c r="B63" s="83" t="str">
        <f>'Beoordelaar 3'!A1</f>
        <v>Beoordelaar 3: &lt;&lt;&gt;&gt;</v>
      </c>
      <c r="C63" s="16"/>
      <c r="D63" s="84" t="str">
        <f>'Beoordelaar 3'!C17</f>
        <v>Score:</v>
      </c>
      <c r="E63" s="95"/>
      <c r="F63" s="23"/>
      <c r="G63" s="84" t="str">
        <f>'Beoordelaar 3'!F17</f>
        <v>Score:</v>
      </c>
      <c r="H63" s="95"/>
      <c r="J63" s="84" t="str">
        <f>'Beoordelaar 3'!I17</f>
        <v>Score:</v>
      </c>
      <c r="K63" s="95"/>
    </row>
    <row r="64" spans="1:11" ht="25" customHeight="1" x14ac:dyDescent="0.2">
      <c r="A64" s="97"/>
      <c r="B64" s="83" t="str">
        <f>'Beoordelaar 4'!A1</f>
        <v>Beoordelaar 4: &lt;&lt;&gt;&gt;</v>
      </c>
      <c r="C64" s="16"/>
      <c r="D64" s="84" t="str">
        <f>'Beoordelaar 4'!C17</f>
        <v>Score:</v>
      </c>
      <c r="E64" s="95"/>
      <c r="F64" s="23"/>
      <c r="G64" s="84" t="str">
        <f>'Beoordelaar 4'!F17</f>
        <v>Score:</v>
      </c>
      <c r="H64" s="95"/>
      <c r="J64" s="84" t="str">
        <f>'Beoordelaar 4'!I17</f>
        <v>Score:</v>
      </c>
      <c r="K64" s="95"/>
    </row>
    <row r="65" spans="1:11" ht="25" customHeight="1" x14ac:dyDescent="0.2">
      <c r="A65" s="97"/>
      <c r="B65" s="83" t="str">
        <f>'Beoordelaar 5'!A1</f>
        <v>Beoordelaar 5: &lt;&lt;&gt;&gt;</v>
      </c>
      <c r="C65" s="16"/>
      <c r="D65" s="84" t="str">
        <f>'Beoordelaar 5'!C17</f>
        <v>Score:</v>
      </c>
      <c r="E65" s="95"/>
      <c r="F65" s="23"/>
      <c r="G65" s="84" t="str">
        <f>'Beoordelaar 5'!F17</f>
        <v>Score:</v>
      </c>
      <c r="H65" s="95"/>
      <c r="J65" s="84" t="str">
        <f>'Beoordelaar 5'!I17</f>
        <v>Score:</v>
      </c>
      <c r="K65" s="95"/>
    </row>
    <row r="66" spans="1:11" ht="25" customHeight="1" x14ac:dyDescent="0.2">
      <c r="A66" s="97"/>
      <c r="B66" s="83" t="str">
        <f>'Beoordelaar 6'!A1</f>
        <v>Beoordelaar 6: &lt;&lt;&gt;&gt;</v>
      </c>
      <c r="C66" s="16"/>
      <c r="D66" s="84" t="str">
        <f>'Beoordelaar 6'!C17</f>
        <v>Score:</v>
      </c>
      <c r="E66" s="95"/>
      <c r="F66" s="23"/>
      <c r="G66" s="84" t="str">
        <f>'Beoordelaar 6'!F17</f>
        <v>Score:</v>
      </c>
      <c r="H66" s="95"/>
      <c r="J66" s="84" t="str">
        <f>'Beoordelaar 6'!I17</f>
        <v>Score:</v>
      </c>
      <c r="K66" s="95"/>
    </row>
    <row r="67" spans="1:11" ht="25" customHeight="1" x14ac:dyDescent="0.2">
      <c r="A67" s="98"/>
      <c r="B67" s="83" t="str">
        <f>'Beoordelaar 7'!A1</f>
        <v>Beoordelaar 7: &lt;&lt;&gt;&gt;</v>
      </c>
      <c r="C67" s="16"/>
      <c r="D67" s="44" t="str">
        <f>'Beoordelaar 7'!C17</f>
        <v>Score:</v>
      </c>
      <c r="E67" s="95"/>
      <c r="F67" s="23"/>
      <c r="G67" s="44" t="str">
        <f>'Beoordelaar 7'!F17</f>
        <v>Score:</v>
      </c>
      <c r="H67" s="95"/>
      <c r="J67" s="44" t="str">
        <f>'Beoordelaar 7'!I17</f>
        <v>Score:</v>
      </c>
      <c r="K67" s="95"/>
    </row>
    <row r="68" spans="1:11" ht="25" customHeight="1" x14ac:dyDescent="0.2">
      <c r="A68" s="99"/>
      <c r="B68" s="100"/>
      <c r="C68" s="17"/>
      <c r="D68" s="39" t="s">
        <v>5</v>
      </c>
      <c r="E68" s="95"/>
      <c r="F68" s="24"/>
      <c r="G68" s="39" t="s">
        <v>5</v>
      </c>
      <c r="H68" s="95"/>
      <c r="J68" s="39" t="s">
        <v>5</v>
      </c>
      <c r="K68" s="95"/>
    </row>
    <row r="69" spans="1:11" ht="25" customHeight="1" x14ac:dyDescent="0.2">
      <c r="A69" s="40"/>
      <c r="B69" s="40"/>
      <c r="C69" s="17"/>
      <c r="D69" s="74" t="str">
        <f>IF(D68="uitmuntend","€ 10.000",IF(D68="goed","€ 8.500",IF(D68="voldoende","€ 0",IF(D68="matig","-€ 10.000",IF(D68="Onvoldoende","UITSLUITING"," ")))))</f>
        <v xml:space="preserve"> </v>
      </c>
      <c r="E69" s="95"/>
      <c r="F69" s="24"/>
      <c r="G69" s="74" t="str">
        <f>IF(G68="uitmuntend","€ 10.000",IF(G68="goed","€ 8.500",IF(G68="voldoende","€ 0",IF(G68="matig","-€ 10.000",IF(G68="Onvoldoende","UITSLUITING"," ")))))</f>
        <v xml:space="preserve"> </v>
      </c>
      <c r="H69" s="95"/>
      <c r="J69" s="74" t="str">
        <f>IF(J68="uitmuntend","€ 10.000",IF(J68="goed","€ 8.500",IF(J68="voldoende","€ 0",IF(J68="matig","-€ 10.000",IF(J68="Onvoldoende","UITSLUITING"," ")))))</f>
        <v xml:space="preserve"> </v>
      </c>
      <c r="K69" s="95"/>
    </row>
    <row r="70" spans="1:11" ht="25" customHeight="1" x14ac:dyDescent="0.2">
      <c r="A70" s="96" t="str">
        <f>'Beoordelen interview'!A7</f>
        <v>Vraag 5 - Projectmatig werken</v>
      </c>
      <c r="B70" s="83" t="str">
        <f>'Beoordelaar 1'!A1</f>
        <v>Beoordelaar 1: &lt;&lt;&gt;&gt;</v>
      </c>
      <c r="C70" s="16"/>
      <c r="D70" s="84" t="str">
        <f>'Beoordelaar 1'!C19</f>
        <v>Score:</v>
      </c>
      <c r="E70" s="95" t="s">
        <v>4</v>
      </c>
      <c r="F70" s="23"/>
      <c r="G70" s="84" t="str">
        <f>'Beoordelaar 1'!F19</f>
        <v>Score:</v>
      </c>
      <c r="H70" s="95" t="s">
        <v>4</v>
      </c>
      <c r="J70" s="84" t="str">
        <f>'Beoordelaar 1'!I19</f>
        <v>Score:</v>
      </c>
      <c r="K70" s="95" t="s">
        <v>4</v>
      </c>
    </row>
    <row r="71" spans="1:11" ht="25" customHeight="1" x14ac:dyDescent="0.2">
      <c r="A71" s="97"/>
      <c r="B71" s="83" t="str">
        <f>'Beoordelaar 2'!A1</f>
        <v>Beoordelaar 2: &lt;&lt;&gt;&gt;</v>
      </c>
      <c r="C71" s="16"/>
      <c r="D71" s="84" t="str">
        <f>'Beoordelaar 2'!C19</f>
        <v>Score:</v>
      </c>
      <c r="E71" s="95"/>
      <c r="F71" s="23"/>
      <c r="G71" s="84" t="str">
        <f>'Beoordelaar 2'!F19</f>
        <v>Score:</v>
      </c>
      <c r="H71" s="95"/>
      <c r="J71" s="84" t="str">
        <f>'Beoordelaar 2'!I19</f>
        <v>Score:</v>
      </c>
      <c r="K71" s="95"/>
    </row>
    <row r="72" spans="1:11" ht="25" customHeight="1" x14ac:dyDescent="0.2">
      <c r="A72" s="97"/>
      <c r="B72" s="83" t="str">
        <f>'Beoordelaar 3'!A1</f>
        <v>Beoordelaar 3: &lt;&lt;&gt;&gt;</v>
      </c>
      <c r="C72" s="16"/>
      <c r="D72" s="84" t="str">
        <f>'Beoordelaar 3'!C19</f>
        <v>Score:</v>
      </c>
      <c r="E72" s="95"/>
      <c r="F72" s="23"/>
      <c r="G72" s="84" t="str">
        <f>'Beoordelaar 3'!F19</f>
        <v>Score:</v>
      </c>
      <c r="H72" s="95"/>
      <c r="J72" s="84" t="str">
        <f>'Beoordelaar 3'!I19</f>
        <v>Score:</v>
      </c>
      <c r="K72" s="95"/>
    </row>
    <row r="73" spans="1:11" ht="25" customHeight="1" x14ac:dyDescent="0.2">
      <c r="A73" s="97"/>
      <c r="B73" s="83" t="str">
        <f>'Beoordelaar 4'!A1</f>
        <v>Beoordelaar 4: &lt;&lt;&gt;&gt;</v>
      </c>
      <c r="C73" s="16"/>
      <c r="D73" s="84" t="str">
        <f>'Beoordelaar 4'!C19</f>
        <v>Score:</v>
      </c>
      <c r="E73" s="95"/>
      <c r="F73" s="23"/>
      <c r="G73" s="84" t="str">
        <f>'Beoordelaar 4'!F19</f>
        <v>Score:</v>
      </c>
      <c r="H73" s="95"/>
      <c r="J73" s="84" t="str">
        <f>'Beoordelaar 4'!I19</f>
        <v>Score:</v>
      </c>
      <c r="K73" s="95"/>
    </row>
    <row r="74" spans="1:11" ht="25" customHeight="1" x14ac:dyDescent="0.2">
      <c r="A74" s="97"/>
      <c r="B74" s="83" t="str">
        <f>'Beoordelaar 5'!A1</f>
        <v>Beoordelaar 5: &lt;&lt;&gt;&gt;</v>
      </c>
      <c r="C74" s="16"/>
      <c r="D74" s="84" t="str">
        <f>'Beoordelaar 5'!C19</f>
        <v>Score:</v>
      </c>
      <c r="E74" s="95"/>
      <c r="F74" s="23"/>
      <c r="G74" s="84" t="str">
        <f>'Beoordelaar 5'!F19</f>
        <v>Score:</v>
      </c>
      <c r="H74" s="95"/>
      <c r="J74" s="84" t="str">
        <f>'Beoordelaar 5'!I19</f>
        <v>Score:</v>
      </c>
      <c r="K74" s="95"/>
    </row>
    <row r="75" spans="1:11" ht="25" customHeight="1" x14ac:dyDescent="0.2">
      <c r="A75" s="97"/>
      <c r="B75" s="83" t="str">
        <f>'Beoordelaar 6'!A1</f>
        <v>Beoordelaar 6: &lt;&lt;&gt;&gt;</v>
      </c>
      <c r="C75" s="16"/>
      <c r="D75" s="84" t="str">
        <f>'Beoordelaar 6'!C19</f>
        <v>Score:</v>
      </c>
      <c r="E75" s="95"/>
      <c r="F75" s="23"/>
      <c r="G75" s="84" t="str">
        <f>'Beoordelaar 6'!F19</f>
        <v>Score:</v>
      </c>
      <c r="H75" s="95"/>
      <c r="J75" s="84" t="str">
        <f>'Beoordelaar 6'!I19</f>
        <v>Score:</v>
      </c>
      <c r="K75" s="95"/>
    </row>
    <row r="76" spans="1:11" ht="25" customHeight="1" x14ac:dyDescent="0.2">
      <c r="A76" s="98"/>
      <c r="B76" s="83" t="str">
        <f>'Beoordelaar 7'!A1</f>
        <v>Beoordelaar 7: &lt;&lt;&gt;&gt;</v>
      </c>
      <c r="C76" s="16"/>
      <c r="D76" s="84" t="str">
        <f>'Beoordelaar 7'!C19</f>
        <v>Score:</v>
      </c>
      <c r="E76" s="95"/>
      <c r="F76" s="23"/>
      <c r="G76" s="84" t="str">
        <f>'Beoordelaar 7'!F19</f>
        <v>Score:</v>
      </c>
      <c r="H76" s="95"/>
      <c r="J76" s="84" t="str">
        <f>'Beoordelaar 7'!I19</f>
        <v>Score:</v>
      </c>
      <c r="K76" s="95"/>
    </row>
    <row r="77" spans="1:11" ht="25" customHeight="1" x14ac:dyDescent="0.2">
      <c r="A77" s="99"/>
      <c r="B77" s="100"/>
      <c r="C77" s="17"/>
      <c r="D77" s="39" t="s">
        <v>5</v>
      </c>
      <c r="E77" s="95"/>
      <c r="F77" s="24"/>
      <c r="G77" s="39" t="s">
        <v>5</v>
      </c>
      <c r="H77" s="95"/>
      <c r="J77" s="39" t="s">
        <v>5</v>
      </c>
      <c r="K77" s="95"/>
    </row>
    <row r="78" spans="1:11" ht="25" customHeight="1" x14ac:dyDescent="0.2">
      <c r="A78" s="40"/>
      <c r="B78" s="40"/>
      <c r="C78" s="17"/>
      <c r="D78" s="74" t="str">
        <f>IF(D77="uitmuntend","€ 4.000",IF(D77="goed","€ 3.400",IF(D77="voldoende","€ 0",IF(D77="matig","-€ 4.000",IF(D77="Onvoldoende","UITSLUITING"," ")))))</f>
        <v xml:space="preserve"> </v>
      </c>
      <c r="E78" s="95"/>
      <c r="F78" s="24"/>
      <c r="G78" s="74" t="str">
        <f>IF(G77="uitmuntend","€ 4.000",IF(G77="goed","€ 3.400",IF(G77="voldoende","€ 0",IF(G77="matig","-€ 4.000",IF(G77="Onvoldoende","UITSLUITING"," ")))))</f>
        <v xml:space="preserve"> </v>
      </c>
      <c r="H78" s="95"/>
      <c r="J78" s="74" t="str">
        <f>IF(J77="uitmuntend","€ 4.000",IF(J77="goed","€ 3.400",IF(J77="voldoende","€ 0",IF(J77="matig","-€ 4.000",IF(J77="Onvoldoende","UITSLUITING"," ")))))</f>
        <v xml:space="preserve"> </v>
      </c>
      <c r="K78" s="95"/>
    </row>
    <row r="79" spans="1:11" ht="25" customHeight="1" x14ac:dyDescent="0.2">
      <c r="A79" s="96" t="str">
        <f>'Beoordelen interview'!A8</f>
        <v>Vraag 6 - Toelichten vraagstukken</v>
      </c>
      <c r="B79" s="83" t="str">
        <f>'Beoordelaar 1'!A1</f>
        <v>Beoordelaar 1: &lt;&lt;&gt;&gt;</v>
      </c>
      <c r="C79" s="16"/>
      <c r="D79" s="84" t="str">
        <f>'Beoordelaar 1'!C21</f>
        <v>Score:</v>
      </c>
      <c r="E79" s="95" t="s">
        <v>4</v>
      </c>
      <c r="F79" s="23"/>
      <c r="G79" s="84" t="str">
        <f>'Beoordelaar 1'!F21</f>
        <v>Score:</v>
      </c>
      <c r="H79" s="95" t="s">
        <v>4</v>
      </c>
      <c r="J79" s="84" t="str">
        <f>'Beoordelaar 1'!I21</f>
        <v>Score:</v>
      </c>
      <c r="K79" s="95" t="s">
        <v>4</v>
      </c>
    </row>
    <row r="80" spans="1:11" ht="25" customHeight="1" x14ac:dyDescent="0.2">
      <c r="A80" s="97"/>
      <c r="B80" s="83" t="str">
        <f>'Beoordelaar 2'!A1</f>
        <v>Beoordelaar 2: &lt;&lt;&gt;&gt;</v>
      </c>
      <c r="C80" s="16"/>
      <c r="D80" s="84" t="str">
        <f>'Beoordelaar 2'!C21</f>
        <v>Score:</v>
      </c>
      <c r="E80" s="95"/>
      <c r="F80" s="23"/>
      <c r="G80" s="84" t="str">
        <f>'Beoordelaar 2'!F21</f>
        <v>Score:</v>
      </c>
      <c r="H80" s="95"/>
      <c r="J80" s="84" t="str">
        <f>'Beoordelaar 2'!I21</f>
        <v>Score:</v>
      </c>
      <c r="K80" s="95"/>
    </row>
    <row r="81" spans="1:11" ht="25" customHeight="1" x14ac:dyDescent="0.2">
      <c r="A81" s="97"/>
      <c r="B81" s="83" t="str">
        <f>'Beoordelaar 3'!A1</f>
        <v>Beoordelaar 3: &lt;&lt;&gt;&gt;</v>
      </c>
      <c r="C81" s="16"/>
      <c r="D81" s="84" t="str">
        <f>'Beoordelaar 3'!C21</f>
        <v>Score:</v>
      </c>
      <c r="E81" s="95"/>
      <c r="F81" s="23"/>
      <c r="G81" s="84" t="str">
        <f>'Beoordelaar 3'!F21</f>
        <v>Score:</v>
      </c>
      <c r="H81" s="95"/>
      <c r="J81" s="84" t="str">
        <f>'Beoordelaar 3'!I21</f>
        <v>Score:</v>
      </c>
      <c r="K81" s="95"/>
    </row>
    <row r="82" spans="1:11" ht="25" customHeight="1" x14ac:dyDescent="0.2">
      <c r="A82" s="97"/>
      <c r="B82" s="83" t="str">
        <f>'Beoordelaar 4'!A1</f>
        <v>Beoordelaar 4: &lt;&lt;&gt;&gt;</v>
      </c>
      <c r="C82" s="16"/>
      <c r="D82" s="84" t="str">
        <f>'Beoordelaar 4'!C21</f>
        <v>Score:</v>
      </c>
      <c r="E82" s="95"/>
      <c r="F82" s="23"/>
      <c r="G82" s="84" t="str">
        <f>'Beoordelaar 4'!F21</f>
        <v>Score:</v>
      </c>
      <c r="H82" s="95"/>
      <c r="J82" s="84" t="str">
        <f>'Beoordelaar 4'!I21</f>
        <v>Score:</v>
      </c>
      <c r="K82" s="95"/>
    </row>
    <row r="83" spans="1:11" ht="25" customHeight="1" x14ac:dyDescent="0.2">
      <c r="A83" s="97"/>
      <c r="B83" s="83" t="str">
        <f>'Beoordelaar 4'!A1</f>
        <v>Beoordelaar 4: &lt;&lt;&gt;&gt;</v>
      </c>
      <c r="C83" s="16"/>
      <c r="D83" s="84" t="str">
        <f>'Beoordelaar 5'!C21</f>
        <v>Score:</v>
      </c>
      <c r="E83" s="95"/>
      <c r="F83" s="23"/>
      <c r="G83" s="84" t="str">
        <f>'Beoordelaar 5'!F21</f>
        <v>Score:</v>
      </c>
      <c r="H83" s="95"/>
      <c r="J83" s="84" t="str">
        <f>'Beoordelaar 5'!I21</f>
        <v>Score:</v>
      </c>
      <c r="K83" s="95"/>
    </row>
    <row r="84" spans="1:11" ht="25" customHeight="1" x14ac:dyDescent="0.2">
      <c r="A84" s="97"/>
      <c r="B84" s="83" t="str">
        <f>'Beoordelaar 6'!A1</f>
        <v>Beoordelaar 6: &lt;&lt;&gt;&gt;</v>
      </c>
      <c r="C84" s="16"/>
      <c r="D84" s="84" t="str">
        <f>'Beoordelaar 6'!C21</f>
        <v>Score:</v>
      </c>
      <c r="E84" s="95"/>
      <c r="F84" s="23"/>
      <c r="G84" s="84" t="str">
        <f>'Beoordelaar 6'!F21</f>
        <v>Score:</v>
      </c>
      <c r="H84" s="95"/>
      <c r="J84" s="84" t="str">
        <f>'Beoordelaar 6'!I21</f>
        <v>Score:</v>
      </c>
      <c r="K84" s="95"/>
    </row>
    <row r="85" spans="1:11" ht="25" customHeight="1" x14ac:dyDescent="0.2">
      <c r="A85" s="98"/>
      <c r="B85" s="83" t="str">
        <f>'Beoordelaar 7'!A1</f>
        <v>Beoordelaar 7: &lt;&lt;&gt;&gt;</v>
      </c>
      <c r="C85" s="16"/>
      <c r="D85" s="84" t="str">
        <f>'Beoordelaar 7'!C21</f>
        <v>Score:</v>
      </c>
      <c r="E85" s="95"/>
      <c r="F85" s="23"/>
      <c r="G85" s="84" t="str">
        <f>'Beoordelaar 7'!F21</f>
        <v>Score:</v>
      </c>
      <c r="H85" s="95"/>
      <c r="J85" s="84" t="str">
        <f>'Beoordelaar 7'!I21</f>
        <v>Score:</v>
      </c>
      <c r="K85" s="95"/>
    </row>
    <row r="86" spans="1:11" ht="25" customHeight="1" x14ac:dyDescent="0.2">
      <c r="A86" s="99"/>
      <c r="B86" s="100"/>
      <c r="C86" s="17"/>
      <c r="D86" s="39" t="s">
        <v>5</v>
      </c>
      <c r="E86" s="95"/>
      <c r="F86" s="24"/>
      <c r="G86" s="39" t="s">
        <v>5</v>
      </c>
      <c r="H86" s="95"/>
      <c r="J86" s="39" t="s">
        <v>5</v>
      </c>
      <c r="K86" s="95"/>
    </row>
    <row r="87" spans="1:11" ht="25" customHeight="1" x14ac:dyDescent="0.2">
      <c r="A87" s="40"/>
      <c r="B87" s="40"/>
      <c r="C87" s="17"/>
      <c r="D87" s="74" t="str">
        <f>IF(D86="uitmuntend","€ 6.000",IF(D86="goed","€ 5.100",IF(D86="voldoende","€ 0",IF(D86="matig","-€ 6.000",IF(D86="Onvoldoende","UITSLUITING"," ")))))</f>
        <v xml:space="preserve"> </v>
      </c>
      <c r="E87" s="95"/>
      <c r="F87" s="24"/>
      <c r="G87" s="74" t="str">
        <f>IF(G86="uitmuntend","€ 6.000",IF(G86="goed","€ 5.100",IF(G86="voldoende","€ 0",IF(G86="matig","-€ 6.000",IF(G86="Onvoldoende","UITSLUITING"," ")))))</f>
        <v xml:space="preserve"> </v>
      </c>
      <c r="H87" s="95"/>
      <c r="J87" s="74" t="str">
        <f>IF(J86="uitmuntend","€ 6.000",IF(J86="goed","€ 5.100",IF(J86="voldoende","€ 0",IF(J86="matig","-€ 6.000",IF(J86="Onvoldoende","UITSLUITING"," ")))))</f>
        <v xml:space="preserve"> </v>
      </c>
      <c r="K87" s="95"/>
    </row>
    <row r="88" spans="1:11" s="82" customFormat="1" ht="25" customHeight="1" x14ac:dyDescent="0.2">
      <c r="A88" s="77"/>
      <c r="B88" s="77"/>
      <c r="C88" s="78"/>
      <c r="D88" s="79"/>
      <c r="E88" s="80"/>
      <c r="F88" s="81"/>
      <c r="G88" s="79"/>
      <c r="H88" s="80"/>
      <c r="J88" s="79"/>
      <c r="K88" s="80"/>
    </row>
    <row r="89" spans="1:11" ht="25" customHeight="1" x14ac:dyDescent="0.2">
      <c r="A89" s="101" t="s">
        <v>25</v>
      </c>
      <c r="B89" s="102"/>
      <c r="C89" s="18"/>
      <c r="D89" s="107" t="e">
        <f>D42+D51+D60+D69+D78+D87</f>
        <v>#VALUE!</v>
      </c>
      <c r="E89" s="108"/>
      <c r="F89" s="25"/>
      <c r="G89" s="107" t="e">
        <f>G42+G51+G60+G69+G78+G87</f>
        <v>#VALUE!</v>
      </c>
      <c r="H89" s="108"/>
      <c r="J89" s="107" t="e">
        <f>J42+J51+J60+J69+J78+J87</f>
        <v>#VALUE!</v>
      </c>
      <c r="K89" s="108"/>
    </row>
  </sheetData>
  <sheetProtection algorithmName="SHA-512" hashValue="OZGgNhceXHO2VAw6LRNmwmtunevpWZnywc+wSXokb5fvgch1KVOz5ArK07d4RuYM3ZGoM8judJG/HIw2kK7UVw==" saltValue="/p/Tmh9yV1ZPUl7kzwGv8A==" spinCount="100000" sheet="1" objects="1" scenarios="1"/>
  <dataConsolidate/>
  <mergeCells count="58">
    <mergeCell ref="J1:K1"/>
    <mergeCell ref="K3:K11"/>
    <mergeCell ref="K12:K20"/>
    <mergeCell ref="K21:K29"/>
    <mergeCell ref="J89:K89"/>
    <mergeCell ref="J30:K30"/>
    <mergeCell ref="K34:K42"/>
    <mergeCell ref="K43:K51"/>
    <mergeCell ref="K52:K60"/>
    <mergeCell ref="K61:K69"/>
    <mergeCell ref="K70:K78"/>
    <mergeCell ref="K79:K87"/>
    <mergeCell ref="D89:E89"/>
    <mergeCell ref="G1:H1"/>
    <mergeCell ref="H3:H11"/>
    <mergeCell ref="H12:H20"/>
    <mergeCell ref="H21:H29"/>
    <mergeCell ref="G30:H30"/>
    <mergeCell ref="H34:H42"/>
    <mergeCell ref="G89:H89"/>
    <mergeCell ref="E34:E42"/>
    <mergeCell ref="D30:E30"/>
    <mergeCell ref="E21:E29"/>
    <mergeCell ref="H79:H87"/>
    <mergeCell ref="A1:B1"/>
    <mergeCell ref="D1:E1"/>
    <mergeCell ref="E3:E11"/>
    <mergeCell ref="E12:E20"/>
    <mergeCell ref="A86:B86"/>
    <mergeCell ref="A50:B50"/>
    <mergeCell ref="A19:B19"/>
    <mergeCell ref="A70:A76"/>
    <mergeCell ref="A77:B77"/>
    <mergeCell ref="A79:A85"/>
    <mergeCell ref="A30:B30"/>
    <mergeCell ref="A3:A9"/>
    <mergeCell ref="A43:A49"/>
    <mergeCell ref="A28:B28"/>
    <mergeCell ref="A34:A40"/>
    <mergeCell ref="A21:A27"/>
    <mergeCell ref="A12:A18"/>
    <mergeCell ref="A10:B10"/>
    <mergeCell ref="A41:B41"/>
    <mergeCell ref="A52:A58"/>
    <mergeCell ref="A59:B59"/>
    <mergeCell ref="A61:A67"/>
    <mergeCell ref="A68:B68"/>
    <mergeCell ref="A89:B89"/>
    <mergeCell ref="E43:E51"/>
    <mergeCell ref="E52:E60"/>
    <mergeCell ref="E61:E69"/>
    <mergeCell ref="E70:E78"/>
    <mergeCell ref="E79:E87"/>
    <mergeCell ref="I47:I55"/>
    <mergeCell ref="H43:H51"/>
    <mergeCell ref="H52:H60"/>
    <mergeCell ref="H61:H69"/>
    <mergeCell ref="H70:H78"/>
  </mergeCells>
  <dataValidations count="1">
    <dataValidation type="list" allowBlank="1" showInputMessage="1" showErrorMessage="1" sqref="D19 D10 D28 D41 J28 G19 G10 G28 G41 J59 J10 D88 J19 J41 G88 D50 G50 G59 J50 D59 D68 G68 J68 D70:D77 G70:G77 J70:J77 D79:D86 G79:G86 J79:J86 J88" xr:uid="{60D6A481-F072-E44D-BB7F-541C61590274}">
      <formula1>Score</formula1>
    </dataValidation>
  </dataValidations>
  <pageMargins left="0.7" right="0.7" top="0.75" bottom="0.75" header="0.3" footer="0.3"/>
  <pageSetup paperSize="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2F0D4-A87E-C740-B698-FC29E04A581A}">
  <dimension ref="A1:M9"/>
  <sheetViews>
    <sheetView showGridLines="0" workbookViewId="0">
      <selection activeCell="C9" sqref="C9"/>
    </sheetView>
  </sheetViews>
  <sheetFormatPr baseColWidth="10" defaultColWidth="11.5" defaultRowHeight="15" x14ac:dyDescent="0.2"/>
  <cols>
    <col min="1" max="1" width="77.5" customWidth="1"/>
    <col min="2" max="2" width="1.5" customWidth="1"/>
    <col min="3" max="3" width="26.83203125" customWidth="1"/>
    <col min="4" max="4" width="1.6640625" customWidth="1"/>
    <col min="5" max="5" width="26.83203125" customWidth="1"/>
    <col min="6" max="6" width="1.33203125" customWidth="1"/>
    <col min="7" max="7" width="26.83203125" customWidth="1"/>
  </cols>
  <sheetData>
    <row r="1" spans="1:13" ht="31" customHeight="1" x14ac:dyDescent="0.2">
      <c r="A1" s="28" t="s">
        <v>17</v>
      </c>
      <c r="B1" s="12"/>
      <c r="C1" s="28"/>
      <c r="D1" s="12"/>
      <c r="E1" s="28"/>
      <c r="F1" s="12"/>
      <c r="G1" s="28"/>
      <c r="K1" s="2"/>
      <c r="L1" s="2"/>
      <c r="M1" s="2"/>
    </row>
    <row r="2" spans="1:13" ht="31" customHeight="1" x14ac:dyDescent="0.2">
      <c r="A2" s="29" t="s">
        <v>18</v>
      </c>
      <c r="B2" s="12"/>
      <c r="C2" s="31" t="str">
        <f>Consensus!D1</f>
        <v>Inschrijver 1</v>
      </c>
      <c r="D2" s="66"/>
      <c r="E2" s="31" t="str">
        <f>Consensus!G1</f>
        <v>Inschrijver 2</v>
      </c>
      <c r="F2" s="66"/>
      <c r="G2" s="31" t="str">
        <f>Consensus!J1</f>
        <v>Inschrijver 3</v>
      </c>
      <c r="H2" s="20" t="s">
        <v>5</v>
      </c>
      <c r="I2" s="1"/>
      <c r="K2" s="2"/>
      <c r="L2" s="2"/>
      <c r="M2" s="2"/>
    </row>
    <row r="3" spans="1:13" ht="26" customHeight="1" x14ac:dyDescent="0.2">
      <c r="A3" s="32" t="str">
        <f>Consensus!A2</f>
        <v>1. OPEN VRAGEN</v>
      </c>
      <c r="B3" s="12"/>
      <c r="C3" s="72" t="e">
        <f>Consensus!D30</f>
        <v>#VALUE!</v>
      </c>
      <c r="D3" s="13"/>
      <c r="E3" s="72" t="e">
        <f>Consensus!G30</f>
        <v>#VALUE!</v>
      </c>
      <c r="F3" s="13"/>
      <c r="G3" s="72" t="e">
        <f>Consensus!J30</f>
        <v>#VALUE!</v>
      </c>
    </row>
    <row r="4" spans="1:13" ht="26" customHeight="1" thickBot="1" x14ac:dyDescent="0.25">
      <c r="A4" s="32" t="str">
        <f>Consensus!A33</f>
        <v>2. INTERVIEW</v>
      </c>
      <c r="B4" s="12"/>
      <c r="C4" s="72" t="e">
        <f>Consensus!D89</f>
        <v>#VALUE!</v>
      </c>
      <c r="D4" s="13"/>
      <c r="E4" s="72" t="e">
        <f>Consensus!G89</f>
        <v>#VALUE!</v>
      </c>
      <c r="F4" s="13"/>
      <c r="G4" s="72" t="e">
        <f>Consensus!J89</f>
        <v>#VALUE!</v>
      </c>
    </row>
    <row r="5" spans="1:13" ht="27" customHeight="1" thickBot="1" x14ac:dyDescent="0.25">
      <c r="A5" s="109" t="s">
        <v>19</v>
      </c>
      <c r="B5" s="110"/>
      <c r="C5" s="30" t="e">
        <f>C3+C4</f>
        <v>#VALUE!</v>
      </c>
      <c r="D5" s="13"/>
      <c r="E5" s="30" t="e">
        <f>E3+E4</f>
        <v>#VALUE!</v>
      </c>
      <c r="F5" s="13"/>
      <c r="G5" s="30" t="e">
        <f>G3+G4</f>
        <v>#VALUE!</v>
      </c>
    </row>
    <row r="7" spans="1:13" ht="35" customHeight="1" x14ac:dyDescent="0.2">
      <c r="A7" s="33" t="s">
        <v>20</v>
      </c>
      <c r="B7" s="12"/>
      <c r="C7" s="73">
        <v>0</v>
      </c>
      <c r="D7" s="13"/>
      <c r="E7" s="73">
        <v>0</v>
      </c>
      <c r="F7" s="13"/>
      <c r="G7" s="73">
        <v>0</v>
      </c>
    </row>
    <row r="9" spans="1:13" ht="41" customHeight="1" x14ac:dyDescent="0.2">
      <c r="A9" s="34" t="s">
        <v>21</v>
      </c>
      <c r="B9" s="12"/>
      <c r="C9" s="30" t="e">
        <f>C7-C5</f>
        <v>#VALUE!</v>
      </c>
      <c r="D9" s="27"/>
      <c r="E9" s="30" t="e">
        <f>E7-E5</f>
        <v>#VALUE!</v>
      </c>
      <c r="F9" s="27"/>
      <c r="G9" s="30" t="e">
        <f>G7-G5</f>
        <v>#VALUE!</v>
      </c>
    </row>
  </sheetData>
  <sheetProtection algorithmName="SHA-512" hashValue="+DmogexfC3O687uf2I8c7o4g7HFwHjFXv+PNRSlxFsTvtlOH3OcT06WxMtJuZPs1rmhwo6UvF/QXUOuEWMjtDA==" saltValue="ypF3t2duWdLd+lM/SOcV8w==" spinCount="100000" sheet="1" objects="1" scenarios="1"/>
  <mergeCells count="1">
    <mergeCell ref="A5:B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A6C00-3F4C-0543-A02D-E81D43AA77B3}">
  <dimension ref="A1:H13"/>
  <sheetViews>
    <sheetView showGridLines="0" zoomScale="110" zoomScaleNormal="110" workbookViewId="0">
      <selection activeCell="B21" sqref="B21"/>
    </sheetView>
  </sheetViews>
  <sheetFormatPr baseColWidth="10" defaultColWidth="11.5" defaultRowHeight="15" x14ac:dyDescent="0.2"/>
  <cols>
    <col min="1" max="1" width="75.83203125" style="9" customWidth="1"/>
    <col min="2" max="6" width="10.83203125" style="19"/>
    <col min="7" max="7" width="10.83203125" style="11"/>
  </cols>
  <sheetData>
    <row r="1" spans="1:8" ht="30" customHeight="1" x14ac:dyDescent="0.2">
      <c r="A1" s="59" t="s">
        <v>26</v>
      </c>
      <c r="B1"/>
      <c r="C1"/>
      <c r="D1"/>
    </row>
    <row r="2" spans="1:8" ht="20" customHeight="1" x14ac:dyDescent="0.2">
      <c r="A2" s="60" t="s">
        <v>12</v>
      </c>
      <c r="B2" s="20" t="s">
        <v>5</v>
      </c>
      <c r="C2" s="1"/>
      <c r="D2"/>
    </row>
    <row r="3" spans="1:8" ht="20" customHeight="1" x14ac:dyDescent="0.2">
      <c r="A3" s="61" t="s">
        <v>39</v>
      </c>
      <c r="B3"/>
      <c r="C3"/>
      <c r="D3"/>
      <c r="E3"/>
      <c r="F3" s="11"/>
      <c r="H3" s="11"/>
    </row>
    <row r="4" spans="1:8" ht="20" customHeight="1" x14ac:dyDescent="0.2">
      <c r="A4" s="61" t="s">
        <v>40</v>
      </c>
      <c r="B4"/>
      <c r="C4"/>
      <c r="D4" s="1"/>
      <c r="E4" s="1"/>
      <c r="F4" s="20"/>
      <c r="G4" s="20"/>
      <c r="H4" s="11"/>
    </row>
    <row r="5" spans="1:8" ht="20" customHeight="1" x14ac:dyDescent="0.2">
      <c r="A5" s="61" t="s">
        <v>43</v>
      </c>
      <c r="B5"/>
      <c r="C5"/>
      <c r="D5" s="1"/>
      <c r="E5" s="1"/>
      <c r="F5" s="20"/>
      <c r="G5" s="20"/>
      <c r="H5" s="11"/>
    </row>
    <row r="6" spans="1:8" ht="20" customHeight="1" x14ac:dyDescent="0.2">
      <c r="A6" s="61" t="s">
        <v>41</v>
      </c>
      <c r="B6"/>
      <c r="C6"/>
      <c r="D6" s="1"/>
      <c r="E6" s="1"/>
      <c r="F6" s="20"/>
      <c r="G6" s="20"/>
      <c r="H6" s="11"/>
    </row>
    <row r="7" spans="1:8" ht="20" customHeight="1" x14ac:dyDescent="0.2">
      <c r="A7" s="61" t="s">
        <v>42</v>
      </c>
      <c r="B7"/>
      <c r="C7"/>
      <c r="D7" s="1"/>
      <c r="E7" s="1"/>
      <c r="F7" s="20"/>
      <c r="G7" s="20"/>
      <c r="H7" s="11"/>
    </row>
    <row r="8" spans="1:8" ht="20" customHeight="1" x14ac:dyDescent="0.2">
      <c r="A8" s="61" t="s">
        <v>44</v>
      </c>
      <c r="B8"/>
      <c r="C8"/>
      <c r="D8" s="1"/>
      <c r="E8" s="1"/>
      <c r="F8" s="20"/>
      <c r="G8" s="20"/>
      <c r="H8" s="11"/>
    </row>
    <row r="9" spans="1:8" ht="20" customHeight="1" x14ac:dyDescent="0.2">
      <c r="A9" s="62"/>
      <c r="B9"/>
      <c r="C9"/>
      <c r="D9"/>
      <c r="E9"/>
    </row>
    <row r="10" spans="1:8" x14ac:dyDescent="0.2">
      <c r="A10" s="10"/>
      <c r="B10"/>
      <c r="C10"/>
      <c r="D10"/>
      <c r="E10"/>
    </row>
    <row r="11" spans="1:8" x14ac:dyDescent="0.2">
      <c r="B11"/>
      <c r="C11"/>
      <c r="D11"/>
      <c r="E11"/>
    </row>
    <row r="12" spans="1:8" x14ac:dyDescent="0.2">
      <c r="B12"/>
      <c r="C12"/>
      <c r="D12"/>
      <c r="E12"/>
    </row>
    <row r="13" spans="1:8" x14ac:dyDescent="0.2">
      <c r="B13"/>
      <c r="C13"/>
      <c r="D13"/>
      <c r="E13"/>
    </row>
  </sheetData>
  <sheetProtection algorithmName="SHA-512" hashValue="CV/v3kg5LKCRHH4lDoS0ML6axLKaHhP/LATSc3mYRTCjptWg+Gk5ws0tpVMHyW1zAkBm/G4qX/QAbPcnzhkiIg==" saltValue="kG98L6Z19RUNoSTB39iZT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M22"/>
  <sheetViews>
    <sheetView showGridLines="0" topLeftCell="A9" zoomScaleNormal="100" zoomScalePageLayoutView="85" workbookViewId="0">
      <selection activeCell="C15" sqref="C15"/>
    </sheetView>
  </sheetViews>
  <sheetFormatPr baseColWidth="10" defaultColWidth="8.83203125" defaultRowHeight="13" x14ac:dyDescent="0.15"/>
  <cols>
    <col min="1" max="1" width="90.83203125" style="2" customWidth="1"/>
    <col min="2" max="2" width="2.6640625" style="4" customWidth="1"/>
    <col min="3" max="3" width="30.6640625" style="3" customWidth="1"/>
    <col min="4" max="4" width="3.6640625" style="3" customWidth="1"/>
    <col min="5" max="5" width="2.6640625" style="3" customWidth="1"/>
    <col min="6" max="6" width="30.6640625" style="3" customWidth="1"/>
    <col min="7" max="7" width="3.6640625" style="3" customWidth="1"/>
    <col min="8" max="8" width="2.6640625" style="3" customWidth="1"/>
    <col min="9" max="9" width="30.6640625" style="2" customWidth="1"/>
    <col min="10" max="10" width="3.6640625" style="2" customWidth="1"/>
    <col min="11" max="16384" width="8.83203125" style="2"/>
  </cols>
  <sheetData>
    <row r="1" spans="1:13" ht="50" customHeight="1" x14ac:dyDescent="0.2">
      <c r="A1" s="45" t="s">
        <v>33</v>
      </c>
      <c r="B1" s="5"/>
      <c r="C1" s="46" t="s">
        <v>9</v>
      </c>
      <c r="D1" s="45"/>
      <c r="E1" s="5"/>
      <c r="F1" s="46" t="s">
        <v>10</v>
      </c>
      <c r="G1" s="45"/>
      <c r="H1" s="5"/>
      <c r="I1" s="46" t="s">
        <v>11</v>
      </c>
      <c r="J1" s="46"/>
      <c r="K1"/>
      <c r="L1"/>
      <c r="M1"/>
    </row>
    <row r="2" spans="1:13" ht="20" customHeight="1" x14ac:dyDescent="0.2">
      <c r="A2" s="47" t="str">
        <f>'Beoordelen open vragen'!A1</f>
        <v>Beoordeling Open vragen</v>
      </c>
      <c r="B2" s="6"/>
      <c r="C2" s="92" t="s">
        <v>3</v>
      </c>
      <c r="D2" s="93"/>
      <c r="E2" s="6"/>
      <c r="F2" s="90" t="s">
        <v>3</v>
      </c>
      <c r="G2" s="91"/>
      <c r="H2" s="6"/>
      <c r="I2" s="90" t="s">
        <v>3</v>
      </c>
      <c r="J2" s="91"/>
      <c r="K2" s="20" t="s">
        <v>5</v>
      </c>
      <c r="L2" s="1"/>
      <c r="M2"/>
    </row>
    <row r="3" spans="1:13" ht="20" customHeight="1" x14ac:dyDescent="0.15">
      <c r="A3" s="48" t="str">
        <f>'Beoordelen open vragen'!A3:A3</f>
        <v xml:space="preserve">VRAAG 1 – Projectaanpak bij aanvang dienstverlening </v>
      </c>
      <c r="B3" s="50"/>
      <c r="C3" s="52" t="s">
        <v>5</v>
      </c>
      <c r="D3" s="53"/>
      <c r="E3" s="51"/>
      <c r="F3" s="55" t="s">
        <v>5</v>
      </c>
      <c r="G3" s="57"/>
      <c r="H3" s="8"/>
      <c r="I3" s="55" t="s">
        <v>5</v>
      </c>
      <c r="J3" s="58"/>
    </row>
    <row r="4" spans="1:13" ht="150" customHeight="1" x14ac:dyDescent="0.15">
      <c r="A4" s="54" t="str">
        <f>'Beoordelen open vragen'!A4</f>
        <v>Zie bijlage 6 'kwaliteit'</v>
      </c>
      <c r="B4" s="7"/>
      <c r="C4" s="88" t="s">
        <v>4</v>
      </c>
      <c r="D4" s="89"/>
      <c r="E4" s="7"/>
      <c r="F4" s="88" t="s">
        <v>4</v>
      </c>
      <c r="G4" s="89"/>
      <c r="H4" s="7"/>
      <c r="I4" s="88" t="s">
        <v>4</v>
      </c>
      <c r="J4" s="89"/>
    </row>
    <row r="5" spans="1:13" ht="20" customHeight="1" x14ac:dyDescent="0.15">
      <c r="A5" s="48" t="str">
        <f>'Beoordelen open vragen'!A5</f>
        <v xml:space="preserve">VRAAG 2 – Werkwijze jaarrekening en visie op rechtmatigheidsverantwoording </v>
      </c>
      <c r="B5" s="7"/>
      <c r="C5" s="55" t="s">
        <v>5</v>
      </c>
      <c r="D5" s="56"/>
      <c r="E5" s="8"/>
      <c r="F5" s="55" t="s">
        <v>5</v>
      </c>
      <c r="G5" s="55"/>
      <c r="H5" s="8"/>
      <c r="I5" s="55" t="s">
        <v>5</v>
      </c>
      <c r="J5" s="49"/>
    </row>
    <row r="6" spans="1:13" ht="150" customHeight="1" x14ac:dyDescent="0.15">
      <c r="A6" s="54" t="str">
        <f>'Beoordelen open vragen'!A6</f>
        <v>Zie bijlage 6 'kwaliteit'</v>
      </c>
      <c r="B6" s="7"/>
      <c r="C6" s="88" t="s">
        <v>4</v>
      </c>
      <c r="D6" s="89"/>
      <c r="E6" s="7"/>
      <c r="F6" s="88" t="s">
        <v>4</v>
      </c>
      <c r="G6" s="89"/>
      <c r="H6" s="7"/>
      <c r="I6" s="88" t="s">
        <v>4</v>
      </c>
      <c r="J6" s="89"/>
    </row>
    <row r="7" spans="1:13" ht="20" customHeight="1" x14ac:dyDescent="0.15">
      <c r="A7" s="48" t="str">
        <f>'Beoordelen open vragen'!A7</f>
        <v>VRAAG 3 – Continuïteit teamsamenstelling</v>
      </c>
      <c r="B7" s="7"/>
      <c r="C7" s="55" t="s">
        <v>5</v>
      </c>
      <c r="D7" s="55"/>
      <c r="E7" s="8"/>
      <c r="F7" s="55" t="s">
        <v>5</v>
      </c>
      <c r="G7" s="55"/>
      <c r="H7" s="8"/>
      <c r="I7" s="55" t="s">
        <v>5</v>
      </c>
      <c r="J7" s="55"/>
    </row>
    <row r="8" spans="1:13" ht="150" customHeight="1" x14ac:dyDescent="0.15">
      <c r="A8" s="54" t="str">
        <f>'Beoordelen open vragen'!A8</f>
        <v>Zie bijlage 6 'kwaliteit'</v>
      </c>
      <c r="B8" s="7"/>
      <c r="C8" s="88" t="s">
        <v>4</v>
      </c>
      <c r="D8" s="89"/>
      <c r="E8" s="7"/>
      <c r="F8" s="88" t="s">
        <v>4</v>
      </c>
      <c r="G8" s="89"/>
      <c r="H8" s="7"/>
      <c r="I8" s="88" t="s">
        <v>4</v>
      </c>
      <c r="J8" s="89"/>
    </row>
    <row r="10" spans="1:13" ht="20" customHeight="1" x14ac:dyDescent="0.15">
      <c r="A10" s="47" t="str">
        <f>'Beoordelen interview'!A1</f>
        <v>Beoordelen interview</v>
      </c>
      <c r="B10" s="6"/>
      <c r="C10" s="90" t="s">
        <v>3</v>
      </c>
      <c r="D10" s="91"/>
      <c r="E10" s="6"/>
      <c r="F10" s="90" t="s">
        <v>3</v>
      </c>
      <c r="G10" s="91"/>
      <c r="H10" s="6"/>
      <c r="I10" s="90" t="s">
        <v>3</v>
      </c>
      <c r="J10" s="91"/>
    </row>
    <row r="11" spans="1:13" ht="20" customHeight="1" x14ac:dyDescent="0.15">
      <c r="A11" s="86" t="str">
        <f>'Beoordelen interview'!A3</f>
        <v>Vraag 1 - Relevante kennis</v>
      </c>
      <c r="B11" s="7"/>
      <c r="C11" s="55" t="s">
        <v>5</v>
      </c>
      <c r="D11" s="55"/>
      <c r="E11" s="8"/>
      <c r="F11" s="55" t="s">
        <v>5</v>
      </c>
      <c r="G11" s="57"/>
      <c r="H11" s="8"/>
      <c r="I11" s="55" t="s">
        <v>5</v>
      </c>
      <c r="J11" s="58"/>
    </row>
    <row r="12" spans="1:13" ht="170" customHeight="1" x14ac:dyDescent="0.15">
      <c r="A12" s="87"/>
      <c r="B12" s="7"/>
      <c r="C12" s="88" t="s">
        <v>4</v>
      </c>
      <c r="D12" s="89"/>
      <c r="E12" s="7"/>
      <c r="F12" s="88" t="s">
        <v>4</v>
      </c>
      <c r="G12" s="89"/>
      <c r="H12" s="7"/>
      <c r="I12" s="88" t="s">
        <v>4</v>
      </c>
      <c r="J12" s="89"/>
    </row>
    <row r="13" spans="1:13" ht="20" customHeight="1" x14ac:dyDescent="0.15">
      <c r="A13" s="86" t="str">
        <f>'Beoordelen interview'!A4</f>
        <v>Vraag 2 - Openbaar onderwijs</v>
      </c>
      <c r="B13" s="7"/>
      <c r="C13" s="55" t="s">
        <v>5</v>
      </c>
      <c r="D13" s="57"/>
      <c r="E13" s="8"/>
      <c r="F13" s="55" t="s">
        <v>5</v>
      </c>
      <c r="G13" s="57"/>
      <c r="H13" s="8"/>
      <c r="I13" s="55" t="s">
        <v>5</v>
      </c>
      <c r="J13" s="58"/>
    </row>
    <row r="14" spans="1:13" ht="170" customHeight="1" x14ac:dyDescent="0.15">
      <c r="A14" s="87"/>
      <c r="B14" s="7"/>
      <c r="C14" s="88" t="s">
        <v>4</v>
      </c>
      <c r="D14" s="89"/>
      <c r="E14" s="7"/>
      <c r="F14" s="88" t="s">
        <v>4</v>
      </c>
      <c r="G14" s="89"/>
      <c r="H14" s="7"/>
      <c r="I14" s="88" t="s">
        <v>4</v>
      </c>
      <c r="J14" s="89"/>
    </row>
    <row r="15" spans="1:13" ht="20" customHeight="1" x14ac:dyDescent="0.15">
      <c r="A15" s="86" t="str">
        <f>'Beoordelen interview'!A5</f>
        <v>Vraag 3 - Sociaal domein</v>
      </c>
      <c r="B15" s="7"/>
      <c r="C15" s="55" t="s">
        <v>5</v>
      </c>
      <c r="D15" s="57"/>
      <c r="E15" s="8"/>
      <c r="F15" s="55" t="s">
        <v>5</v>
      </c>
      <c r="G15" s="57"/>
      <c r="H15" s="8"/>
      <c r="I15" s="55" t="s">
        <v>5</v>
      </c>
      <c r="J15" s="58"/>
    </row>
    <row r="16" spans="1:13" ht="170" customHeight="1" x14ac:dyDescent="0.15">
      <c r="A16" s="87"/>
      <c r="B16" s="7"/>
      <c r="C16" s="88" t="s">
        <v>4</v>
      </c>
      <c r="D16" s="89"/>
      <c r="E16" s="7"/>
      <c r="F16" s="88" t="s">
        <v>4</v>
      </c>
      <c r="G16" s="89"/>
      <c r="H16" s="7"/>
      <c r="I16" s="88" t="s">
        <v>4</v>
      </c>
      <c r="J16" s="89"/>
    </row>
    <row r="17" spans="1:10" ht="20" customHeight="1" x14ac:dyDescent="0.15">
      <c r="A17" s="86" t="str">
        <f>'Beoordelen interview'!A6</f>
        <v>Vraag 4 - Incidentele middelen</v>
      </c>
      <c r="B17" s="7"/>
      <c r="C17" s="55" t="s">
        <v>5</v>
      </c>
      <c r="D17" s="57"/>
      <c r="E17" s="8"/>
      <c r="F17" s="55" t="s">
        <v>5</v>
      </c>
      <c r="G17" s="57"/>
      <c r="H17" s="8"/>
      <c r="I17" s="55" t="s">
        <v>5</v>
      </c>
      <c r="J17" s="58"/>
    </row>
    <row r="18" spans="1:10" ht="170" customHeight="1" x14ac:dyDescent="0.15">
      <c r="A18" s="87"/>
      <c r="B18" s="7"/>
      <c r="C18" s="88" t="s">
        <v>4</v>
      </c>
      <c r="D18" s="89"/>
      <c r="E18" s="7"/>
      <c r="F18" s="88" t="s">
        <v>4</v>
      </c>
      <c r="G18" s="89"/>
      <c r="H18" s="7"/>
      <c r="I18" s="88" t="s">
        <v>4</v>
      </c>
      <c r="J18" s="89"/>
    </row>
    <row r="19" spans="1:10" ht="20" customHeight="1" x14ac:dyDescent="0.15">
      <c r="A19" s="86" t="str">
        <f>'Beoordelen interview'!A7</f>
        <v>Vraag 5 - Projectmatig werken</v>
      </c>
      <c r="B19" s="7"/>
      <c r="C19" s="55" t="s">
        <v>5</v>
      </c>
      <c r="D19" s="57"/>
      <c r="E19" s="8"/>
      <c r="F19" s="55" t="s">
        <v>5</v>
      </c>
      <c r="G19" s="57"/>
      <c r="H19" s="8"/>
      <c r="I19" s="55" t="s">
        <v>5</v>
      </c>
      <c r="J19" s="58"/>
    </row>
    <row r="20" spans="1:10" ht="170" customHeight="1" x14ac:dyDescent="0.15">
      <c r="A20" s="87"/>
      <c r="B20" s="7"/>
      <c r="C20" s="88" t="s">
        <v>4</v>
      </c>
      <c r="D20" s="89"/>
      <c r="E20" s="7"/>
      <c r="F20" s="88" t="s">
        <v>4</v>
      </c>
      <c r="G20" s="89"/>
      <c r="H20" s="7"/>
      <c r="I20" s="88" t="s">
        <v>4</v>
      </c>
      <c r="J20" s="89"/>
    </row>
    <row r="21" spans="1:10" ht="20" customHeight="1" x14ac:dyDescent="0.15">
      <c r="A21" s="86" t="str">
        <f>'Beoordelen interview'!A8</f>
        <v>Vraag 6 - Toelichten vraagstukken</v>
      </c>
      <c r="B21" s="7"/>
      <c r="C21" s="55" t="s">
        <v>5</v>
      </c>
      <c r="D21" s="57"/>
      <c r="E21" s="8"/>
      <c r="F21" s="55" t="s">
        <v>5</v>
      </c>
      <c r="G21" s="57"/>
      <c r="H21" s="8"/>
      <c r="I21" s="55" t="s">
        <v>5</v>
      </c>
      <c r="J21" s="58"/>
    </row>
    <row r="22" spans="1:10" ht="170" customHeight="1" x14ac:dyDescent="0.15">
      <c r="A22" s="87"/>
      <c r="B22" s="7"/>
      <c r="C22" s="88" t="s">
        <v>4</v>
      </c>
      <c r="D22" s="89"/>
      <c r="E22" s="7"/>
      <c r="F22" s="88" t="s">
        <v>4</v>
      </c>
      <c r="G22" s="89"/>
      <c r="H22" s="7"/>
      <c r="I22" s="88" t="s">
        <v>4</v>
      </c>
      <c r="J22" s="89"/>
    </row>
  </sheetData>
  <sheetProtection algorithmName="SHA-512" hashValue="dKYRu9VOh16PyyB0gzpsrEVU63rALmrlO0yBp3Hte4bo9KUi/eOHHgg0i7QtRarBKxr7yGPgAkGWwxbnobpQhg==" saltValue="c2HScNl5n4cO2J9WsOOgJw==" spinCount="100000" sheet="1" objects="1" scenarios="1"/>
  <mergeCells count="39">
    <mergeCell ref="I14:J14"/>
    <mergeCell ref="I6:J6"/>
    <mergeCell ref="F8:G8"/>
    <mergeCell ref="I8:J8"/>
    <mergeCell ref="I10:J10"/>
    <mergeCell ref="F12:G12"/>
    <mergeCell ref="I12:J12"/>
    <mergeCell ref="F10:G10"/>
    <mergeCell ref="F14:G14"/>
    <mergeCell ref="F2:G2"/>
    <mergeCell ref="I2:J2"/>
    <mergeCell ref="F4:G4"/>
    <mergeCell ref="I4:J4"/>
    <mergeCell ref="A11:A12"/>
    <mergeCell ref="F6:G6"/>
    <mergeCell ref="C2:D2"/>
    <mergeCell ref="A13:A14"/>
    <mergeCell ref="C12:D12"/>
    <mergeCell ref="C14:D14"/>
    <mergeCell ref="C10:D10"/>
    <mergeCell ref="C4:D4"/>
    <mergeCell ref="C6:D6"/>
    <mergeCell ref="C8:D8"/>
    <mergeCell ref="A17:A18"/>
    <mergeCell ref="C18:D18"/>
    <mergeCell ref="F18:G18"/>
    <mergeCell ref="I18:J18"/>
    <mergeCell ref="C16:D16"/>
    <mergeCell ref="F16:G16"/>
    <mergeCell ref="I16:J16"/>
    <mergeCell ref="A15:A16"/>
    <mergeCell ref="A19:A20"/>
    <mergeCell ref="C20:D20"/>
    <mergeCell ref="F20:G20"/>
    <mergeCell ref="I20:J20"/>
    <mergeCell ref="A21:A22"/>
    <mergeCell ref="C22:D22"/>
    <mergeCell ref="F22:G22"/>
    <mergeCell ref="I22:J22"/>
  </mergeCells>
  <dataValidations count="1">
    <dataValidation type="list" errorStyle="warning" allowBlank="1" showErrorMessage="1" sqref="C3 C5 C7 C11 C13 F3 I3 F5 I5 F7 I7 F11 I11 F13 I13 C15 C17 F17 I17 F15 I15 C19 F19 I19 I21 F21 C21" xr:uid="{00000000-0002-0000-0100-000000000000}">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2"/>
  <sheetViews>
    <sheetView showGridLines="0" topLeftCell="A4" zoomScaleNormal="100" zoomScalePageLayoutView="85" workbookViewId="0">
      <selection activeCell="I17" sqref="I17"/>
    </sheetView>
  </sheetViews>
  <sheetFormatPr baseColWidth="10" defaultColWidth="8.83203125" defaultRowHeight="13" x14ac:dyDescent="0.15"/>
  <cols>
    <col min="1" max="1" width="90.83203125" style="2" customWidth="1"/>
    <col min="2" max="2" width="2.6640625" style="4" customWidth="1"/>
    <col min="3" max="3" width="30.6640625" style="3" customWidth="1"/>
    <col min="4" max="4" width="3.6640625" style="3" customWidth="1"/>
    <col min="5" max="5" width="2.6640625" style="3" customWidth="1"/>
    <col min="6" max="6" width="30.6640625" style="3" customWidth="1"/>
    <col min="7" max="7" width="3.6640625" style="3" customWidth="1"/>
    <col min="8" max="8" width="2.6640625" style="3" customWidth="1"/>
    <col min="9" max="9" width="30.6640625" style="2" customWidth="1"/>
    <col min="10" max="10" width="3.6640625" style="2" customWidth="1"/>
    <col min="11" max="16384" width="8.83203125" style="2"/>
  </cols>
  <sheetData>
    <row r="1" spans="1:13" ht="50" customHeight="1" x14ac:dyDescent="0.2">
      <c r="A1" s="45" t="s">
        <v>0</v>
      </c>
      <c r="B1" s="5"/>
      <c r="C1" s="46" t="s">
        <v>9</v>
      </c>
      <c r="D1" s="45"/>
      <c r="E1" s="5"/>
      <c r="F1" s="46" t="s">
        <v>10</v>
      </c>
      <c r="G1" s="45"/>
      <c r="H1" s="5"/>
      <c r="I1" s="46" t="s">
        <v>11</v>
      </c>
      <c r="J1" s="46"/>
      <c r="K1"/>
      <c r="L1"/>
      <c r="M1"/>
    </row>
    <row r="2" spans="1:13" ht="20" customHeight="1" x14ac:dyDescent="0.2">
      <c r="A2" s="47" t="str">
        <f>'Beoordelen open vragen'!A1</f>
        <v>Beoordeling Open vragen</v>
      </c>
      <c r="B2" s="6"/>
      <c r="C2" s="92" t="s">
        <v>3</v>
      </c>
      <c r="D2" s="93"/>
      <c r="E2" s="6"/>
      <c r="F2" s="90" t="s">
        <v>3</v>
      </c>
      <c r="G2" s="91"/>
      <c r="H2" s="6"/>
      <c r="I2" s="90" t="s">
        <v>3</v>
      </c>
      <c r="J2" s="91"/>
      <c r="K2" s="20" t="s">
        <v>5</v>
      </c>
      <c r="L2" s="1"/>
      <c r="M2"/>
    </row>
    <row r="3" spans="1:13" ht="20" customHeight="1" x14ac:dyDescent="0.15">
      <c r="A3" s="48" t="str">
        <f>'Beoordelen open vragen'!A3:A3</f>
        <v xml:space="preserve">VRAAG 1 – Projectaanpak bij aanvang dienstverlening </v>
      </c>
      <c r="B3" s="50"/>
      <c r="C3" s="52" t="s">
        <v>5</v>
      </c>
      <c r="D3" s="53"/>
      <c r="E3" s="51"/>
      <c r="F3" s="55" t="s">
        <v>5</v>
      </c>
      <c r="G3" s="57"/>
      <c r="H3" s="8"/>
      <c r="I3" s="55" t="s">
        <v>5</v>
      </c>
      <c r="J3" s="58"/>
    </row>
    <row r="4" spans="1:13" ht="150" customHeight="1" x14ac:dyDescent="0.15">
      <c r="A4" s="54" t="str">
        <f>'Beoordelen open vragen'!A4</f>
        <v>Zie bijlage 6 'kwaliteit'</v>
      </c>
      <c r="B4" s="7"/>
      <c r="C4" s="88" t="s">
        <v>4</v>
      </c>
      <c r="D4" s="89"/>
      <c r="E4" s="7"/>
      <c r="F4" s="88" t="s">
        <v>4</v>
      </c>
      <c r="G4" s="89"/>
      <c r="H4" s="7"/>
      <c r="I4" s="88" t="s">
        <v>4</v>
      </c>
      <c r="J4" s="89"/>
    </row>
    <row r="5" spans="1:13" ht="20" customHeight="1" x14ac:dyDescent="0.15">
      <c r="A5" s="48" t="str">
        <f>'Beoordelen open vragen'!A5</f>
        <v xml:space="preserve">VRAAG 2 – Werkwijze jaarrekening en visie op rechtmatigheidsverantwoording </v>
      </c>
      <c r="B5" s="7"/>
      <c r="C5" s="55" t="s">
        <v>5</v>
      </c>
      <c r="D5" s="56"/>
      <c r="E5" s="8"/>
      <c r="F5" s="55" t="s">
        <v>5</v>
      </c>
      <c r="G5" s="55"/>
      <c r="H5" s="8"/>
      <c r="I5" s="55" t="s">
        <v>5</v>
      </c>
      <c r="J5" s="49"/>
    </row>
    <row r="6" spans="1:13" ht="150" customHeight="1" x14ac:dyDescent="0.15">
      <c r="A6" s="54" t="str">
        <f>'Beoordelen open vragen'!A6</f>
        <v>Zie bijlage 6 'kwaliteit'</v>
      </c>
      <c r="B6" s="7"/>
      <c r="C6" s="88" t="s">
        <v>4</v>
      </c>
      <c r="D6" s="89"/>
      <c r="E6" s="7"/>
      <c r="F6" s="88" t="s">
        <v>4</v>
      </c>
      <c r="G6" s="89"/>
      <c r="H6" s="7"/>
      <c r="I6" s="88" t="s">
        <v>4</v>
      </c>
      <c r="J6" s="89"/>
    </row>
    <row r="7" spans="1:13" ht="20" customHeight="1" x14ac:dyDescent="0.15">
      <c r="A7" s="48" t="str">
        <f>'Beoordelen open vragen'!A7</f>
        <v>VRAAG 3 – Continuïteit teamsamenstelling</v>
      </c>
      <c r="B7" s="7"/>
      <c r="C7" s="55" t="s">
        <v>5</v>
      </c>
      <c r="D7" s="55"/>
      <c r="E7" s="8"/>
      <c r="F7" s="55" t="s">
        <v>5</v>
      </c>
      <c r="G7" s="55"/>
      <c r="H7" s="8"/>
      <c r="I7" s="55" t="s">
        <v>5</v>
      </c>
      <c r="J7" s="55"/>
    </row>
    <row r="8" spans="1:13" ht="150" customHeight="1" x14ac:dyDescent="0.15">
      <c r="A8" s="54" t="str">
        <f>'Beoordelen open vragen'!A8</f>
        <v>Zie bijlage 6 'kwaliteit'</v>
      </c>
      <c r="B8" s="7"/>
      <c r="C8" s="88" t="s">
        <v>4</v>
      </c>
      <c r="D8" s="89"/>
      <c r="E8" s="7"/>
      <c r="F8" s="88" t="s">
        <v>4</v>
      </c>
      <c r="G8" s="89"/>
      <c r="H8" s="7"/>
      <c r="I8" s="88" t="s">
        <v>4</v>
      </c>
      <c r="J8" s="89"/>
    </row>
    <row r="10" spans="1:13" ht="20" customHeight="1" x14ac:dyDescent="0.15">
      <c r="A10" s="47" t="str">
        <f>'Beoordelen interview'!A1</f>
        <v>Beoordelen interview</v>
      </c>
      <c r="B10" s="6"/>
      <c r="C10" s="90" t="s">
        <v>3</v>
      </c>
      <c r="D10" s="91"/>
      <c r="E10" s="6"/>
      <c r="F10" s="90" t="s">
        <v>3</v>
      </c>
      <c r="G10" s="91"/>
      <c r="H10" s="6"/>
      <c r="I10" s="90" t="s">
        <v>3</v>
      </c>
      <c r="J10" s="91"/>
    </row>
    <row r="11" spans="1:13" ht="20" customHeight="1" x14ac:dyDescent="0.15">
      <c r="A11" s="86" t="str">
        <f>'Beoordelen interview'!A3</f>
        <v>Vraag 1 - Relevante kennis</v>
      </c>
      <c r="B11" s="7"/>
      <c r="C11" s="55" t="s">
        <v>5</v>
      </c>
      <c r="D11" s="55"/>
      <c r="E11" s="8"/>
      <c r="F11" s="55" t="s">
        <v>5</v>
      </c>
      <c r="G11" s="57"/>
      <c r="H11" s="8"/>
      <c r="I11" s="55" t="s">
        <v>5</v>
      </c>
      <c r="J11" s="58"/>
    </row>
    <row r="12" spans="1:13" ht="170" customHeight="1" x14ac:dyDescent="0.15">
      <c r="A12" s="87"/>
      <c r="B12" s="7"/>
      <c r="C12" s="88" t="s">
        <v>4</v>
      </c>
      <c r="D12" s="89"/>
      <c r="E12" s="7"/>
      <c r="F12" s="88" t="s">
        <v>4</v>
      </c>
      <c r="G12" s="89"/>
      <c r="H12" s="7"/>
      <c r="I12" s="88" t="s">
        <v>4</v>
      </c>
      <c r="J12" s="89"/>
    </row>
    <row r="13" spans="1:13" ht="20" customHeight="1" x14ac:dyDescent="0.15">
      <c r="A13" s="86" t="str">
        <f>'Beoordelen interview'!A4</f>
        <v>Vraag 2 - Openbaar onderwijs</v>
      </c>
      <c r="B13" s="7"/>
      <c r="C13" s="55" t="s">
        <v>5</v>
      </c>
      <c r="D13" s="57"/>
      <c r="E13" s="8"/>
      <c r="F13" s="55" t="s">
        <v>5</v>
      </c>
      <c r="G13" s="57"/>
      <c r="H13" s="8"/>
      <c r="I13" s="55" t="s">
        <v>5</v>
      </c>
      <c r="J13" s="58"/>
    </row>
    <row r="14" spans="1:13" ht="170" customHeight="1" x14ac:dyDescent="0.15">
      <c r="A14" s="87"/>
      <c r="B14" s="7"/>
      <c r="C14" s="88" t="s">
        <v>4</v>
      </c>
      <c r="D14" s="89"/>
      <c r="E14" s="7"/>
      <c r="F14" s="88" t="s">
        <v>4</v>
      </c>
      <c r="G14" s="89"/>
      <c r="H14" s="7"/>
      <c r="I14" s="88" t="s">
        <v>4</v>
      </c>
      <c r="J14" s="89"/>
    </row>
    <row r="15" spans="1:13" ht="20" customHeight="1" x14ac:dyDescent="0.15">
      <c r="A15" s="86" t="str">
        <f>'Beoordelen interview'!A5</f>
        <v>Vraag 3 - Sociaal domein</v>
      </c>
      <c r="B15" s="7"/>
      <c r="C15" s="55" t="s">
        <v>5</v>
      </c>
      <c r="D15" s="57"/>
      <c r="E15" s="8"/>
      <c r="F15" s="55" t="s">
        <v>5</v>
      </c>
      <c r="G15" s="57"/>
      <c r="H15" s="8"/>
      <c r="I15" s="55" t="s">
        <v>5</v>
      </c>
      <c r="J15" s="58"/>
    </row>
    <row r="16" spans="1:13" ht="170" customHeight="1" x14ac:dyDescent="0.15">
      <c r="A16" s="87"/>
      <c r="B16" s="7"/>
      <c r="C16" s="88" t="s">
        <v>4</v>
      </c>
      <c r="D16" s="89"/>
      <c r="E16" s="7"/>
      <c r="F16" s="88" t="s">
        <v>4</v>
      </c>
      <c r="G16" s="89"/>
      <c r="H16" s="7"/>
      <c r="I16" s="88" t="s">
        <v>4</v>
      </c>
      <c r="J16" s="89"/>
    </row>
    <row r="17" spans="1:10" ht="20" customHeight="1" x14ac:dyDescent="0.15">
      <c r="A17" s="86" t="str">
        <f>'Beoordelen interview'!A6</f>
        <v>Vraag 4 - Incidentele middelen</v>
      </c>
      <c r="B17" s="7"/>
      <c r="C17" s="55" t="s">
        <v>5</v>
      </c>
      <c r="D17" s="57"/>
      <c r="E17" s="8"/>
      <c r="F17" s="55" t="s">
        <v>5</v>
      </c>
      <c r="G17" s="57"/>
      <c r="H17" s="8"/>
      <c r="I17" s="55" t="s">
        <v>5</v>
      </c>
      <c r="J17" s="58"/>
    </row>
    <row r="18" spans="1:10" ht="170" customHeight="1" x14ac:dyDescent="0.15">
      <c r="A18" s="87"/>
      <c r="B18" s="7"/>
      <c r="C18" s="88" t="s">
        <v>4</v>
      </c>
      <c r="D18" s="89"/>
      <c r="E18" s="7"/>
      <c r="F18" s="88" t="s">
        <v>4</v>
      </c>
      <c r="G18" s="89"/>
      <c r="H18" s="7"/>
      <c r="I18" s="88" t="s">
        <v>4</v>
      </c>
      <c r="J18" s="89"/>
    </row>
    <row r="19" spans="1:10" ht="20" customHeight="1" x14ac:dyDescent="0.15">
      <c r="A19" s="86" t="str">
        <f>'Beoordelen interview'!A7</f>
        <v>Vraag 5 - Projectmatig werken</v>
      </c>
      <c r="B19" s="7"/>
      <c r="C19" s="55" t="s">
        <v>5</v>
      </c>
      <c r="D19" s="57"/>
      <c r="E19" s="8"/>
      <c r="F19" s="55" t="s">
        <v>5</v>
      </c>
      <c r="G19" s="57"/>
      <c r="H19" s="8"/>
      <c r="I19" s="55" t="s">
        <v>5</v>
      </c>
      <c r="J19" s="58"/>
    </row>
    <row r="20" spans="1:10" ht="170" customHeight="1" x14ac:dyDescent="0.15">
      <c r="A20" s="87"/>
      <c r="B20" s="7"/>
      <c r="C20" s="88" t="s">
        <v>4</v>
      </c>
      <c r="D20" s="89"/>
      <c r="E20" s="7"/>
      <c r="F20" s="88" t="s">
        <v>4</v>
      </c>
      <c r="G20" s="89"/>
      <c r="H20" s="7"/>
      <c r="I20" s="88" t="s">
        <v>4</v>
      </c>
      <c r="J20" s="89"/>
    </row>
    <row r="21" spans="1:10" ht="20" customHeight="1" x14ac:dyDescent="0.15">
      <c r="A21" s="86" t="str">
        <f>'Beoordelen interview'!A8</f>
        <v>Vraag 6 - Toelichten vraagstukken</v>
      </c>
      <c r="B21" s="7"/>
      <c r="C21" s="55" t="s">
        <v>5</v>
      </c>
      <c r="D21" s="57"/>
      <c r="E21" s="8"/>
      <c r="F21" s="55" t="s">
        <v>5</v>
      </c>
      <c r="G21" s="57"/>
      <c r="H21" s="8"/>
      <c r="I21" s="55" t="s">
        <v>5</v>
      </c>
      <c r="J21" s="58"/>
    </row>
    <row r="22" spans="1:10" ht="170" customHeight="1" x14ac:dyDescent="0.15">
      <c r="A22" s="87"/>
      <c r="B22" s="7"/>
      <c r="C22" s="88" t="s">
        <v>4</v>
      </c>
      <c r="D22" s="89"/>
      <c r="E22" s="7"/>
      <c r="F22" s="88" t="s">
        <v>4</v>
      </c>
      <c r="G22" s="89"/>
      <c r="H22" s="7"/>
      <c r="I22" s="88" t="s">
        <v>4</v>
      </c>
      <c r="J22" s="89"/>
    </row>
  </sheetData>
  <sheetProtection algorithmName="SHA-512" hashValue="Wb6FDpHRijjOuDMOgA5MKpA4qd4QxE2HoU+my48mgJgnMZPthyY+TaiDXnYoC9Z/08lOSRp+JO/WF4uxNh4qWQ==" saltValue="Ct1/UjHSatNKNB249UnSDg==" spinCount="100000" sheet="1" objects="1" scenarios="1"/>
  <mergeCells count="39">
    <mergeCell ref="A13:A14"/>
    <mergeCell ref="C14:D14"/>
    <mergeCell ref="F14:G14"/>
    <mergeCell ref="I14:J14"/>
    <mergeCell ref="F8:G8"/>
    <mergeCell ref="I8:J8"/>
    <mergeCell ref="A11:A12"/>
    <mergeCell ref="C12:D12"/>
    <mergeCell ref="F12:G12"/>
    <mergeCell ref="I12:J12"/>
    <mergeCell ref="C10:D10"/>
    <mergeCell ref="F10:G10"/>
    <mergeCell ref="I10:J10"/>
    <mergeCell ref="C8:D8"/>
    <mergeCell ref="I6:J6"/>
    <mergeCell ref="C4:D4"/>
    <mergeCell ref="F4:G4"/>
    <mergeCell ref="I4:J4"/>
    <mergeCell ref="C2:D2"/>
    <mergeCell ref="F2:G2"/>
    <mergeCell ref="I2:J2"/>
    <mergeCell ref="C6:D6"/>
    <mergeCell ref="F6:G6"/>
    <mergeCell ref="A17:A18"/>
    <mergeCell ref="C18:D18"/>
    <mergeCell ref="F18:G18"/>
    <mergeCell ref="I18:J18"/>
    <mergeCell ref="C16:D16"/>
    <mergeCell ref="F16:G16"/>
    <mergeCell ref="I16:J16"/>
    <mergeCell ref="A15:A16"/>
    <mergeCell ref="A19:A20"/>
    <mergeCell ref="C20:D20"/>
    <mergeCell ref="F20:G20"/>
    <mergeCell ref="I20:J20"/>
    <mergeCell ref="A21:A22"/>
    <mergeCell ref="C22:D22"/>
    <mergeCell ref="F22:G22"/>
    <mergeCell ref="I22:J22"/>
  </mergeCells>
  <dataValidations count="1">
    <dataValidation type="list" errorStyle="warning" allowBlank="1" showErrorMessage="1" sqref="C3 F3 I3 C5 F5 I5 C7 F7 I7 C11 F11 I11 C13 F13 I13 C15 F15 I15 C17 F17 I17 I19 F19 C19 C21 F21 I21" xr:uid="{A7F2EF94-5D55-4940-872F-B46889801202}">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2"/>
  <sheetViews>
    <sheetView showGridLines="0" zoomScaleNormal="100" zoomScalePageLayoutView="85" workbookViewId="0">
      <selection activeCell="C15" sqref="C15"/>
    </sheetView>
  </sheetViews>
  <sheetFormatPr baseColWidth="10" defaultColWidth="8.83203125" defaultRowHeight="13" x14ac:dyDescent="0.15"/>
  <cols>
    <col min="1" max="1" width="90.83203125" style="2" customWidth="1"/>
    <col min="2" max="2" width="2.6640625" style="4" customWidth="1"/>
    <col min="3" max="3" width="30.6640625" style="3" customWidth="1"/>
    <col min="4" max="4" width="3.6640625" style="3" customWidth="1"/>
    <col min="5" max="5" width="2.6640625" style="3" customWidth="1"/>
    <col min="6" max="6" width="30.6640625" style="3" customWidth="1"/>
    <col min="7" max="7" width="3.6640625" style="3" customWidth="1"/>
    <col min="8" max="8" width="2.6640625" style="3" customWidth="1"/>
    <col min="9" max="9" width="30.6640625" style="2" customWidth="1"/>
    <col min="10" max="10" width="3.6640625" style="2" customWidth="1"/>
    <col min="11" max="16384" width="8.83203125" style="2"/>
  </cols>
  <sheetData>
    <row r="1" spans="1:13" ht="50" customHeight="1" x14ac:dyDescent="0.2">
      <c r="A1" s="45" t="s">
        <v>1</v>
      </c>
      <c r="B1" s="5"/>
      <c r="C1" s="46" t="s">
        <v>9</v>
      </c>
      <c r="D1" s="45"/>
      <c r="E1" s="5"/>
      <c r="F1" s="46" t="s">
        <v>10</v>
      </c>
      <c r="G1" s="45"/>
      <c r="H1" s="5"/>
      <c r="I1" s="46" t="s">
        <v>11</v>
      </c>
      <c r="J1" s="46"/>
      <c r="K1"/>
      <c r="L1"/>
      <c r="M1"/>
    </row>
    <row r="2" spans="1:13" ht="20" customHeight="1" x14ac:dyDescent="0.2">
      <c r="A2" s="47" t="str">
        <f>'Beoordelen open vragen'!A1</f>
        <v>Beoordeling Open vragen</v>
      </c>
      <c r="B2" s="6"/>
      <c r="C2" s="92" t="s">
        <v>3</v>
      </c>
      <c r="D2" s="93"/>
      <c r="E2" s="6"/>
      <c r="F2" s="90" t="s">
        <v>3</v>
      </c>
      <c r="G2" s="91"/>
      <c r="H2" s="6"/>
      <c r="I2" s="90" t="s">
        <v>3</v>
      </c>
      <c r="J2" s="91"/>
      <c r="K2" s="20" t="s">
        <v>5</v>
      </c>
      <c r="L2" s="1"/>
      <c r="M2"/>
    </row>
    <row r="3" spans="1:13" ht="20" customHeight="1" x14ac:dyDescent="0.15">
      <c r="A3" s="48" t="str">
        <f>'Beoordelen open vragen'!A3:A3</f>
        <v xml:space="preserve">VRAAG 1 – Projectaanpak bij aanvang dienstverlening </v>
      </c>
      <c r="B3" s="50"/>
      <c r="C3" s="52" t="s">
        <v>5</v>
      </c>
      <c r="D3" s="53"/>
      <c r="E3" s="51"/>
      <c r="F3" s="55" t="s">
        <v>5</v>
      </c>
      <c r="G3" s="57"/>
      <c r="H3" s="8"/>
      <c r="I3" s="55" t="s">
        <v>5</v>
      </c>
      <c r="J3" s="58"/>
    </row>
    <row r="4" spans="1:13" ht="150" customHeight="1" x14ac:dyDescent="0.15">
      <c r="A4" s="54" t="str">
        <f>'Beoordelen open vragen'!A4</f>
        <v>Zie bijlage 6 'kwaliteit'</v>
      </c>
      <c r="B4" s="7"/>
      <c r="C4" s="88" t="s">
        <v>4</v>
      </c>
      <c r="D4" s="89"/>
      <c r="E4" s="7"/>
      <c r="F4" s="88" t="s">
        <v>4</v>
      </c>
      <c r="G4" s="89"/>
      <c r="H4" s="7"/>
      <c r="I4" s="88" t="s">
        <v>4</v>
      </c>
      <c r="J4" s="89"/>
    </row>
    <row r="5" spans="1:13" ht="20" customHeight="1" x14ac:dyDescent="0.15">
      <c r="A5" s="48" t="str">
        <f>'Beoordelen open vragen'!A5</f>
        <v xml:space="preserve">VRAAG 2 – Werkwijze jaarrekening en visie op rechtmatigheidsverantwoording </v>
      </c>
      <c r="B5" s="7"/>
      <c r="C5" s="55" t="s">
        <v>5</v>
      </c>
      <c r="D5" s="56"/>
      <c r="E5" s="8"/>
      <c r="F5" s="55" t="s">
        <v>5</v>
      </c>
      <c r="G5" s="55"/>
      <c r="H5" s="8"/>
      <c r="I5" s="55" t="s">
        <v>5</v>
      </c>
      <c r="J5" s="49"/>
    </row>
    <row r="6" spans="1:13" ht="150" customHeight="1" x14ac:dyDescent="0.15">
      <c r="A6" s="54" t="str">
        <f>'Beoordelen open vragen'!A6</f>
        <v>Zie bijlage 6 'kwaliteit'</v>
      </c>
      <c r="B6" s="7"/>
      <c r="C6" s="88" t="s">
        <v>4</v>
      </c>
      <c r="D6" s="89"/>
      <c r="E6" s="7"/>
      <c r="F6" s="88" t="s">
        <v>4</v>
      </c>
      <c r="G6" s="89"/>
      <c r="H6" s="7"/>
      <c r="I6" s="88" t="s">
        <v>4</v>
      </c>
      <c r="J6" s="89"/>
    </row>
    <row r="7" spans="1:13" ht="20" customHeight="1" x14ac:dyDescent="0.15">
      <c r="A7" s="48" t="str">
        <f>'Beoordelen open vragen'!A7</f>
        <v>VRAAG 3 – Continuïteit teamsamenstelling</v>
      </c>
      <c r="B7" s="7"/>
      <c r="C7" s="55" t="s">
        <v>5</v>
      </c>
      <c r="D7" s="55"/>
      <c r="E7" s="8"/>
      <c r="F7" s="55" t="s">
        <v>5</v>
      </c>
      <c r="G7" s="55"/>
      <c r="H7" s="8"/>
      <c r="I7" s="55" t="s">
        <v>5</v>
      </c>
      <c r="J7" s="55"/>
    </row>
    <row r="8" spans="1:13" ht="150" customHeight="1" x14ac:dyDescent="0.15">
      <c r="A8" s="54" t="str">
        <f>'Beoordelen open vragen'!A8</f>
        <v>Zie bijlage 6 'kwaliteit'</v>
      </c>
      <c r="B8" s="7"/>
      <c r="C8" s="88" t="s">
        <v>4</v>
      </c>
      <c r="D8" s="89"/>
      <c r="E8" s="7"/>
      <c r="F8" s="88" t="s">
        <v>4</v>
      </c>
      <c r="G8" s="89"/>
      <c r="H8" s="7"/>
      <c r="I8" s="88" t="s">
        <v>4</v>
      </c>
      <c r="J8" s="89"/>
    </row>
    <row r="10" spans="1:13" ht="20" customHeight="1" x14ac:dyDescent="0.15">
      <c r="A10" s="47" t="str">
        <f>'Beoordelen interview'!A1</f>
        <v>Beoordelen interview</v>
      </c>
      <c r="B10" s="6"/>
      <c r="C10" s="90" t="s">
        <v>3</v>
      </c>
      <c r="D10" s="91"/>
      <c r="E10" s="6"/>
      <c r="F10" s="90" t="s">
        <v>3</v>
      </c>
      <c r="G10" s="91"/>
      <c r="H10" s="6"/>
      <c r="I10" s="90" t="s">
        <v>3</v>
      </c>
      <c r="J10" s="91"/>
    </row>
    <row r="11" spans="1:13" ht="20" customHeight="1" x14ac:dyDescent="0.15">
      <c r="A11" s="86" t="str">
        <f>'Beoordelen interview'!A3</f>
        <v>Vraag 1 - Relevante kennis</v>
      </c>
      <c r="B11" s="7"/>
      <c r="C11" s="55" t="s">
        <v>5</v>
      </c>
      <c r="D11" s="55"/>
      <c r="E11" s="8"/>
      <c r="F11" s="55" t="s">
        <v>5</v>
      </c>
      <c r="G11" s="57"/>
      <c r="H11" s="8"/>
      <c r="I11" s="55" t="s">
        <v>5</v>
      </c>
      <c r="J11" s="58"/>
    </row>
    <row r="12" spans="1:13" ht="170" customHeight="1" x14ac:dyDescent="0.15">
      <c r="A12" s="87"/>
      <c r="B12" s="7"/>
      <c r="C12" s="88" t="s">
        <v>4</v>
      </c>
      <c r="D12" s="89"/>
      <c r="E12" s="7"/>
      <c r="F12" s="88" t="s">
        <v>4</v>
      </c>
      <c r="G12" s="89"/>
      <c r="H12" s="7"/>
      <c r="I12" s="88" t="s">
        <v>4</v>
      </c>
      <c r="J12" s="89"/>
    </row>
    <row r="13" spans="1:13" ht="20" customHeight="1" x14ac:dyDescent="0.15">
      <c r="A13" s="86" t="str">
        <f>'Beoordelen interview'!A4</f>
        <v>Vraag 2 - Openbaar onderwijs</v>
      </c>
      <c r="B13" s="7"/>
      <c r="C13" s="55" t="s">
        <v>5</v>
      </c>
      <c r="D13" s="57"/>
      <c r="E13" s="8"/>
      <c r="F13" s="55" t="s">
        <v>5</v>
      </c>
      <c r="G13" s="57"/>
      <c r="H13" s="8"/>
      <c r="I13" s="55" t="s">
        <v>5</v>
      </c>
      <c r="J13" s="58"/>
    </row>
    <row r="14" spans="1:13" ht="170" customHeight="1" x14ac:dyDescent="0.15">
      <c r="A14" s="87"/>
      <c r="B14" s="7"/>
      <c r="C14" s="88" t="s">
        <v>4</v>
      </c>
      <c r="D14" s="89"/>
      <c r="E14" s="7"/>
      <c r="F14" s="88" t="s">
        <v>4</v>
      </c>
      <c r="G14" s="89"/>
      <c r="H14" s="7"/>
      <c r="I14" s="88" t="s">
        <v>4</v>
      </c>
      <c r="J14" s="89"/>
    </row>
    <row r="15" spans="1:13" ht="20" customHeight="1" x14ac:dyDescent="0.15">
      <c r="A15" s="86" t="str">
        <f>'Beoordelen interview'!A5</f>
        <v>Vraag 3 - Sociaal domein</v>
      </c>
      <c r="B15" s="7"/>
      <c r="C15" s="55" t="s">
        <v>5</v>
      </c>
      <c r="D15" s="57"/>
      <c r="E15" s="8"/>
      <c r="F15" s="55" t="s">
        <v>5</v>
      </c>
      <c r="G15" s="57"/>
      <c r="H15" s="8"/>
      <c r="I15" s="55" t="s">
        <v>5</v>
      </c>
      <c r="J15" s="58"/>
    </row>
    <row r="16" spans="1:13" ht="170" customHeight="1" x14ac:dyDescent="0.15">
      <c r="A16" s="87"/>
      <c r="B16" s="7"/>
      <c r="C16" s="88" t="s">
        <v>4</v>
      </c>
      <c r="D16" s="89"/>
      <c r="E16" s="7"/>
      <c r="F16" s="88" t="s">
        <v>4</v>
      </c>
      <c r="G16" s="89"/>
      <c r="H16" s="7"/>
      <c r="I16" s="88" t="s">
        <v>4</v>
      </c>
      <c r="J16" s="89"/>
    </row>
    <row r="17" spans="1:10" ht="20" customHeight="1" x14ac:dyDescent="0.15">
      <c r="A17" s="86" t="str">
        <f>'Beoordelen interview'!A6</f>
        <v>Vraag 4 - Incidentele middelen</v>
      </c>
      <c r="B17" s="7"/>
      <c r="C17" s="55" t="s">
        <v>5</v>
      </c>
      <c r="D17" s="57"/>
      <c r="E17" s="8"/>
      <c r="F17" s="55" t="s">
        <v>5</v>
      </c>
      <c r="G17" s="57"/>
      <c r="H17" s="8"/>
      <c r="I17" s="55" t="s">
        <v>5</v>
      </c>
      <c r="J17" s="58"/>
    </row>
    <row r="18" spans="1:10" ht="170" customHeight="1" x14ac:dyDescent="0.15">
      <c r="A18" s="87"/>
      <c r="B18" s="7"/>
      <c r="C18" s="88" t="s">
        <v>4</v>
      </c>
      <c r="D18" s="89"/>
      <c r="E18" s="7"/>
      <c r="F18" s="88" t="s">
        <v>4</v>
      </c>
      <c r="G18" s="89"/>
      <c r="H18" s="7"/>
      <c r="I18" s="88" t="s">
        <v>4</v>
      </c>
      <c r="J18" s="89"/>
    </row>
    <row r="19" spans="1:10" ht="20" customHeight="1" x14ac:dyDescent="0.15">
      <c r="A19" s="86" t="str">
        <f>'Beoordelen interview'!A7</f>
        <v>Vraag 5 - Projectmatig werken</v>
      </c>
      <c r="B19" s="7"/>
      <c r="C19" s="55" t="s">
        <v>5</v>
      </c>
      <c r="D19" s="57"/>
      <c r="E19" s="8"/>
      <c r="F19" s="55" t="s">
        <v>5</v>
      </c>
      <c r="G19" s="57"/>
      <c r="H19" s="8"/>
      <c r="I19" s="55" t="s">
        <v>5</v>
      </c>
      <c r="J19" s="58"/>
    </row>
    <row r="20" spans="1:10" ht="170" customHeight="1" x14ac:dyDescent="0.15">
      <c r="A20" s="87"/>
      <c r="B20" s="7"/>
      <c r="C20" s="88" t="s">
        <v>4</v>
      </c>
      <c r="D20" s="89"/>
      <c r="E20" s="7"/>
      <c r="F20" s="88" t="s">
        <v>4</v>
      </c>
      <c r="G20" s="89"/>
      <c r="H20" s="7"/>
      <c r="I20" s="88" t="s">
        <v>4</v>
      </c>
      <c r="J20" s="89"/>
    </row>
    <row r="21" spans="1:10" ht="20" customHeight="1" x14ac:dyDescent="0.15">
      <c r="A21" s="86" t="str">
        <f>'Beoordelen interview'!A8</f>
        <v>Vraag 6 - Toelichten vraagstukken</v>
      </c>
      <c r="B21" s="7"/>
      <c r="C21" s="55" t="s">
        <v>5</v>
      </c>
      <c r="D21" s="57"/>
      <c r="E21" s="8"/>
      <c r="F21" s="55" t="s">
        <v>5</v>
      </c>
      <c r="G21" s="57"/>
      <c r="H21" s="8"/>
      <c r="I21" s="55" t="s">
        <v>5</v>
      </c>
      <c r="J21" s="58"/>
    </row>
    <row r="22" spans="1:10" ht="170" customHeight="1" x14ac:dyDescent="0.15">
      <c r="A22" s="87"/>
      <c r="B22" s="7"/>
      <c r="C22" s="88" t="s">
        <v>4</v>
      </c>
      <c r="D22" s="89"/>
      <c r="E22" s="7"/>
      <c r="F22" s="88" t="s">
        <v>4</v>
      </c>
      <c r="G22" s="89"/>
      <c r="H22" s="7"/>
      <c r="I22" s="88" t="s">
        <v>4</v>
      </c>
      <c r="J22" s="89"/>
    </row>
  </sheetData>
  <sheetProtection algorithmName="SHA-512" hashValue="Gzhs10GHmsxUtwL1UzxB9YfC58dnBRvFm0WV587XiAFnknF4AS8vTIrBQd0RtTMYPcH7a8m2JWeV8IyZSyflBw==" saltValue="1yhdwDLJOjkEOZSdbhCdOA==" spinCount="100000" sheet="1" objects="1" scenarios="1"/>
  <mergeCells count="39">
    <mergeCell ref="A13:A14"/>
    <mergeCell ref="C14:D14"/>
    <mergeCell ref="F14:G14"/>
    <mergeCell ref="I14:J14"/>
    <mergeCell ref="F8:G8"/>
    <mergeCell ref="I8:J8"/>
    <mergeCell ref="A11:A12"/>
    <mergeCell ref="C12:D12"/>
    <mergeCell ref="F12:G12"/>
    <mergeCell ref="I12:J12"/>
    <mergeCell ref="C10:D10"/>
    <mergeCell ref="F10:G10"/>
    <mergeCell ref="I10:J10"/>
    <mergeCell ref="C8:D8"/>
    <mergeCell ref="I6:J6"/>
    <mergeCell ref="C4:D4"/>
    <mergeCell ref="F4:G4"/>
    <mergeCell ref="I4:J4"/>
    <mergeCell ref="C2:D2"/>
    <mergeCell ref="F2:G2"/>
    <mergeCell ref="I2:J2"/>
    <mergeCell ref="C6:D6"/>
    <mergeCell ref="F6:G6"/>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s>
  <dataValidations count="1">
    <dataValidation type="list" errorStyle="warning" allowBlank="1" showErrorMessage="1" sqref="C3 F3 I3 C5 F5 I5 C7 F7 I7 C11 F11 I11 C13 F13 I13 C15 F15 I15 F17 I17 C17 C19 F19 I19 I21 F21 C21" xr:uid="{6C9D116F-2669-6347-B5C6-545527396764}">
      <formula1>Score</formula1>
    </dataValidation>
  </dataValidations>
  <pageMargins left="0.7" right="0.7" top="0.75" bottom="0.75" header="0.3" footer="0.3"/>
  <pageSetup paperSize="8" scale="4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CA251-BAEE-5B43-9791-A50AC89D9C85}">
  <dimension ref="A1:M22"/>
  <sheetViews>
    <sheetView showGridLines="0" topLeftCell="A14" workbookViewId="0">
      <selection activeCell="I15" sqref="I15"/>
    </sheetView>
  </sheetViews>
  <sheetFormatPr baseColWidth="10" defaultColWidth="8.83203125" defaultRowHeight="13" x14ac:dyDescent="0.15"/>
  <cols>
    <col min="1" max="1" width="90.83203125" style="2" customWidth="1"/>
    <col min="2" max="2" width="2.6640625" style="4" customWidth="1"/>
    <col min="3" max="3" width="30.6640625" style="3" customWidth="1"/>
    <col min="4" max="4" width="3.6640625" style="3" customWidth="1"/>
    <col min="5" max="5" width="2.6640625" style="3" customWidth="1"/>
    <col min="6" max="6" width="30.6640625" style="3" customWidth="1"/>
    <col min="7" max="7" width="3.6640625" style="3" customWidth="1"/>
    <col min="8" max="8" width="2.6640625" style="3" customWidth="1"/>
    <col min="9" max="9" width="30.6640625" style="2" customWidth="1"/>
    <col min="10" max="10" width="3.6640625" style="2" customWidth="1"/>
    <col min="11" max="16384" width="8.83203125" style="2"/>
  </cols>
  <sheetData>
    <row r="1" spans="1:13" ht="50" customHeight="1" x14ac:dyDescent="0.2">
      <c r="A1" s="45" t="s">
        <v>28</v>
      </c>
      <c r="B1" s="5"/>
      <c r="C1" s="46" t="s">
        <v>9</v>
      </c>
      <c r="D1" s="45"/>
      <c r="E1" s="5"/>
      <c r="F1" s="46" t="s">
        <v>10</v>
      </c>
      <c r="G1" s="45"/>
      <c r="H1" s="5"/>
      <c r="I1" s="46" t="s">
        <v>11</v>
      </c>
      <c r="J1" s="46"/>
      <c r="K1"/>
      <c r="L1"/>
      <c r="M1"/>
    </row>
    <row r="2" spans="1:13" ht="20" customHeight="1" x14ac:dyDescent="0.2">
      <c r="A2" s="47" t="str">
        <f>'Beoordelen open vragen'!A1</f>
        <v>Beoordeling Open vragen</v>
      </c>
      <c r="B2" s="6"/>
      <c r="C2" s="92" t="s">
        <v>3</v>
      </c>
      <c r="D2" s="93"/>
      <c r="E2" s="6"/>
      <c r="F2" s="90" t="s">
        <v>3</v>
      </c>
      <c r="G2" s="91"/>
      <c r="H2" s="6"/>
      <c r="I2" s="90" t="s">
        <v>3</v>
      </c>
      <c r="J2" s="91"/>
      <c r="K2" s="20" t="s">
        <v>5</v>
      </c>
      <c r="L2" s="1"/>
      <c r="M2"/>
    </row>
    <row r="3" spans="1:13" ht="20" customHeight="1" x14ac:dyDescent="0.15">
      <c r="A3" s="48" t="str">
        <f>'Beoordelen open vragen'!A3:A3</f>
        <v xml:space="preserve">VRAAG 1 – Projectaanpak bij aanvang dienstverlening </v>
      </c>
      <c r="B3" s="50"/>
      <c r="C3" s="52" t="s">
        <v>5</v>
      </c>
      <c r="D3" s="53"/>
      <c r="E3" s="51"/>
      <c r="F3" s="55" t="s">
        <v>5</v>
      </c>
      <c r="G3" s="57"/>
      <c r="H3" s="8"/>
      <c r="I3" s="55" t="s">
        <v>5</v>
      </c>
      <c r="J3" s="58"/>
    </row>
    <row r="4" spans="1:13" ht="150" customHeight="1" x14ac:dyDescent="0.15">
      <c r="A4" s="54" t="str">
        <f>'Beoordelen open vragen'!A4</f>
        <v>Zie bijlage 6 'kwaliteit'</v>
      </c>
      <c r="B4" s="7"/>
      <c r="C4" s="88" t="s">
        <v>4</v>
      </c>
      <c r="D4" s="89"/>
      <c r="E4" s="7"/>
      <c r="F4" s="88" t="s">
        <v>4</v>
      </c>
      <c r="G4" s="89"/>
      <c r="H4" s="7"/>
      <c r="I4" s="88" t="s">
        <v>4</v>
      </c>
      <c r="J4" s="89"/>
    </row>
    <row r="5" spans="1:13" ht="20" customHeight="1" x14ac:dyDescent="0.15">
      <c r="A5" s="48" t="str">
        <f>'Beoordelen open vragen'!A5</f>
        <v xml:space="preserve">VRAAG 2 – Werkwijze jaarrekening en visie op rechtmatigheidsverantwoording </v>
      </c>
      <c r="B5" s="7"/>
      <c r="C5" s="55" t="s">
        <v>5</v>
      </c>
      <c r="D5" s="56"/>
      <c r="E5" s="8"/>
      <c r="F5" s="55" t="s">
        <v>5</v>
      </c>
      <c r="G5" s="55"/>
      <c r="H5" s="8"/>
      <c r="I5" s="55" t="s">
        <v>5</v>
      </c>
      <c r="J5" s="49"/>
    </row>
    <row r="6" spans="1:13" ht="150" customHeight="1" x14ac:dyDescent="0.15">
      <c r="A6" s="54" t="str">
        <f>'Beoordelen open vragen'!A6</f>
        <v>Zie bijlage 6 'kwaliteit'</v>
      </c>
      <c r="B6" s="7"/>
      <c r="C6" s="88" t="s">
        <v>4</v>
      </c>
      <c r="D6" s="89"/>
      <c r="E6" s="7"/>
      <c r="F6" s="88" t="s">
        <v>4</v>
      </c>
      <c r="G6" s="89"/>
      <c r="H6" s="7"/>
      <c r="I6" s="88" t="s">
        <v>4</v>
      </c>
      <c r="J6" s="89"/>
    </row>
    <row r="7" spans="1:13" ht="20" customHeight="1" x14ac:dyDescent="0.15">
      <c r="A7" s="48" t="str">
        <f>'Beoordelen open vragen'!A7</f>
        <v>VRAAG 3 – Continuïteit teamsamenstelling</v>
      </c>
      <c r="B7" s="7"/>
      <c r="C7" s="55" t="s">
        <v>5</v>
      </c>
      <c r="D7" s="55"/>
      <c r="E7" s="8"/>
      <c r="F7" s="55" t="s">
        <v>5</v>
      </c>
      <c r="G7" s="55"/>
      <c r="H7" s="8"/>
      <c r="I7" s="55" t="s">
        <v>5</v>
      </c>
      <c r="J7" s="55"/>
    </row>
    <row r="8" spans="1:13" ht="150" customHeight="1" x14ac:dyDescent="0.15">
      <c r="A8" s="54" t="str">
        <f>'Beoordelen open vragen'!A8</f>
        <v>Zie bijlage 6 'kwaliteit'</v>
      </c>
      <c r="B8" s="7"/>
      <c r="C8" s="88" t="s">
        <v>4</v>
      </c>
      <c r="D8" s="89"/>
      <c r="E8" s="7"/>
      <c r="F8" s="88" t="s">
        <v>4</v>
      </c>
      <c r="G8" s="89"/>
      <c r="H8" s="7"/>
      <c r="I8" s="88" t="s">
        <v>4</v>
      </c>
      <c r="J8" s="89"/>
    </row>
    <row r="10" spans="1:13" ht="20" customHeight="1" x14ac:dyDescent="0.15">
      <c r="A10" s="47" t="str">
        <f>'Beoordelen interview'!A1</f>
        <v>Beoordelen interview</v>
      </c>
      <c r="B10" s="6"/>
      <c r="C10" s="90" t="s">
        <v>3</v>
      </c>
      <c r="D10" s="91"/>
      <c r="E10" s="6"/>
      <c r="F10" s="90" t="s">
        <v>3</v>
      </c>
      <c r="G10" s="91"/>
      <c r="H10" s="6"/>
      <c r="I10" s="90" t="s">
        <v>3</v>
      </c>
      <c r="J10" s="91"/>
    </row>
    <row r="11" spans="1:13" ht="20" customHeight="1" x14ac:dyDescent="0.15">
      <c r="A11" s="86" t="str">
        <f>'Beoordelen interview'!A3</f>
        <v>Vraag 1 - Relevante kennis</v>
      </c>
      <c r="B11" s="7"/>
      <c r="C11" s="55" t="s">
        <v>5</v>
      </c>
      <c r="D11" s="55"/>
      <c r="E11" s="8"/>
      <c r="F11" s="55" t="s">
        <v>5</v>
      </c>
      <c r="G11" s="57"/>
      <c r="H11" s="8"/>
      <c r="I11" s="55" t="s">
        <v>5</v>
      </c>
      <c r="J11" s="58"/>
    </row>
    <row r="12" spans="1:13" ht="170" customHeight="1" x14ac:dyDescent="0.15">
      <c r="A12" s="87"/>
      <c r="B12" s="7"/>
      <c r="C12" s="88" t="s">
        <v>4</v>
      </c>
      <c r="D12" s="89"/>
      <c r="E12" s="7"/>
      <c r="F12" s="88" t="s">
        <v>4</v>
      </c>
      <c r="G12" s="89"/>
      <c r="H12" s="7"/>
      <c r="I12" s="88" t="s">
        <v>4</v>
      </c>
      <c r="J12" s="89"/>
    </row>
    <row r="13" spans="1:13" ht="20" customHeight="1" x14ac:dyDescent="0.15">
      <c r="A13" s="86" t="str">
        <f>'Beoordelen interview'!A4</f>
        <v>Vraag 2 - Openbaar onderwijs</v>
      </c>
      <c r="B13" s="7"/>
      <c r="C13" s="55" t="s">
        <v>5</v>
      </c>
      <c r="D13" s="57"/>
      <c r="E13" s="8"/>
      <c r="F13" s="55" t="s">
        <v>5</v>
      </c>
      <c r="G13" s="57"/>
      <c r="H13" s="8"/>
      <c r="I13" s="55" t="s">
        <v>5</v>
      </c>
      <c r="J13" s="58"/>
    </row>
    <row r="14" spans="1:13" ht="170" customHeight="1" x14ac:dyDescent="0.15">
      <c r="A14" s="87"/>
      <c r="B14" s="7"/>
      <c r="C14" s="88" t="s">
        <v>4</v>
      </c>
      <c r="D14" s="89"/>
      <c r="E14" s="7"/>
      <c r="F14" s="88" t="s">
        <v>4</v>
      </c>
      <c r="G14" s="89"/>
      <c r="H14" s="7"/>
      <c r="I14" s="88" t="s">
        <v>4</v>
      </c>
      <c r="J14" s="89"/>
    </row>
    <row r="15" spans="1:13" ht="20" customHeight="1" x14ac:dyDescent="0.15">
      <c r="A15" s="86" t="str">
        <f>'Beoordelen interview'!A5</f>
        <v>Vraag 3 - Sociaal domein</v>
      </c>
      <c r="B15" s="7"/>
      <c r="C15" s="55" t="s">
        <v>5</v>
      </c>
      <c r="D15" s="57"/>
      <c r="E15" s="8"/>
      <c r="F15" s="55" t="s">
        <v>5</v>
      </c>
      <c r="G15" s="57"/>
      <c r="H15" s="8"/>
      <c r="I15" s="55" t="s">
        <v>5</v>
      </c>
      <c r="J15" s="58"/>
    </row>
    <row r="16" spans="1:13" ht="170" customHeight="1" x14ac:dyDescent="0.15">
      <c r="A16" s="87"/>
      <c r="B16" s="7"/>
      <c r="C16" s="88" t="s">
        <v>4</v>
      </c>
      <c r="D16" s="89"/>
      <c r="E16" s="7"/>
      <c r="F16" s="88" t="s">
        <v>4</v>
      </c>
      <c r="G16" s="89"/>
      <c r="H16" s="7"/>
      <c r="I16" s="88" t="s">
        <v>4</v>
      </c>
      <c r="J16" s="89"/>
    </row>
    <row r="17" spans="1:10" ht="20" customHeight="1" x14ac:dyDescent="0.15">
      <c r="A17" s="86" t="str">
        <f>'Beoordelen interview'!A6</f>
        <v>Vraag 4 - Incidentele middelen</v>
      </c>
      <c r="B17" s="7"/>
      <c r="C17" s="55" t="s">
        <v>5</v>
      </c>
      <c r="D17" s="57"/>
      <c r="E17" s="8"/>
      <c r="F17" s="55" t="s">
        <v>5</v>
      </c>
      <c r="G17" s="57"/>
      <c r="H17" s="8"/>
      <c r="I17" s="55" t="s">
        <v>5</v>
      </c>
      <c r="J17" s="58"/>
    </row>
    <row r="18" spans="1:10" ht="170" customHeight="1" x14ac:dyDescent="0.15">
      <c r="A18" s="87"/>
      <c r="B18" s="7"/>
      <c r="C18" s="88" t="s">
        <v>4</v>
      </c>
      <c r="D18" s="89"/>
      <c r="E18" s="7"/>
      <c r="F18" s="88" t="s">
        <v>4</v>
      </c>
      <c r="G18" s="89"/>
      <c r="H18" s="7"/>
      <c r="I18" s="88" t="s">
        <v>4</v>
      </c>
      <c r="J18" s="89"/>
    </row>
    <row r="19" spans="1:10" ht="20" customHeight="1" x14ac:dyDescent="0.15">
      <c r="A19" s="86" t="str">
        <f>'Beoordelen interview'!A7</f>
        <v>Vraag 5 - Projectmatig werken</v>
      </c>
      <c r="B19" s="7"/>
      <c r="C19" s="55" t="s">
        <v>5</v>
      </c>
      <c r="D19" s="57"/>
      <c r="E19" s="8"/>
      <c r="F19" s="55" t="s">
        <v>5</v>
      </c>
      <c r="G19" s="57"/>
      <c r="H19" s="8"/>
      <c r="I19" s="55" t="s">
        <v>5</v>
      </c>
      <c r="J19" s="58"/>
    </row>
    <row r="20" spans="1:10" ht="170" customHeight="1" x14ac:dyDescent="0.15">
      <c r="A20" s="87"/>
      <c r="B20" s="7"/>
      <c r="C20" s="88" t="s">
        <v>4</v>
      </c>
      <c r="D20" s="89"/>
      <c r="E20" s="7"/>
      <c r="F20" s="88" t="s">
        <v>4</v>
      </c>
      <c r="G20" s="89"/>
      <c r="H20" s="7"/>
      <c r="I20" s="88" t="s">
        <v>4</v>
      </c>
      <c r="J20" s="89"/>
    </row>
    <row r="21" spans="1:10" ht="20" customHeight="1" x14ac:dyDescent="0.15">
      <c r="A21" s="86" t="str">
        <f>'Beoordelen interview'!A8</f>
        <v>Vraag 6 - Toelichten vraagstukken</v>
      </c>
      <c r="B21" s="7"/>
      <c r="C21" s="55" t="s">
        <v>5</v>
      </c>
      <c r="D21" s="57"/>
      <c r="E21" s="8"/>
      <c r="F21" s="55" t="s">
        <v>5</v>
      </c>
      <c r="G21" s="57"/>
      <c r="H21" s="8"/>
      <c r="I21" s="55" t="s">
        <v>5</v>
      </c>
      <c r="J21" s="58"/>
    </row>
    <row r="22" spans="1:10" ht="170" customHeight="1" x14ac:dyDescent="0.15">
      <c r="A22" s="87"/>
      <c r="B22" s="7"/>
      <c r="C22" s="88" t="s">
        <v>4</v>
      </c>
      <c r="D22" s="89"/>
      <c r="E22" s="7"/>
      <c r="F22" s="88" t="s">
        <v>4</v>
      </c>
      <c r="G22" s="89"/>
      <c r="H22" s="7"/>
      <c r="I22" s="88" t="s">
        <v>4</v>
      </c>
      <c r="J22" s="89"/>
    </row>
  </sheetData>
  <sheetProtection algorithmName="SHA-512" hashValue="CejniJxL2qPGsFAJqmKNCgl4ymJ0a+2wNb3FpkLipaz6H+/Yaxpc5QC72LkvtClSbYV1+dnFvSBsvN/ao5t1Rg==" saltValue="KHNjLGVkxYzRodka31WN8g==" spinCount="100000" sheet="1" objects="1" scenarios="1"/>
  <mergeCells count="39">
    <mergeCell ref="A13:A14"/>
    <mergeCell ref="C14:D14"/>
    <mergeCell ref="F14:G14"/>
    <mergeCell ref="I14:J14"/>
    <mergeCell ref="C10:D10"/>
    <mergeCell ref="F10:G10"/>
    <mergeCell ref="I10:J10"/>
    <mergeCell ref="A11:A12"/>
    <mergeCell ref="C12:D12"/>
    <mergeCell ref="F12:G12"/>
    <mergeCell ref="I12:J12"/>
    <mergeCell ref="C6:D6"/>
    <mergeCell ref="F6:G6"/>
    <mergeCell ref="I6:J6"/>
    <mergeCell ref="C8:D8"/>
    <mergeCell ref="F8:G8"/>
    <mergeCell ref="I8:J8"/>
    <mergeCell ref="C2:D2"/>
    <mergeCell ref="F2:G2"/>
    <mergeCell ref="I2:J2"/>
    <mergeCell ref="C4:D4"/>
    <mergeCell ref="F4:G4"/>
    <mergeCell ref="I4:J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s>
  <dataValidations count="1">
    <dataValidation type="list" errorStyle="warning" allowBlank="1" showErrorMessage="1" sqref="C3 F3 I3 C5 F5 I5 C7 F7 I7 C11 F11 I11 C13 F13 I13 C15 F15 I15 I17 F17 C17 C19 F19 I19 I21 F21 C21" xr:uid="{199CADE7-41D2-7240-97A0-5E14152DFCDD}">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96BC2-E439-C644-B6CB-D7B54EC16E19}">
  <dimension ref="A1:M22"/>
  <sheetViews>
    <sheetView showGridLines="0" workbookViewId="0">
      <selection activeCell="L20" sqref="L20"/>
    </sheetView>
  </sheetViews>
  <sheetFormatPr baseColWidth="10" defaultColWidth="8.83203125" defaultRowHeight="13" x14ac:dyDescent="0.15"/>
  <cols>
    <col min="1" max="1" width="90.83203125" style="2" customWidth="1"/>
    <col min="2" max="2" width="2.6640625" style="4" customWidth="1"/>
    <col min="3" max="3" width="30.6640625" style="3" customWidth="1"/>
    <col min="4" max="4" width="3.6640625" style="3" customWidth="1"/>
    <col min="5" max="5" width="2.6640625" style="3" customWidth="1"/>
    <col min="6" max="6" width="30.6640625" style="3" customWidth="1"/>
    <col min="7" max="7" width="3.6640625" style="3" customWidth="1"/>
    <col min="8" max="8" width="2.6640625" style="3" customWidth="1"/>
    <col min="9" max="9" width="30.6640625" style="2" customWidth="1"/>
    <col min="10" max="10" width="3.6640625" style="2" customWidth="1"/>
    <col min="11" max="16384" width="8.83203125" style="2"/>
  </cols>
  <sheetData>
    <row r="1" spans="1:13" ht="50" customHeight="1" x14ac:dyDescent="0.2">
      <c r="A1" s="45" t="s">
        <v>29</v>
      </c>
      <c r="B1" s="5"/>
      <c r="C1" s="46" t="s">
        <v>9</v>
      </c>
      <c r="D1" s="45"/>
      <c r="E1" s="5"/>
      <c r="F1" s="46" t="s">
        <v>10</v>
      </c>
      <c r="G1" s="45"/>
      <c r="H1" s="5"/>
      <c r="I1" s="46" t="s">
        <v>11</v>
      </c>
      <c r="J1" s="46"/>
      <c r="K1"/>
      <c r="L1"/>
      <c r="M1"/>
    </row>
    <row r="2" spans="1:13" ht="20" customHeight="1" x14ac:dyDescent="0.2">
      <c r="A2" s="47" t="str">
        <f>'Beoordelen open vragen'!A1</f>
        <v>Beoordeling Open vragen</v>
      </c>
      <c r="B2" s="6"/>
      <c r="C2" s="92" t="s">
        <v>3</v>
      </c>
      <c r="D2" s="93"/>
      <c r="E2" s="6"/>
      <c r="F2" s="90" t="s">
        <v>3</v>
      </c>
      <c r="G2" s="91"/>
      <c r="H2" s="6"/>
      <c r="I2" s="90" t="s">
        <v>3</v>
      </c>
      <c r="J2" s="91"/>
      <c r="K2" s="20" t="s">
        <v>5</v>
      </c>
      <c r="L2" s="1"/>
      <c r="M2"/>
    </row>
    <row r="3" spans="1:13" ht="20" customHeight="1" x14ac:dyDescent="0.15">
      <c r="A3" s="48" t="str">
        <f>'Beoordelen open vragen'!A3:A3</f>
        <v xml:space="preserve">VRAAG 1 – Projectaanpak bij aanvang dienstverlening </v>
      </c>
      <c r="B3" s="50"/>
      <c r="C3" s="52" t="s">
        <v>5</v>
      </c>
      <c r="D3" s="53"/>
      <c r="E3" s="51"/>
      <c r="F3" s="55" t="s">
        <v>5</v>
      </c>
      <c r="G3" s="57"/>
      <c r="H3" s="8"/>
      <c r="I3" s="55" t="s">
        <v>5</v>
      </c>
      <c r="J3" s="58"/>
    </row>
    <row r="4" spans="1:13" ht="150" customHeight="1" x14ac:dyDescent="0.15">
      <c r="A4" s="54" t="str">
        <f>'Beoordelen open vragen'!A4</f>
        <v>Zie bijlage 6 'kwaliteit'</v>
      </c>
      <c r="B4" s="7"/>
      <c r="C4" s="88" t="s">
        <v>4</v>
      </c>
      <c r="D4" s="89"/>
      <c r="E4" s="7"/>
      <c r="F4" s="88" t="s">
        <v>4</v>
      </c>
      <c r="G4" s="89"/>
      <c r="H4" s="7"/>
      <c r="I4" s="88" t="s">
        <v>4</v>
      </c>
      <c r="J4" s="89"/>
    </row>
    <row r="5" spans="1:13" ht="20" customHeight="1" x14ac:dyDescent="0.15">
      <c r="A5" s="48" t="str">
        <f>'Beoordelen open vragen'!A5</f>
        <v xml:space="preserve">VRAAG 2 – Werkwijze jaarrekening en visie op rechtmatigheidsverantwoording </v>
      </c>
      <c r="B5" s="7"/>
      <c r="C5" s="55" t="s">
        <v>5</v>
      </c>
      <c r="D5" s="56"/>
      <c r="E5" s="8"/>
      <c r="F5" s="55" t="s">
        <v>5</v>
      </c>
      <c r="G5" s="55"/>
      <c r="H5" s="8"/>
      <c r="I5" s="55" t="s">
        <v>5</v>
      </c>
      <c r="J5" s="49"/>
    </row>
    <row r="6" spans="1:13" ht="150" customHeight="1" x14ac:dyDescent="0.15">
      <c r="A6" s="54" t="str">
        <f>'Beoordelen open vragen'!A6</f>
        <v>Zie bijlage 6 'kwaliteit'</v>
      </c>
      <c r="B6" s="7"/>
      <c r="C6" s="88" t="s">
        <v>4</v>
      </c>
      <c r="D6" s="89"/>
      <c r="E6" s="7"/>
      <c r="F6" s="88" t="s">
        <v>4</v>
      </c>
      <c r="G6" s="89"/>
      <c r="H6" s="7"/>
      <c r="I6" s="88" t="s">
        <v>4</v>
      </c>
      <c r="J6" s="89"/>
    </row>
    <row r="7" spans="1:13" ht="20" customHeight="1" x14ac:dyDescent="0.15">
      <c r="A7" s="48" t="str">
        <f>'Beoordelen open vragen'!A7</f>
        <v>VRAAG 3 – Continuïteit teamsamenstelling</v>
      </c>
      <c r="B7" s="7"/>
      <c r="C7" s="55" t="s">
        <v>5</v>
      </c>
      <c r="D7" s="55"/>
      <c r="E7" s="8"/>
      <c r="F7" s="55" t="s">
        <v>5</v>
      </c>
      <c r="G7" s="55"/>
      <c r="H7" s="8"/>
      <c r="I7" s="55" t="s">
        <v>5</v>
      </c>
      <c r="J7" s="55"/>
    </row>
    <row r="8" spans="1:13" ht="150" customHeight="1" x14ac:dyDescent="0.15">
      <c r="A8" s="54" t="str">
        <f>'Beoordelen open vragen'!A8</f>
        <v>Zie bijlage 6 'kwaliteit'</v>
      </c>
      <c r="B8" s="7"/>
      <c r="C8" s="88" t="s">
        <v>4</v>
      </c>
      <c r="D8" s="89"/>
      <c r="E8" s="7"/>
      <c r="F8" s="88" t="s">
        <v>4</v>
      </c>
      <c r="G8" s="89"/>
      <c r="H8" s="7"/>
      <c r="I8" s="88" t="s">
        <v>4</v>
      </c>
      <c r="J8" s="89"/>
    </row>
    <row r="10" spans="1:13" ht="20" customHeight="1" x14ac:dyDescent="0.15">
      <c r="A10" s="47" t="str">
        <f>'Beoordelen interview'!A1</f>
        <v>Beoordelen interview</v>
      </c>
      <c r="B10" s="6"/>
      <c r="C10" s="90" t="s">
        <v>3</v>
      </c>
      <c r="D10" s="91"/>
      <c r="E10" s="6"/>
      <c r="F10" s="90" t="s">
        <v>3</v>
      </c>
      <c r="G10" s="91"/>
      <c r="H10" s="6"/>
      <c r="I10" s="90" t="s">
        <v>3</v>
      </c>
      <c r="J10" s="91"/>
    </row>
    <row r="11" spans="1:13" ht="20" customHeight="1" x14ac:dyDescent="0.15">
      <c r="A11" s="86" t="str">
        <f>'Beoordelen interview'!A3</f>
        <v>Vraag 1 - Relevante kennis</v>
      </c>
      <c r="B11" s="7"/>
      <c r="C11" s="55" t="s">
        <v>5</v>
      </c>
      <c r="D11" s="55"/>
      <c r="E11" s="8"/>
      <c r="F11" s="55" t="s">
        <v>5</v>
      </c>
      <c r="G11" s="57"/>
      <c r="H11" s="8"/>
      <c r="I11" s="55" t="s">
        <v>5</v>
      </c>
      <c r="J11" s="58"/>
    </row>
    <row r="12" spans="1:13" ht="170" customHeight="1" x14ac:dyDescent="0.15">
      <c r="A12" s="87"/>
      <c r="B12" s="7"/>
      <c r="C12" s="88" t="s">
        <v>4</v>
      </c>
      <c r="D12" s="89"/>
      <c r="E12" s="7"/>
      <c r="F12" s="88" t="s">
        <v>4</v>
      </c>
      <c r="G12" s="89"/>
      <c r="H12" s="7"/>
      <c r="I12" s="88" t="s">
        <v>4</v>
      </c>
      <c r="J12" s="89"/>
    </row>
    <row r="13" spans="1:13" ht="20" customHeight="1" x14ac:dyDescent="0.15">
      <c r="A13" s="86" t="str">
        <f>'Beoordelen interview'!A4</f>
        <v>Vraag 2 - Openbaar onderwijs</v>
      </c>
      <c r="B13" s="7"/>
      <c r="C13" s="55" t="s">
        <v>5</v>
      </c>
      <c r="D13" s="57"/>
      <c r="E13" s="8"/>
      <c r="F13" s="55" t="s">
        <v>5</v>
      </c>
      <c r="G13" s="57"/>
      <c r="H13" s="8"/>
      <c r="I13" s="55" t="s">
        <v>5</v>
      </c>
      <c r="J13" s="58"/>
    </row>
    <row r="14" spans="1:13" ht="170" customHeight="1" x14ac:dyDescent="0.15">
      <c r="A14" s="87"/>
      <c r="B14" s="7"/>
      <c r="C14" s="88" t="s">
        <v>4</v>
      </c>
      <c r="D14" s="89"/>
      <c r="E14" s="7"/>
      <c r="F14" s="88" t="s">
        <v>4</v>
      </c>
      <c r="G14" s="89"/>
      <c r="H14" s="7"/>
      <c r="I14" s="88" t="s">
        <v>4</v>
      </c>
      <c r="J14" s="89"/>
    </row>
    <row r="15" spans="1:13" ht="20" customHeight="1" x14ac:dyDescent="0.15">
      <c r="A15" s="86" t="str">
        <f>'Beoordelen interview'!A5</f>
        <v>Vraag 3 - Sociaal domein</v>
      </c>
      <c r="B15" s="7"/>
      <c r="C15" s="55" t="s">
        <v>5</v>
      </c>
      <c r="D15" s="57"/>
      <c r="E15" s="8"/>
      <c r="F15" s="55" t="s">
        <v>5</v>
      </c>
      <c r="G15" s="57"/>
      <c r="H15" s="8"/>
      <c r="I15" s="55" t="s">
        <v>5</v>
      </c>
      <c r="J15" s="58"/>
    </row>
    <row r="16" spans="1:13" ht="170" customHeight="1" x14ac:dyDescent="0.15">
      <c r="A16" s="87"/>
      <c r="B16" s="7"/>
      <c r="C16" s="88" t="s">
        <v>4</v>
      </c>
      <c r="D16" s="89"/>
      <c r="E16" s="7"/>
      <c r="F16" s="88" t="s">
        <v>4</v>
      </c>
      <c r="G16" s="89"/>
      <c r="H16" s="7"/>
      <c r="I16" s="88" t="s">
        <v>4</v>
      </c>
      <c r="J16" s="89"/>
    </row>
    <row r="17" spans="1:10" ht="20" customHeight="1" x14ac:dyDescent="0.15">
      <c r="A17" s="86" t="str">
        <f>'Beoordelen interview'!A6</f>
        <v>Vraag 4 - Incidentele middelen</v>
      </c>
      <c r="B17" s="7"/>
      <c r="C17" s="55" t="s">
        <v>5</v>
      </c>
      <c r="D17" s="57"/>
      <c r="E17" s="8"/>
      <c r="F17" s="55" t="s">
        <v>5</v>
      </c>
      <c r="G17" s="57"/>
      <c r="H17" s="8"/>
      <c r="I17" s="55" t="s">
        <v>5</v>
      </c>
      <c r="J17" s="58"/>
    </row>
    <row r="18" spans="1:10" ht="170" customHeight="1" x14ac:dyDescent="0.15">
      <c r="A18" s="87"/>
      <c r="B18" s="7"/>
      <c r="C18" s="88" t="s">
        <v>4</v>
      </c>
      <c r="D18" s="89"/>
      <c r="E18" s="7"/>
      <c r="F18" s="88" t="s">
        <v>4</v>
      </c>
      <c r="G18" s="89"/>
      <c r="H18" s="7"/>
      <c r="I18" s="88" t="s">
        <v>4</v>
      </c>
      <c r="J18" s="89"/>
    </row>
    <row r="19" spans="1:10" ht="20" customHeight="1" x14ac:dyDescent="0.15">
      <c r="A19" s="86" t="str">
        <f>'Beoordelen interview'!A7</f>
        <v>Vraag 5 - Projectmatig werken</v>
      </c>
      <c r="B19" s="7"/>
      <c r="C19" s="55" t="s">
        <v>5</v>
      </c>
      <c r="D19" s="57"/>
      <c r="E19" s="8"/>
      <c r="F19" s="55" t="s">
        <v>5</v>
      </c>
      <c r="G19" s="57"/>
      <c r="H19" s="8"/>
      <c r="I19" s="55" t="s">
        <v>5</v>
      </c>
      <c r="J19" s="58"/>
    </row>
    <row r="20" spans="1:10" ht="170" customHeight="1" x14ac:dyDescent="0.15">
      <c r="A20" s="87"/>
      <c r="B20" s="7"/>
      <c r="C20" s="88" t="s">
        <v>4</v>
      </c>
      <c r="D20" s="89"/>
      <c r="E20" s="7"/>
      <c r="F20" s="88" t="s">
        <v>4</v>
      </c>
      <c r="G20" s="89"/>
      <c r="H20" s="7"/>
      <c r="I20" s="88" t="s">
        <v>4</v>
      </c>
      <c r="J20" s="89"/>
    </row>
    <row r="21" spans="1:10" ht="20" customHeight="1" x14ac:dyDescent="0.15">
      <c r="A21" s="86" t="str">
        <f>'Beoordelen interview'!A8</f>
        <v>Vraag 6 - Toelichten vraagstukken</v>
      </c>
      <c r="B21" s="7"/>
      <c r="C21" s="55" t="s">
        <v>5</v>
      </c>
      <c r="D21" s="57"/>
      <c r="E21" s="8"/>
      <c r="F21" s="55" t="s">
        <v>5</v>
      </c>
      <c r="G21" s="57"/>
      <c r="H21" s="8"/>
      <c r="I21" s="55" t="s">
        <v>5</v>
      </c>
      <c r="J21" s="58"/>
    </row>
    <row r="22" spans="1:10" ht="170" customHeight="1" x14ac:dyDescent="0.15">
      <c r="A22" s="87"/>
      <c r="B22" s="7"/>
      <c r="C22" s="88" t="s">
        <v>4</v>
      </c>
      <c r="D22" s="89"/>
      <c r="E22" s="7"/>
      <c r="F22" s="88" t="s">
        <v>4</v>
      </c>
      <c r="G22" s="89"/>
      <c r="H22" s="7"/>
      <c r="I22" s="88" t="s">
        <v>4</v>
      </c>
      <c r="J22" s="89"/>
    </row>
  </sheetData>
  <sheetProtection algorithmName="SHA-512" hashValue="C1zvy0BVKrOEMluvT3CyVtLQafzyJGk9A5Pu3MEMH6Qtu1ZnLHNDs1RmcaAC0aUTx/HYbPApJOFXFikBG1t24w==" saltValue="ynLjxBwADNPLDz6M5B6CvQ==" spinCount="100000" sheet="1" objects="1" scenarios="1"/>
  <mergeCells count="39">
    <mergeCell ref="A13:A14"/>
    <mergeCell ref="C14:D14"/>
    <mergeCell ref="F14:G14"/>
    <mergeCell ref="I14:J14"/>
    <mergeCell ref="C10:D10"/>
    <mergeCell ref="F10:G10"/>
    <mergeCell ref="I10:J10"/>
    <mergeCell ref="A11:A12"/>
    <mergeCell ref="C12:D12"/>
    <mergeCell ref="F12:G12"/>
    <mergeCell ref="I12:J12"/>
    <mergeCell ref="C6:D6"/>
    <mergeCell ref="F6:G6"/>
    <mergeCell ref="I6:J6"/>
    <mergeCell ref="C8:D8"/>
    <mergeCell ref="F8:G8"/>
    <mergeCell ref="I8:J8"/>
    <mergeCell ref="C2:D2"/>
    <mergeCell ref="F2:G2"/>
    <mergeCell ref="I2:J2"/>
    <mergeCell ref="C4:D4"/>
    <mergeCell ref="F4:G4"/>
    <mergeCell ref="I4:J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s>
  <dataValidations count="1">
    <dataValidation type="list" errorStyle="warning" allowBlank="1" showErrorMessage="1" sqref="C3 F3 I3 C5 F5 I5 C7 F7 I7 C11 F11 I11 C13 F13 I13 C15 F15 I15 I17 F17 C17 C19 F19 I19 C21 F21 I21" xr:uid="{7F4E73D0-A498-D646-BE4D-2D142CD29DB4}">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D747-CC36-AD41-A4F5-6C9819B546A2}">
  <dimension ref="A1:M22"/>
  <sheetViews>
    <sheetView showGridLines="0" topLeftCell="A8" workbookViewId="0">
      <selection activeCell="C11" sqref="C11"/>
    </sheetView>
  </sheetViews>
  <sheetFormatPr baseColWidth="10" defaultColWidth="8.83203125" defaultRowHeight="13" x14ac:dyDescent="0.15"/>
  <cols>
    <col min="1" max="1" width="90.83203125" style="2" customWidth="1"/>
    <col min="2" max="2" width="2.6640625" style="4" customWidth="1"/>
    <col min="3" max="3" width="30.6640625" style="3" customWidth="1"/>
    <col min="4" max="4" width="3.6640625" style="3" customWidth="1"/>
    <col min="5" max="5" width="2.6640625" style="3" customWidth="1"/>
    <col min="6" max="6" width="30.6640625" style="3" customWidth="1"/>
    <col min="7" max="7" width="3.6640625" style="3" customWidth="1"/>
    <col min="8" max="8" width="2.6640625" style="3" customWidth="1"/>
    <col min="9" max="9" width="30.6640625" style="2" customWidth="1"/>
    <col min="10" max="10" width="3.6640625" style="2" customWidth="1"/>
    <col min="11" max="16384" width="8.83203125" style="2"/>
  </cols>
  <sheetData>
    <row r="1" spans="1:13" ht="50" customHeight="1" x14ac:dyDescent="0.2">
      <c r="A1" s="45" t="s">
        <v>30</v>
      </c>
      <c r="B1" s="5"/>
      <c r="C1" s="46" t="s">
        <v>9</v>
      </c>
      <c r="D1" s="45"/>
      <c r="E1" s="5"/>
      <c r="F1" s="46" t="s">
        <v>10</v>
      </c>
      <c r="G1" s="45"/>
      <c r="H1" s="5"/>
      <c r="I1" s="46" t="s">
        <v>11</v>
      </c>
      <c r="J1" s="46"/>
      <c r="K1"/>
      <c r="L1"/>
      <c r="M1"/>
    </row>
    <row r="2" spans="1:13" ht="20" customHeight="1" x14ac:dyDescent="0.2">
      <c r="A2" s="47" t="str">
        <f>'Beoordelen open vragen'!A1</f>
        <v>Beoordeling Open vragen</v>
      </c>
      <c r="B2" s="6"/>
      <c r="C2" s="92" t="s">
        <v>3</v>
      </c>
      <c r="D2" s="93"/>
      <c r="E2" s="6"/>
      <c r="F2" s="90" t="s">
        <v>3</v>
      </c>
      <c r="G2" s="91"/>
      <c r="H2" s="6"/>
      <c r="I2" s="90" t="s">
        <v>3</v>
      </c>
      <c r="J2" s="91"/>
      <c r="K2" s="20" t="s">
        <v>5</v>
      </c>
      <c r="L2" s="1"/>
      <c r="M2"/>
    </row>
    <row r="3" spans="1:13" ht="20" customHeight="1" x14ac:dyDescent="0.15">
      <c r="A3" s="48" t="str">
        <f>'Beoordelen open vragen'!A3:A3</f>
        <v xml:space="preserve">VRAAG 1 – Projectaanpak bij aanvang dienstverlening </v>
      </c>
      <c r="B3" s="50"/>
      <c r="C3" s="52" t="s">
        <v>5</v>
      </c>
      <c r="D3" s="53"/>
      <c r="E3" s="51"/>
      <c r="F3" s="55" t="s">
        <v>5</v>
      </c>
      <c r="G3" s="57"/>
      <c r="H3" s="8"/>
      <c r="I3" s="55" t="s">
        <v>5</v>
      </c>
      <c r="J3" s="58"/>
    </row>
    <row r="4" spans="1:13" ht="150" customHeight="1" x14ac:dyDescent="0.15">
      <c r="A4" s="54" t="str">
        <f>'Beoordelen open vragen'!A4</f>
        <v>Zie bijlage 6 'kwaliteit'</v>
      </c>
      <c r="B4" s="7"/>
      <c r="C4" s="88" t="s">
        <v>4</v>
      </c>
      <c r="D4" s="89"/>
      <c r="E4" s="7"/>
      <c r="F4" s="88" t="s">
        <v>4</v>
      </c>
      <c r="G4" s="89"/>
      <c r="H4" s="7"/>
      <c r="I4" s="88" t="s">
        <v>4</v>
      </c>
      <c r="J4" s="89"/>
    </row>
    <row r="5" spans="1:13" ht="20" customHeight="1" x14ac:dyDescent="0.15">
      <c r="A5" s="48" t="str">
        <f>'Beoordelen open vragen'!A5</f>
        <v xml:space="preserve">VRAAG 2 – Werkwijze jaarrekening en visie op rechtmatigheidsverantwoording </v>
      </c>
      <c r="B5" s="7"/>
      <c r="C5" s="55" t="s">
        <v>5</v>
      </c>
      <c r="D5" s="56"/>
      <c r="E5" s="8"/>
      <c r="F5" s="55" t="s">
        <v>5</v>
      </c>
      <c r="G5" s="55"/>
      <c r="H5" s="8"/>
      <c r="I5" s="55" t="s">
        <v>5</v>
      </c>
      <c r="J5" s="49"/>
    </row>
    <row r="6" spans="1:13" ht="150" customHeight="1" x14ac:dyDescent="0.15">
      <c r="A6" s="54" t="str">
        <f>'Beoordelen open vragen'!A6</f>
        <v>Zie bijlage 6 'kwaliteit'</v>
      </c>
      <c r="B6" s="7"/>
      <c r="C6" s="88" t="s">
        <v>4</v>
      </c>
      <c r="D6" s="89"/>
      <c r="E6" s="7"/>
      <c r="F6" s="88" t="s">
        <v>4</v>
      </c>
      <c r="G6" s="89"/>
      <c r="H6" s="7"/>
      <c r="I6" s="88" t="s">
        <v>4</v>
      </c>
      <c r="J6" s="89"/>
    </row>
    <row r="7" spans="1:13" ht="20" customHeight="1" x14ac:dyDescent="0.15">
      <c r="A7" s="48" t="str">
        <f>'Beoordelen open vragen'!A7</f>
        <v>VRAAG 3 – Continuïteit teamsamenstelling</v>
      </c>
      <c r="B7" s="7"/>
      <c r="C7" s="55" t="s">
        <v>5</v>
      </c>
      <c r="D7" s="55"/>
      <c r="E7" s="8"/>
      <c r="F7" s="55" t="s">
        <v>5</v>
      </c>
      <c r="G7" s="55"/>
      <c r="H7" s="8"/>
      <c r="I7" s="55" t="s">
        <v>5</v>
      </c>
      <c r="J7" s="55"/>
    </row>
    <row r="8" spans="1:13" ht="150" customHeight="1" x14ac:dyDescent="0.15">
      <c r="A8" s="54" t="str">
        <f>'Beoordelen open vragen'!A8</f>
        <v>Zie bijlage 6 'kwaliteit'</v>
      </c>
      <c r="B8" s="7"/>
      <c r="C8" s="88" t="s">
        <v>4</v>
      </c>
      <c r="D8" s="89"/>
      <c r="E8" s="7"/>
      <c r="F8" s="88" t="s">
        <v>4</v>
      </c>
      <c r="G8" s="89"/>
      <c r="H8" s="7"/>
      <c r="I8" s="88" t="s">
        <v>4</v>
      </c>
      <c r="J8" s="89"/>
    </row>
    <row r="10" spans="1:13" ht="20" customHeight="1" x14ac:dyDescent="0.15">
      <c r="A10" s="47" t="str">
        <f>'Beoordelen interview'!A1</f>
        <v>Beoordelen interview</v>
      </c>
      <c r="B10" s="6"/>
      <c r="C10" s="90" t="s">
        <v>3</v>
      </c>
      <c r="D10" s="91"/>
      <c r="E10" s="6"/>
      <c r="F10" s="90" t="s">
        <v>3</v>
      </c>
      <c r="G10" s="91"/>
      <c r="H10" s="6"/>
      <c r="I10" s="90" t="s">
        <v>3</v>
      </c>
      <c r="J10" s="91"/>
    </row>
    <row r="11" spans="1:13" ht="20" customHeight="1" x14ac:dyDescent="0.15">
      <c r="A11" s="86" t="str">
        <f>'Beoordelen interview'!A3</f>
        <v>Vraag 1 - Relevante kennis</v>
      </c>
      <c r="B11" s="7"/>
      <c r="C11" s="55" t="s">
        <v>5</v>
      </c>
      <c r="D11" s="55"/>
      <c r="E11" s="8"/>
      <c r="F11" s="55" t="s">
        <v>5</v>
      </c>
      <c r="G11" s="57"/>
      <c r="H11" s="8"/>
      <c r="I11" s="55" t="s">
        <v>5</v>
      </c>
      <c r="J11" s="58"/>
    </row>
    <row r="12" spans="1:13" ht="170" customHeight="1" x14ac:dyDescent="0.15">
      <c r="A12" s="87"/>
      <c r="B12" s="7"/>
      <c r="C12" s="88" t="s">
        <v>4</v>
      </c>
      <c r="D12" s="89"/>
      <c r="E12" s="7"/>
      <c r="F12" s="88" t="s">
        <v>4</v>
      </c>
      <c r="G12" s="89"/>
      <c r="H12" s="7"/>
      <c r="I12" s="88" t="s">
        <v>4</v>
      </c>
      <c r="J12" s="89"/>
    </row>
    <row r="13" spans="1:13" ht="20" customHeight="1" x14ac:dyDescent="0.15">
      <c r="A13" s="86" t="str">
        <f>'Beoordelen interview'!A4</f>
        <v>Vraag 2 - Openbaar onderwijs</v>
      </c>
      <c r="B13" s="7"/>
      <c r="C13" s="55" t="s">
        <v>5</v>
      </c>
      <c r="D13" s="57"/>
      <c r="E13" s="8"/>
      <c r="F13" s="55" t="s">
        <v>5</v>
      </c>
      <c r="G13" s="57"/>
      <c r="H13" s="8"/>
      <c r="I13" s="55" t="s">
        <v>5</v>
      </c>
      <c r="J13" s="58"/>
    </row>
    <row r="14" spans="1:13" ht="170" customHeight="1" x14ac:dyDescent="0.15">
      <c r="A14" s="87"/>
      <c r="B14" s="7"/>
      <c r="C14" s="88" t="s">
        <v>4</v>
      </c>
      <c r="D14" s="89"/>
      <c r="E14" s="7"/>
      <c r="F14" s="88" t="s">
        <v>4</v>
      </c>
      <c r="G14" s="89"/>
      <c r="H14" s="7"/>
      <c r="I14" s="88" t="s">
        <v>4</v>
      </c>
      <c r="J14" s="89"/>
    </row>
    <row r="15" spans="1:13" ht="20" customHeight="1" x14ac:dyDescent="0.15">
      <c r="A15" s="86" t="str">
        <f>'Beoordelen interview'!A5</f>
        <v>Vraag 3 - Sociaal domein</v>
      </c>
      <c r="B15" s="7"/>
      <c r="C15" s="55" t="s">
        <v>5</v>
      </c>
      <c r="D15" s="57"/>
      <c r="E15" s="8"/>
      <c r="F15" s="55" t="s">
        <v>5</v>
      </c>
      <c r="G15" s="57"/>
      <c r="H15" s="8"/>
      <c r="I15" s="55" t="s">
        <v>5</v>
      </c>
      <c r="J15" s="58"/>
    </row>
    <row r="16" spans="1:13" ht="170" customHeight="1" x14ac:dyDescent="0.15">
      <c r="A16" s="87"/>
      <c r="B16" s="7"/>
      <c r="C16" s="88" t="s">
        <v>4</v>
      </c>
      <c r="D16" s="89"/>
      <c r="E16" s="7"/>
      <c r="F16" s="88" t="s">
        <v>4</v>
      </c>
      <c r="G16" s="89"/>
      <c r="H16" s="7"/>
      <c r="I16" s="88" t="s">
        <v>4</v>
      </c>
      <c r="J16" s="89"/>
    </row>
    <row r="17" spans="1:10" ht="20" customHeight="1" x14ac:dyDescent="0.15">
      <c r="A17" s="86" t="str">
        <f>'Beoordelen interview'!A6</f>
        <v>Vraag 4 - Incidentele middelen</v>
      </c>
      <c r="B17" s="7"/>
      <c r="C17" s="55" t="s">
        <v>5</v>
      </c>
      <c r="D17" s="57"/>
      <c r="E17" s="8"/>
      <c r="F17" s="55" t="s">
        <v>5</v>
      </c>
      <c r="G17" s="57"/>
      <c r="H17" s="8"/>
      <c r="I17" s="55" t="s">
        <v>5</v>
      </c>
      <c r="J17" s="58"/>
    </row>
    <row r="18" spans="1:10" ht="170" customHeight="1" x14ac:dyDescent="0.15">
      <c r="A18" s="87"/>
      <c r="B18" s="7"/>
      <c r="C18" s="88" t="s">
        <v>4</v>
      </c>
      <c r="D18" s="89"/>
      <c r="E18" s="7"/>
      <c r="F18" s="88" t="s">
        <v>4</v>
      </c>
      <c r="G18" s="89"/>
      <c r="H18" s="7"/>
      <c r="I18" s="88" t="s">
        <v>4</v>
      </c>
      <c r="J18" s="89"/>
    </row>
    <row r="19" spans="1:10" ht="20" customHeight="1" x14ac:dyDescent="0.15">
      <c r="A19" s="86" t="str">
        <f>'Beoordelen interview'!A7</f>
        <v>Vraag 5 - Projectmatig werken</v>
      </c>
      <c r="B19" s="7"/>
      <c r="C19" s="55" t="s">
        <v>5</v>
      </c>
      <c r="D19" s="57"/>
      <c r="E19" s="8"/>
      <c r="F19" s="55" t="s">
        <v>5</v>
      </c>
      <c r="G19" s="57"/>
      <c r="H19" s="8"/>
      <c r="I19" s="55" t="s">
        <v>5</v>
      </c>
      <c r="J19" s="58"/>
    </row>
    <row r="20" spans="1:10" ht="170" customHeight="1" x14ac:dyDescent="0.15">
      <c r="A20" s="87"/>
      <c r="B20" s="7"/>
      <c r="C20" s="88" t="s">
        <v>4</v>
      </c>
      <c r="D20" s="89"/>
      <c r="E20" s="7"/>
      <c r="F20" s="88" t="s">
        <v>4</v>
      </c>
      <c r="G20" s="89"/>
      <c r="H20" s="7"/>
      <c r="I20" s="88" t="s">
        <v>4</v>
      </c>
      <c r="J20" s="89"/>
    </row>
    <row r="21" spans="1:10" ht="20" customHeight="1" x14ac:dyDescent="0.15">
      <c r="A21" s="86" t="str">
        <f>'Beoordelen interview'!A8</f>
        <v>Vraag 6 - Toelichten vraagstukken</v>
      </c>
      <c r="B21" s="7"/>
      <c r="C21" s="55" t="s">
        <v>5</v>
      </c>
      <c r="D21" s="57"/>
      <c r="E21" s="8"/>
      <c r="F21" s="55" t="s">
        <v>5</v>
      </c>
      <c r="G21" s="57"/>
      <c r="H21" s="8"/>
      <c r="I21" s="55" t="s">
        <v>5</v>
      </c>
      <c r="J21" s="58"/>
    </row>
    <row r="22" spans="1:10" ht="170" customHeight="1" x14ac:dyDescent="0.15">
      <c r="A22" s="87"/>
      <c r="B22" s="7"/>
      <c r="C22" s="88" t="s">
        <v>4</v>
      </c>
      <c r="D22" s="89"/>
      <c r="E22" s="7"/>
      <c r="F22" s="88" t="s">
        <v>4</v>
      </c>
      <c r="G22" s="89"/>
      <c r="H22" s="7"/>
      <c r="I22" s="88" t="s">
        <v>4</v>
      </c>
      <c r="J22" s="89"/>
    </row>
  </sheetData>
  <sheetProtection algorithmName="SHA-512" hashValue="10B8bsWybVrYW8hXCU+fKS3Qk4iz0huRza2YfHZLvH0Xa/HlKIidCsj74rewUXmiaS8rZw7Ycilor5Y/zKiPnw==" saltValue="8dv46JfAi29ZFiNNhWEVtg==" spinCount="100000" sheet="1" objects="1" scenarios="1"/>
  <mergeCells count="39">
    <mergeCell ref="A13:A14"/>
    <mergeCell ref="C14:D14"/>
    <mergeCell ref="F14:G14"/>
    <mergeCell ref="I14:J14"/>
    <mergeCell ref="C10:D10"/>
    <mergeCell ref="F10:G10"/>
    <mergeCell ref="I10:J10"/>
    <mergeCell ref="A11:A12"/>
    <mergeCell ref="C12:D12"/>
    <mergeCell ref="F12:G12"/>
    <mergeCell ref="I12:J12"/>
    <mergeCell ref="C6:D6"/>
    <mergeCell ref="F6:G6"/>
    <mergeCell ref="I6:J6"/>
    <mergeCell ref="C8:D8"/>
    <mergeCell ref="F8:G8"/>
    <mergeCell ref="I8:J8"/>
    <mergeCell ref="C2:D2"/>
    <mergeCell ref="F2:G2"/>
    <mergeCell ref="I2:J2"/>
    <mergeCell ref="C4:D4"/>
    <mergeCell ref="F4:G4"/>
    <mergeCell ref="I4:J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s>
  <dataValidations count="1">
    <dataValidation type="list" errorStyle="warning" allowBlank="1" showErrorMessage="1" sqref="C3 F3 I3 C5 F5 I5 C7 F7 I7 C11 F11 I11 C15 F13 I13 F21 I21 C21 C19 F19 I19 C17 F17 I17 I15 F15 C13" xr:uid="{40463543-ABF7-9A4F-9270-B10A65E4CBFB}">
      <formula1>Score</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7154E-78EF-B241-B87A-71097F5347E5}">
  <dimension ref="A1:M22"/>
  <sheetViews>
    <sheetView showGridLines="0" topLeftCell="A6" workbookViewId="0">
      <selection activeCell="I7" sqref="I7"/>
    </sheetView>
  </sheetViews>
  <sheetFormatPr baseColWidth="10" defaultColWidth="8.83203125" defaultRowHeight="13" x14ac:dyDescent="0.15"/>
  <cols>
    <col min="1" max="1" width="90.83203125" style="2" customWidth="1"/>
    <col min="2" max="2" width="2.6640625" style="4" customWidth="1"/>
    <col min="3" max="3" width="30.6640625" style="3" customWidth="1"/>
    <col min="4" max="4" width="3.6640625" style="3" customWidth="1"/>
    <col min="5" max="5" width="2.6640625" style="3" customWidth="1"/>
    <col min="6" max="6" width="30.6640625" style="3" customWidth="1"/>
    <col min="7" max="7" width="3.6640625" style="3" customWidth="1"/>
    <col min="8" max="8" width="2.6640625" style="3" customWidth="1"/>
    <col min="9" max="9" width="30.6640625" style="2" customWidth="1"/>
    <col min="10" max="10" width="3.6640625" style="2" customWidth="1"/>
    <col min="11" max="16384" width="8.83203125" style="2"/>
  </cols>
  <sheetData>
    <row r="1" spans="1:13" ht="50" customHeight="1" x14ac:dyDescent="0.2">
      <c r="A1" s="45" t="s">
        <v>31</v>
      </c>
      <c r="B1" s="5"/>
      <c r="C1" s="46" t="s">
        <v>9</v>
      </c>
      <c r="D1" s="45"/>
      <c r="E1" s="5"/>
      <c r="F1" s="46" t="s">
        <v>10</v>
      </c>
      <c r="G1" s="45"/>
      <c r="H1" s="5"/>
      <c r="I1" s="46" t="s">
        <v>11</v>
      </c>
      <c r="J1" s="46"/>
      <c r="K1"/>
      <c r="L1"/>
      <c r="M1"/>
    </row>
    <row r="2" spans="1:13" ht="20" customHeight="1" x14ac:dyDescent="0.2">
      <c r="A2" s="47" t="str">
        <f>'Beoordelen open vragen'!A1</f>
        <v>Beoordeling Open vragen</v>
      </c>
      <c r="B2" s="6"/>
      <c r="C2" s="92" t="s">
        <v>3</v>
      </c>
      <c r="D2" s="93"/>
      <c r="E2" s="6"/>
      <c r="F2" s="90" t="s">
        <v>3</v>
      </c>
      <c r="G2" s="91"/>
      <c r="H2" s="6"/>
      <c r="I2" s="90" t="s">
        <v>3</v>
      </c>
      <c r="J2" s="91"/>
      <c r="K2" s="20" t="s">
        <v>5</v>
      </c>
      <c r="L2" s="1"/>
      <c r="M2"/>
    </row>
    <row r="3" spans="1:13" ht="20" customHeight="1" x14ac:dyDescent="0.15">
      <c r="A3" s="48" t="str">
        <f>'Beoordelen open vragen'!A3:A3</f>
        <v xml:space="preserve">VRAAG 1 – Projectaanpak bij aanvang dienstverlening </v>
      </c>
      <c r="B3" s="50"/>
      <c r="C3" s="52" t="s">
        <v>5</v>
      </c>
      <c r="D3" s="53"/>
      <c r="E3" s="51"/>
      <c r="F3" s="55" t="s">
        <v>5</v>
      </c>
      <c r="G3" s="57"/>
      <c r="H3" s="8"/>
      <c r="I3" s="55" t="s">
        <v>5</v>
      </c>
      <c r="J3" s="58"/>
    </row>
    <row r="4" spans="1:13" ht="150" customHeight="1" x14ac:dyDescent="0.15">
      <c r="A4" s="54" t="str">
        <f>'Beoordelen open vragen'!A4</f>
        <v>Zie bijlage 6 'kwaliteit'</v>
      </c>
      <c r="B4" s="7"/>
      <c r="C4" s="88" t="s">
        <v>4</v>
      </c>
      <c r="D4" s="89"/>
      <c r="E4" s="7"/>
      <c r="F4" s="88" t="s">
        <v>4</v>
      </c>
      <c r="G4" s="89"/>
      <c r="H4" s="7"/>
      <c r="I4" s="88" t="s">
        <v>4</v>
      </c>
      <c r="J4" s="89"/>
    </row>
    <row r="5" spans="1:13" ht="20" customHeight="1" x14ac:dyDescent="0.15">
      <c r="A5" s="48" t="str">
        <f>'Beoordelen open vragen'!A5</f>
        <v xml:space="preserve">VRAAG 2 – Werkwijze jaarrekening en visie op rechtmatigheidsverantwoording </v>
      </c>
      <c r="B5" s="7"/>
      <c r="C5" s="55" t="s">
        <v>5</v>
      </c>
      <c r="D5" s="56"/>
      <c r="E5" s="8"/>
      <c r="F5" s="55" t="s">
        <v>5</v>
      </c>
      <c r="G5" s="55"/>
      <c r="H5" s="8"/>
      <c r="I5" s="55" t="s">
        <v>5</v>
      </c>
      <c r="J5" s="49"/>
    </row>
    <row r="6" spans="1:13" ht="150" customHeight="1" x14ac:dyDescent="0.15">
      <c r="A6" s="54" t="str">
        <f>'Beoordelen open vragen'!A6</f>
        <v>Zie bijlage 6 'kwaliteit'</v>
      </c>
      <c r="B6" s="7"/>
      <c r="C6" s="88" t="s">
        <v>4</v>
      </c>
      <c r="D6" s="89"/>
      <c r="E6" s="7"/>
      <c r="F6" s="88" t="s">
        <v>4</v>
      </c>
      <c r="G6" s="89"/>
      <c r="H6" s="7"/>
      <c r="I6" s="88" t="s">
        <v>4</v>
      </c>
      <c r="J6" s="89"/>
    </row>
    <row r="7" spans="1:13" ht="20" customHeight="1" x14ac:dyDescent="0.15">
      <c r="A7" s="48" t="str">
        <f>'Beoordelen open vragen'!A7</f>
        <v>VRAAG 3 – Continuïteit teamsamenstelling</v>
      </c>
      <c r="B7" s="7"/>
      <c r="C7" s="55" t="s">
        <v>5</v>
      </c>
      <c r="D7" s="55"/>
      <c r="E7" s="8"/>
      <c r="F7" s="55" t="s">
        <v>5</v>
      </c>
      <c r="G7" s="55"/>
      <c r="H7" s="8"/>
      <c r="I7" s="55" t="s">
        <v>5</v>
      </c>
      <c r="J7" s="55"/>
    </row>
    <row r="8" spans="1:13" ht="150" customHeight="1" x14ac:dyDescent="0.15">
      <c r="A8" s="54" t="str">
        <f>'Beoordelen open vragen'!A8</f>
        <v>Zie bijlage 6 'kwaliteit'</v>
      </c>
      <c r="B8" s="7"/>
      <c r="C8" s="88" t="s">
        <v>4</v>
      </c>
      <c r="D8" s="89"/>
      <c r="E8" s="7"/>
      <c r="F8" s="88" t="s">
        <v>4</v>
      </c>
      <c r="G8" s="89"/>
      <c r="H8" s="7"/>
      <c r="I8" s="88" t="s">
        <v>4</v>
      </c>
      <c r="J8" s="89"/>
    </row>
    <row r="10" spans="1:13" ht="20" customHeight="1" x14ac:dyDescent="0.15">
      <c r="A10" s="47" t="str">
        <f>'Beoordelen interview'!A1</f>
        <v>Beoordelen interview</v>
      </c>
      <c r="B10" s="6"/>
      <c r="C10" s="90" t="s">
        <v>3</v>
      </c>
      <c r="D10" s="91"/>
      <c r="E10" s="6"/>
      <c r="F10" s="90" t="s">
        <v>3</v>
      </c>
      <c r="G10" s="91"/>
      <c r="H10" s="6"/>
      <c r="I10" s="90" t="s">
        <v>3</v>
      </c>
      <c r="J10" s="91"/>
    </row>
    <row r="11" spans="1:13" ht="20" customHeight="1" x14ac:dyDescent="0.15">
      <c r="A11" s="86" t="str">
        <f>'Beoordelen interview'!A3</f>
        <v>Vraag 1 - Relevante kennis</v>
      </c>
      <c r="B11" s="7"/>
      <c r="C11" s="55" t="s">
        <v>5</v>
      </c>
      <c r="D11" s="55"/>
      <c r="E11" s="8"/>
      <c r="F11" s="55" t="s">
        <v>5</v>
      </c>
      <c r="G11" s="57"/>
      <c r="H11" s="8"/>
      <c r="I11" s="55" t="s">
        <v>5</v>
      </c>
      <c r="J11" s="58"/>
    </row>
    <row r="12" spans="1:13" ht="170" customHeight="1" x14ac:dyDescent="0.15">
      <c r="A12" s="87"/>
      <c r="B12" s="7"/>
      <c r="C12" s="88" t="s">
        <v>4</v>
      </c>
      <c r="D12" s="89"/>
      <c r="E12" s="7"/>
      <c r="F12" s="88" t="s">
        <v>4</v>
      </c>
      <c r="G12" s="89"/>
      <c r="H12" s="7"/>
      <c r="I12" s="88" t="s">
        <v>4</v>
      </c>
      <c r="J12" s="89"/>
    </row>
    <row r="13" spans="1:13" ht="20" customHeight="1" x14ac:dyDescent="0.15">
      <c r="A13" s="86" t="str">
        <f>'Beoordelen interview'!A4</f>
        <v>Vraag 2 - Openbaar onderwijs</v>
      </c>
      <c r="B13" s="7"/>
      <c r="C13" s="55" t="s">
        <v>5</v>
      </c>
      <c r="D13" s="57"/>
      <c r="E13" s="8"/>
      <c r="F13" s="55" t="s">
        <v>5</v>
      </c>
      <c r="G13" s="57"/>
      <c r="H13" s="8"/>
      <c r="I13" s="55" t="s">
        <v>5</v>
      </c>
      <c r="J13" s="58"/>
    </row>
    <row r="14" spans="1:13" ht="170" customHeight="1" x14ac:dyDescent="0.15">
      <c r="A14" s="87"/>
      <c r="B14" s="7"/>
      <c r="C14" s="88" t="s">
        <v>4</v>
      </c>
      <c r="D14" s="89"/>
      <c r="E14" s="7"/>
      <c r="F14" s="88" t="s">
        <v>4</v>
      </c>
      <c r="G14" s="89"/>
      <c r="H14" s="7"/>
      <c r="I14" s="88" t="s">
        <v>4</v>
      </c>
      <c r="J14" s="89"/>
    </row>
    <row r="15" spans="1:13" ht="20" customHeight="1" x14ac:dyDescent="0.15">
      <c r="A15" s="86" t="str">
        <f>'Beoordelen interview'!A5</f>
        <v>Vraag 3 - Sociaal domein</v>
      </c>
      <c r="B15" s="7"/>
      <c r="C15" s="55" t="s">
        <v>5</v>
      </c>
      <c r="D15" s="57"/>
      <c r="E15" s="8"/>
      <c r="F15" s="55" t="s">
        <v>5</v>
      </c>
      <c r="G15" s="57"/>
      <c r="H15" s="8"/>
      <c r="I15" s="55" t="s">
        <v>5</v>
      </c>
      <c r="J15" s="58"/>
    </row>
    <row r="16" spans="1:13" ht="170" customHeight="1" x14ac:dyDescent="0.15">
      <c r="A16" s="87"/>
      <c r="B16" s="7"/>
      <c r="C16" s="88" t="s">
        <v>4</v>
      </c>
      <c r="D16" s="89"/>
      <c r="E16" s="7"/>
      <c r="F16" s="88" t="s">
        <v>4</v>
      </c>
      <c r="G16" s="89"/>
      <c r="H16" s="7"/>
      <c r="I16" s="88" t="s">
        <v>4</v>
      </c>
      <c r="J16" s="89"/>
    </row>
    <row r="17" spans="1:10" ht="20" customHeight="1" x14ac:dyDescent="0.15">
      <c r="A17" s="86" t="str">
        <f>'Beoordelen interview'!A6</f>
        <v>Vraag 4 - Incidentele middelen</v>
      </c>
      <c r="B17" s="7"/>
      <c r="C17" s="55" t="s">
        <v>5</v>
      </c>
      <c r="D17" s="57"/>
      <c r="E17" s="8"/>
      <c r="F17" s="55" t="s">
        <v>5</v>
      </c>
      <c r="G17" s="57"/>
      <c r="H17" s="8"/>
      <c r="I17" s="55" t="s">
        <v>5</v>
      </c>
      <c r="J17" s="57"/>
    </row>
    <row r="18" spans="1:10" ht="170" customHeight="1" x14ac:dyDescent="0.15">
      <c r="A18" s="87"/>
      <c r="B18" s="7"/>
      <c r="C18" s="88" t="s">
        <v>4</v>
      </c>
      <c r="D18" s="89"/>
      <c r="E18" s="7"/>
      <c r="F18" s="88" t="s">
        <v>4</v>
      </c>
      <c r="G18" s="89"/>
      <c r="H18" s="7"/>
      <c r="I18" s="88" t="s">
        <v>4</v>
      </c>
      <c r="J18" s="89"/>
    </row>
    <row r="19" spans="1:10" ht="20" customHeight="1" x14ac:dyDescent="0.15">
      <c r="A19" s="86" t="str">
        <f>'Beoordelen interview'!A7</f>
        <v>Vraag 5 - Projectmatig werken</v>
      </c>
      <c r="B19" s="7"/>
      <c r="C19" s="55" t="s">
        <v>5</v>
      </c>
      <c r="D19" s="57"/>
      <c r="E19" s="8"/>
      <c r="F19" s="55" t="s">
        <v>5</v>
      </c>
      <c r="G19" s="57"/>
      <c r="H19" s="8"/>
      <c r="I19" s="55" t="s">
        <v>5</v>
      </c>
      <c r="J19" s="57"/>
    </row>
    <row r="20" spans="1:10" ht="170" customHeight="1" x14ac:dyDescent="0.15">
      <c r="A20" s="87"/>
      <c r="B20" s="7"/>
      <c r="C20" s="88" t="s">
        <v>4</v>
      </c>
      <c r="D20" s="89"/>
      <c r="E20" s="7"/>
      <c r="F20" s="88" t="s">
        <v>4</v>
      </c>
      <c r="G20" s="89"/>
      <c r="H20" s="7"/>
      <c r="I20" s="88" t="s">
        <v>4</v>
      </c>
      <c r="J20" s="89"/>
    </row>
    <row r="21" spans="1:10" ht="20" customHeight="1" x14ac:dyDescent="0.15">
      <c r="A21" s="86" t="str">
        <f>'Beoordelen interview'!A8</f>
        <v>Vraag 6 - Toelichten vraagstukken</v>
      </c>
      <c r="B21" s="7"/>
      <c r="C21" s="55" t="s">
        <v>5</v>
      </c>
      <c r="D21" s="57"/>
      <c r="E21" s="8"/>
      <c r="F21" s="55" t="s">
        <v>5</v>
      </c>
      <c r="G21" s="57"/>
      <c r="H21" s="8"/>
      <c r="I21" s="55" t="s">
        <v>5</v>
      </c>
      <c r="J21" s="57"/>
    </row>
    <row r="22" spans="1:10" ht="170" customHeight="1" x14ac:dyDescent="0.15">
      <c r="A22" s="87"/>
      <c r="B22" s="7"/>
      <c r="C22" s="88" t="s">
        <v>4</v>
      </c>
      <c r="D22" s="89"/>
      <c r="E22" s="7"/>
      <c r="F22" s="88" t="s">
        <v>4</v>
      </c>
      <c r="G22" s="89"/>
      <c r="H22" s="7"/>
      <c r="I22" s="88" t="s">
        <v>4</v>
      </c>
      <c r="J22" s="89"/>
    </row>
  </sheetData>
  <sheetProtection algorithmName="SHA-512" hashValue="9P3eqFjA9y0z1YUfWd1okmdWBC5ptdLkrTOBj2bqQtCAqhqalWgqPZwGb1pSbR+Fh/d2TA4dSwl9pso0pTibrw==" saltValue="WUxSkJ04bAVSLMiaJ2oipg==" spinCount="100000" sheet="1" objects="1" scenarios="1"/>
  <mergeCells count="39">
    <mergeCell ref="A13:A14"/>
    <mergeCell ref="C14:D14"/>
    <mergeCell ref="F14:G14"/>
    <mergeCell ref="I14:J14"/>
    <mergeCell ref="C10:D10"/>
    <mergeCell ref="F10:G10"/>
    <mergeCell ref="I10:J10"/>
    <mergeCell ref="A11:A12"/>
    <mergeCell ref="C12:D12"/>
    <mergeCell ref="F12:G12"/>
    <mergeCell ref="I12:J12"/>
    <mergeCell ref="C6:D6"/>
    <mergeCell ref="F6:G6"/>
    <mergeCell ref="I6:J6"/>
    <mergeCell ref="C8:D8"/>
    <mergeCell ref="F8:G8"/>
    <mergeCell ref="I8:J8"/>
    <mergeCell ref="C2:D2"/>
    <mergeCell ref="F2:G2"/>
    <mergeCell ref="I2:J2"/>
    <mergeCell ref="C4:D4"/>
    <mergeCell ref="F4:G4"/>
    <mergeCell ref="I4:J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s>
  <dataValidations count="1">
    <dataValidation type="list" errorStyle="warning" allowBlank="1" showErrorMessage="1" sqref="C3 F3 I3 C5 F5 I5 C7 F7 I7 C11 F11 I11 C13 F13 I13 C15 F15 I15 F17 F19 C21 C19 I19 I17 I21 F21 C17" xr:uid="{F41B1CC4-CBCF-684B-A489-06F479792DD8}">
      <formula1>Score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1080428f18915570fb6f60dbc2472aa0">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9ab96669898c621f87e94ee4a43195c9"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AD3E5927-E190-4999-9489-0BB543D9B294}"/>
</file>

<file path=customXml/itemProps2.xml><?xml version="1.0" encoding="utf-8"?>
<ds:datastoreItem xmlns:ds="http://schemas.openxmlformats.org/officeDocument/2006/customXml" ds:itemID="{3362C470-F56F-4EA4-9D0E-8F2B95786F48}">
  <ds:schemaRefs>
    <ds:schemaRef ds:uri="http://schemas.microsoft.com/sharepoint/v3/contenttype/forms"/>
  </ds:schemaRefs>
</ds:datastoreItem>
</file>

<file path=customXml/itemProps3.xml><?xml version="1.0" encoding="utf-8"?>
<ds:datastoreItem xmlns:ds="http://schemas.openxmlformats.org/officeDocument/2006/customXml" ds:itemID="{DC081931-37AC-4A76-94CA-C65B1B6439B2}">
  <ds:schemaRefs>
    <ds:schemaRef ds:uri="http://purl.org/dc/elements/1.1/"/>
    <ds:schemaRef ds:uri="cdfd6af9-2027-427e-aee7-f2f3dc2ea940"/>
    <ds:schemaRef ds:uri="http://www.w3.org/XML/1998/namespace"/>
    <ds:schemaRef ds:uri="04d4ff2e-cf62-40b0-a5cf-f8c6524922a9"/>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11</vt:i4>
      </vt:variant>
      <vt:variant>
        <vt:lpstr>Benoemde bereiken</vt:lpstr>
      </vt:variant>
      <vt:variant>
        <vt:i4>1</vt:i4>
      </vt:variant>
    </vt:vector>
  </HeadingPairs>
  <TitlesOfParts>
    <vt:vector size="12" baseType="lpstr">
      <vt:lpstr>Beoordelen open vragen</vt:lpstr>
      <vt:lpstr>Beoordelen interview</vt:lpstr>
      <vt:lpstr>Beoordelaar 1</vt:lpstr>
      <vt:lpstr>Beoordelaar 2</vt:lpstr>
      <vt:lpstr>Beoordelaar 3</vt:lpstr>
      <vt:lpstr>Beoordelaar 4</vt:lpstr>
      <vt:lpstr>Beoordelaar 5</vt:lpstr>
      <vt:lpstr>Beoordelaar 6</vt:lpstr>
      <vt:lpstr>Beoordelaar 7</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2025-10-28T10:42:30Z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