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melo-my.sharepoint.com/personal/liza_schoemaker_almelo_nl/Documents/Documenten/Bedrijfskleding aanbesteding okt/"/>
    </mc:Choice>
  </mc:AlternateContent>
  <xr:revisionPtr revIDLastSave="0" documentId="8_{4053164B-2036-41EE-83F2-8F54C4B8F3D3}" xr6:coauthVersionLast="47" xr6:coauthVersionMax="47" xr10:uidLastSave="{00000000-0000-0000-0000-000000000000}"/>
  <bookViews>
    <workbookView xWindow="-12870" yWindow="-21720" windowWidth="51840" windowHeight="21120" activeTab="2" xr2:uid="{00000000-000D-0000-FFFF-FFFF00000000}"/>
  </bookViews>
  <sheets>
    <sheet name="Kledinglijst per functiegroep" sheetId="6" r:id="rId1"/>
    <sheet name="draaitabel" sheetId="13" state="hidden" r:id="rId2"/>
    <sheet name="prijzenblad" sheetId="10" r:id="rId3"/>
    <sheet name="totalisatie" sheetId="9" r:id="rId4"/>
  </sheets>
  <calcPr calcId="191028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0" i="10" l="1"/>
  <c r="I40" i="10"/>
  <c r="I37" i="10"/>
  <c r="J33" i="10"/>
  <c r="J34" i="10"/>
  <c r="I33" i="10"/>
  <c r="I34" i="10"/>
  <c r="J29" i="10"/>
  <c r="J30" i="10"/>
  <c r="I29" i="10"/>
  <c r="I30" i="10"/>
  <c r="I12" i="10"/>
  <c r="J12" i="10" s="1"/>
  <c r="J55" i="10"/>
  <c r="J56" i="10"/>
  <c r="J57" i="10"/>
  <c r="J62" i="10"/>
  <c r="J63" i="10"/>
  <c r="J64" i="10"/>
  <c r="J67" i="10"/>
  <c r="J68" i="10"/>
  <c r="J69" i="10"/>
  <c r="J70" i="10"/>
  <c r="I55" i="10"/>
  <c r="I56" i="10"/>
  <c r="I57" i="10"/>
  <c r="I58" i="10"/>
  <c r="J58" i="10" s="1"/>
  <c r="I59" i="10"/>
  <c r="J59" i="10" s="1"/>
  <c r="I60" i="10"/>
  <c r="J60" i="10" s="1"/>
  <c r="I61" i="10"/>
  <c r="J61" i="10" s="1"/>
  <c r="I62" i="10"/>
  <c r="I63" i="10"/>
  <c r="I64" i="10"/>
  <c r="I65" i="10"/>
  <c r="J65" i="10" s="1"/>
  <c r="I66" i="10"/>
  <c r="J66" i="10" s="1"/>
  <c r="I67" i="10"/>
  <c r="I68" i="10"/>
  <c r="I69" i="10"/>
  <c r="I70" i="10"/>
  <c r="I50" i="10"/>
  <c r="J50" i="10" s="1"/>
  <c r="J42" i="10"/>
  <c r="I42" i="10"/>
  <c r="J37" i="10"/>
  <c r="I38" i="10"/>
  <c r="J38" i="10" s="1"/>
  <c r="I39" i="10"/>
  <c r="J39" i="10" s="1"/>
  <c r="I22" i="10"/>
  <c r="J22" i="10" s="1"/>
  <c r="I23" i="10"/>
  <c r="J23" i="10" s="1"/>
  <c r="J7" i="10"/>
  <c r="I7" i="10"/>
  <c r="I31" i="10" l="1"/>
  <c r="I46" i="10" l="1"/>
  <c r="I48" i="10"/>
  <c r="I47" i="10"/>
  <c r="I53" i="10"/>
  <c r="I54" i="10"/>
  <c r="I52" i="10"/>
  <c r="I32" i="10"/>
  <c r="I24" i="10"/>
  <c r="I20" i="10"/>
  <c r="I21" i="10"/>
  <c r="I19" i="10"/>
  <c r="J19" i="10" s="1"/>
  <c r="I8" i="10"/>
  <c r="I26" i="10" l="1"/>
  <c r="J26" i="10" s="1"/>
  <c r="J8" i="10" l="1"/>
  <c r="J20" i="10"/>
  <c r="J21" i="10"/>
  <c r="J24" i="10"/>
  <c r="J31" i="10"/>
  <c r="J32" i="10"/>
  <c r="J52" i="10"/>
  <c r="J53" i="10"/>
  <c r="J54" i="10"/>
  <c r="I9" i="10"/>
  <c r="J9" i="10" s="1"/>
  <c r="I10" i="10"/>
  <c r="J10" i="10" s="1"/>
  <c r="I11" i="10"/>
  <c r="J11" i="10" s="1"/>
  <c r="I13" i="10"/>
  <c r="J13" i="10" s="1"/>
  <c r="I14" i="10"/>
  <c r="J14" i="10" s="1"/>
  <c r="I15" i="10"/>
  <c r="J15" i="10" s="1"/>
  <c r="I16" i="10"/>
  <c r="J16" i="10" s="1"/>
  <c r="I17" i="10"/>
  <c r="J17" i="10" s="1"/>
  <c r="I18" i="10"/>
  <c r="J18" i="10" s="1"/>
  <c r="I25" i="10"/>
  <c r="J25" i="10" s="1"/>
  <c r="I27" i="10"/>
  <c r="J27" i="10" s="1"/>
  <c r="I28" i="10"/>
  <c r="J28" i="10" s="1"/>
  <c r="I35" i="10"/>
  <c r="J35" i="10" s="1"/>
  <c r="I36" i="10"/>
  <c r="J36" i="10" s="1"/>
  <c r="I41" i="10"/>
  <c r="J41" i="10" s="1"/>
  <c r="I43" i="10"/>
  <c r="J43" i="10" s="1"/>
  <c r="I44" i="10"/>
  <c r="J44" i="10" s="1"/>
  <c r="I45" i="10"/>
  <c r="J45" i="10" s="1"/>
  <c r="J46" i="10"/>
  <c r="J47" i="10"/>
  <c r="J48" i="10"/>
  <c r="I49" i="10"/>
  <c r="J49" i="10" s="1"/>
  <c r="I51" i="10"/>
  <c r="J51" i="10" s="1"/>
  <c r="I6" i="10"/>
  <c r="C9" i="9" l="1"/>
  <c r="D9" i="9" s="1"/>
  <c r="E9" i="9" s="1"/>
  <c r="C8" i="9"/>
  <c r="D8" i="9" s="1"/>
  <c r="E8" i="9" s="1"/>
  <c r="C7" i="9"/>
  <c r="D7" i="9" s="1"/>
  <c r="E7" i="9" s="1"/>
  <c r="C6" i="9"/>
  <c r="D6" i="9" s="1"/>
  <c r="E6" i="9" s="1"/>
  <c r="D87" i="10" l="1"/>
  <c r="E87" i="10" s="1"/>
  <c r="D86" i="10"/>
  <c r="E86" i="10" s="1"/>
  <c r="C16" i="9"/>
  <c r="D16" i="9" s="1"/>
  <c r="E16" i="9" s="1"/>
  <c r="C15" i="9"/>
  <c r="D15" i="9" s="1"/>
  <c r="E15" i="9" s="1"/>
  <c r="C14" i="9"/>
  <c r="D14" i="9" s="1"/>
  <c r="E88" i="10" l="1"/>
  <c r="E11" i="9" s="1"/>
  <c r="D88" i="10"/>
  <c r="D11" i="9" s="1"/>
  <c r="E14" i="9"/>
  <c r="E17" i="9" s="1"/>
  <c r="D17" i="9"/>
  <c r="I73" i="10" l="1"/>
  <c r="D3" i="9" s="1"/>
  <c r="D19" i="9" s="1"/>
  <c r="J6" i="10"/>
  <c r="J73" i="10" s="1"/>
  <c r="E3" i="9" s="1"/>
  <c r="E19" i="9" s="1"/>
</calcChain>
</file>

<file path=xl/sharedStrings.xml><?xml version="1.0" encoding="utf-8"?>
<sst xmlns="http://schemas.openxmlformats.org/spreadsheetml/2006/main" count="1171" uniqueCount="564">
  <si>
    <t>kleurstelling</t>
  </si>
  <si>
    <t>Bomenploeg</t>
  </si>
  <si>
    <t>Groenuitvoering</t>
  </si>
  <si>
    <t>Tractieploeg</t>
  </si>
  <si>
    <t>Begraafplaats</t>
  </si>
  <si>
    <t>Parkeerbeheer</t>
  </si>
  <si>
    <t>Bodytrousers</t>
  </si>
  <si>
    <t>zwart-oranje-striping</t>
  </si>
  <si>
    <t>x</t>
  </si>
  <si>
    <t>High vis korte broek</t>
  </si>
  <si>
    <t>oranje-striping</t>
  </si>
  <si>
    <t>High vis lange broek</t>
  </si>
  <si>
    <t>oranje-zwart-striping</t>
  </si>
  <si>
    <t>Parka jas (oranje)</t>
  </si>
  <si>
    <t>Parka jas (oranje) march</t>
  </si>
  <si>
    <t>Pilotjack (oranje)</t>
  </si>
  <si>
    <t>Zomerjas (oranje)</t>
  </si>
  <si>
    <t>Poloshirt - korte mouw</t>
  </si>
  <si>
    <t>Poloshirt - lange mouw</t>
  </si>
  <si>
    <t>Sweater - lang mouw</t>
  </si>
  <si>
    <t xml:space="preserve">Sweatshirt </t>
  </si>
  <si>
    <t>Poloshirt cooldry</t>
  </si>
  <si>
    <t xml:space="preserve">Zip neck shirt  EN 471 </t>
  </si>
  <si>
    <t>oranje-zwart boordje -striping</t>
  </si>
  <si>
    <t>Softshell jack oranje met striping</t>
  </si>
  <si>
    <t>Sokken (zomer/winter)</t>
  </si>
  <si>
    <t>zwart-grijs</t>
  </si>
  <si>
    <t>Thermo Onderbroek</t>
  </si>
  <si>
    <t>zwart</t>
  </si>
  <si>
    <t>Thermobroek - lang</t>
  </si>
  <si>
    <t>Thermohemd - korte mouw</t>
  </si>
  <si>
    <t>Thermohemd - lange mouw</t>
  </si>
  <si>
    <t>Veiligheidshesje</t>
  </si>
  <si>
    <t>Veiligheidsvest fleece</t>
  </si>
  <si>
    <t>Teekwerend overhemd</t>
  </si>
  <si>
    <t>groen en denim</t>
  </si>
  <si>
    <t>Werkbroek met teekwerende behandeling (groene)</t>
  </si>
  <si>
    <t>denim groen en denim blauw</t>
  </si>
  <si>
    <t>Bosmaaierbroek</t>
  </si>
  <si>
    <t xml:space="preserve">Zaagbroek </t>
  </si>
  <si>
    <t>Zaagbroek (oranje)</t>
  </si>
  <si>
    <t>Zaagjas</t>
  </si>
  <si>
    <t>Zaagoverall</t>
  </si>
  <si>
    <t>Versnipperoverall</t>
  </si>
  <si>
    <t>Werkkleding</t>
  </si>
  <si>
    <t>Blouse</t>
  </si>
  <si>
    <t>licht blauw</t>
  </si>
  <si>
    <t>Colbert (heren en dames)</t>
  </si>
  <si>
    <t>blauw</t>
  </si>
  <si>
    <t>Parka jas zwart/blauw</t>
  </si>
  <si>
    <t>zwart/blauw</t>
  </si>
  <si>
    <t>Overhemd</t>
  </si>
  <si>
    <t>Poloshirt</t>
  </si>
  <si>
    <t>zwart en donker grijs</t>
  </si>
  <si>
    <t>Polosweater boord</t>
  </si>
  <si>
    <t>Riemen (leder)</t>
  </si>
  <si>
    <t>zwart en bruin</t>
  </si>
  <si>
    <t>Riemen (stretch)</t>
  </si>
  <si>
    <t>Bretels</t>
  </si>
  <si>
    <t>Softshell jack antraciet/zwart</t>
  </si>
  <si>
    <t>antraciet/zwart</t>
  </si>
  <si>
    <t xml:space="preserve">Spijkerbroek </t>
  </si>
  <si>
    <t>Spijkerbroek mer duimstokzak</t>
  </si>
  <si>
    <t>Sweatervest fleece</t>
  </si>
  <si>
    <t>donkergrijs en zwart</t>
  </si>
  <si>
    <t>Caps</t>
  </si>
  <si>
    <t>Mutsen</t>
  </si>
  <si>
    <t>Datum</t>
  </si>
  <si>
    <t>GA-044479OB.58</t>
  </si>
  <si>
    <t>GA-044479OB.50</t>
  </si>
  <si>
    <t>GA-044479OB.52</t>
  </si>
  <si>
    <t>GA-044479OB.54</t>
  </si>
  <si>
    <t>GA-044479OB.56</t>
  </si>
  <si>
    <t>GA-044479OB.60</t>
  </si>
  <si>
    <t>*95</t>
  </si>
  <si>
    <t>Spijkerbroek stretch</t>
  </si>
  <si>
    <t>CLB6001Blue52</t>
  </si>
  <si>
    <t>044485OB-56</t>
  </si>
  <si>
    <t>044485OB-58</t>
  </si>
  <si>
    <t>1.3340/C54/2-36</t>
  </si>
  <si>
    <t>1.3340/C54/2-38</t>
  </si>
  <si>
    <t>1.3340/C54/2-46</t>
  </si>
  <si>
    <t>028244-955-5</t>
  </si>
  <si>
    <t>405001Black54</t>
  </si>
  <si>
    <t>405003Black50</t>
  </si>
  <si>
    <t>405003Navy52</t>
  </si>
  <si>
    <t>GA-1906603BLK.2XL</t>
  </si>
  <si>
    <t>GA-1906603BLK.L</t>
  </si>
  <si>
    <t>GA-1906603BLK.M</t>
  </si>
  <si>
    <t>GA-1906603BLK.XL</t>
  </si>
  <si>
    <t>GA-1906603BLK.S</t>
  </si>
  <si>
    <t>GA-1906601BLK.XL</t>
  </si>
  <si>
    <t>GA-1906601BLK.2XL</t>
  </si>
  <si>
    <t>GA-1906601BLK.L</t>
  </si>
  <si>
    <t>GA-1906601BLK.M</t>
  </si>
  <si>
    <t>GA-1906601BLK.S</t>
  </si>
  <si>
    <t>GA-1906600BLK.2XL</t>
  </si>
  <si>
    <t>Thermohemd - lang mouw</t>
  </si>
  <si>
    <t>GA-1906600BLK.L</t>
  </si>
  <si>
    <t>GA-1906600BLK.M</t>
  </si>
  <si>
    <t>GA-1906600BLK.XL</t>
  </si>
  <si>
    <t>GA-1906600BLK.S</t>
  </si>
  <si>
    <t>GA-DANNY-C24.30/32</t>
  </si>
  <si>
    <t>Spijkerbroek  stretch</t>
  </si>
  <si>
    <t>GA-DANNY-C24.32/32</t>
  </si>
  <si>
    <t>GA-DANNY-C24.33/32</t>
  </si>
  <si>
    <t>GA-DANNY-C24.36/36</t>
  </si>
  <si>
    <t>GA-DANNY-C24.30/34</t>
  </si>
  <si>
    <t>GA-DANNY-C24.31/32</t>
  </si>
  <si>
    <t>GA-DANNY-C24.32/34</t>
  </si>
  <si>
    <t>GA-DANNY-C24.33/34</t>
  </si>
  <si>
    <t>GA-DANNY-C24.34/30</t>
  </si>
  <si>
    <t>GA-DANNY-C24.34/32</t>
  </si>
  <si>
    <t>GA-DANNY-C24.34/34</t>
  </si>
  <si>
    <t>GA-DANNY-C24.34/36</t>
  </si>
  <si>
    <t>GA-DANNY-C24.36/30</t>
  </si>
  <si>
    <t>GA-DANNY-C24.36/32</t>
  </si>
  <si>
    <t>GA-DANNY-C24.36/34</t>
  </si>
  <si>
    <t>GA-DANNY-C24.38/30</t>
  </si>
  <si>
    <t>GA-DANNY-C24.38/32</t>
  </si>
  <si>
    <t>GA-DANNY-C24.42/36</t>
  </si>
  <si>
    <t>GA-DANNYC24.30-30</t>
  </si>
  <si>
    <t>GA-DANNYC24.30-32</t>
  </si>
  <si>
    <t>GA-DANNYC24.31-30</t>
  </si>
  <si>
    <t>GA-DANNYC24.31-32</t>
  </si>
  <si>
    <t>GA-DANNYC24.32-30</t>
  </si>
  <si>
    <t>GA-DANNYC24.32-32</t>
  </si>
  <si>
    <t>GA-DANNYC24.32-34</t>
  </si>
  <si>
    <t>GA-DANNYC24.32-36</t>
  </si>
  <si>
    <t>GA-DANNYC24.33-34</t>
  </si>
  <si>
    <t>GA-DANNYC24.34-32</t>
  </si>
  <si>
    <t>GA-DANNYC24.34-36</t>
  </si>
  <si>
    <t>GA-DANNYC24.36-32</t>
  </si>
  <si>
    <t>GA-DANNYC24.36-34</t>
  </si>
  <si>
    <t>GA-DANNYC24.36-36</t>
  </si>
  <si>
    <t>GA-DANNYC24.38-32</t>
  </si>
  <si>
    <t>GA-DANNYC24.38-34</t>
  </si>
  <si>
    <t>GA-DANNYC24.36-30</t>
  </si>
  <si>
    <t>1.3345/C24/0-32</t>
  </si>
  <si>
    <t>1.3345/C24/2-34</t>
  </si>
  <si>
    <t>1.3345/C24/4-30</t>
  </si>
  <si>
    <t>1.3345/C24/4-34</t>
  </si>
  <si>
    <t>GA-114097OR.58</t>
  </si>
  <si>
    <t>Tshirt</t>
  </si>
  <si>
    <t>114097-130-C48</t>
  </si>
  <si>
    <t>114097-130-C50</t>
  </si>
  <si>
    <t>GA-044474OB.48</t>
  </si>
  <si>
    <t>GA-044474OB.54</t>
  </si>
  <si>
    <t>GA-044474OB.46</t>
  </si>
  <si>
    <t>GA-044474OB.50</t>
  </si>
  <si>
    <t>GA-044474OB.52</t>
  </si>
  <si>
    <t>GA-044474OB.56</t>
  </si>
  <si>
    <t>GA-044485OB.52</t>
  </si>
  <si>
    <t>Body trouser</t>
  </si>
  <si>
    <t>GA-100913</t>
  </si>
  <si>
    <t>Riem leder</t>
  </si>
  <si>
    <t>GA-100914</t>
  </si>
  <si>
    <t>LOGO</t>
  </si>
  <si>
    <t>LOGO BORST</t>
  </si>
  <si>
    <t>GA-MIKE-A82.W30L32</t>
  </si>
  <si>
    <t>Spijkerbroek met duimstokzak</t>
  </si>
  <si>
    <t>GA-MIKE-A82.W34L32</t>
  </si>
  <si>
    <t>GA-MIKE-A82.W36L32</t>
  </si>
  <si>
    <t>GA-MIKE-A82.W38L32</t>
  </si>
  <si>
    <t>GA-MIKE-A82.W38L34</t>
  </si>
  <si>
    <t>GA-MIKE-A82.30/32</t>
  </si>
  <si>
    <t>GA-MIKE-A82.30/34</t>
  </si>
  <si>
    <t>GA-MIKE-A82.33/32</t>
  </si>
  <si>
    <t>GA-MIKE-A82.33/34</t>
  </si>
  <si>
    <t>GA-MIKE-A82.34/32</t>
  </si>
  <si>
    <t>GA-MIKE-A82.36/32</t>
  </si>
  <si>
    <t>GA-MIKE-A82.36/34</t>
  </si>
  <si>
    <t>GA-MIKE-A82.38/34</t>
  </si>
  <si>
    <t>GA-MIKE-A82.40/32</t>
  </si>
  <si>
    <t>1.3311/A82/2-36</t>
  </si>
  <si>
    <t>2.60.177.06</t>
  </si>
  <si>
    <t>705005blue40/5</t>
  </si>
  <si>
    <t>GA-26.43</t>
  </si>
  <si>
    <t>GA-26.47</t>
  </si>
  <si>
    <t>015850FO-L</t>
  </si>
  <si>
    <t>Parkajas oranje</t>
  </si>
  <si>
    <t>015850FO-XL</t>
  </si>
  <si>
    <t>GA-10176125.3XL+7</t>
  </si>
  <si>
    <t>GA-10176125.L</t>
  </si>
  <si>
    <t>GA-10176125.M</t>
  </si>
  <si>
    <t>GA-10405925.XL</t>
  </si>
  <si>
    <t>Zip neck shirt</t>
  </si>
  <si>
    <t>GA-040445OB.2XL</t>
  </si>
  <si>
    <t>Veiligheidspolo</t>
  </si>
  <si>
    <t>GA-040445OB.4XL</t>
  </si>
  <si>
    <t>GA-040445OB.L</t>
  </si>
  <si>
    <t>GA-040445OB.XL</t>
  </si>
  <si>
    <t>GA-040445OB.XXL</t>
  </si>
  <si>
    <t>GA-040445OB.3XL</t>
  </si>
  <si>
    <t>GA-040445OB.M</t>
  </si>
  <si>
    <t>201003BlackXL</t>
  </si>
  <si>
    <t>201003BlackXXL</t>
  </si>
  <si>
    <t>GA-201003BLK.2XL</t>
  </si>
  <si>
    <t>GA-201003BLK.L</t>
  </si>
  <si>
    <t>GA-201003BLK.M</t>
  </si>
  <si>
    <t>GA-201003BLK.XL</t>
  </si>
  <si>
    <t>GA-201003BLK.XS</t>
  </si>
  <si>
    <t>GA-201003DG.2XL</t>
  </si>
  <si>
    <t>GA-201003DG.L</t>
  </si>
  <si>
    <t>GA-201003DG.M</t>
  </si>
  <si>
    <t>GA-201003DG.XL</t>
  </si>
  <si>
    <t>GA-201003BLK.S</t>
  </si>
  <si>
    <t>GA-201003DG.3XL</t>
  </si>
  <si>
    <t>301005DarkgreyXL</t>
  </si>
  <si>
    <t>GA-301005Ant.3XL</t>
  </si>
  <si>
    <t>GA-301005Ant.L</t>
  </si>
  <si>
    <t>GA-301005Ant.M</t>
  </si>
  <si>
    <t>GA-301005ANT.XL</t>
  </si>
  <si>
    <t>GA-301005Ant.XXL</t>
  </si>
  <si>
    <t>GA-301005BLACK.2XL</t>
  </si>
  <si>
    <t>GA-301005Black.3XL</t>
  </si>
  <si>
    <t>GA-301005Black.L</t>
  </si>
  <si>
    <t>GA-301005Black.M</t>
  </si>
  <si>
    <t>GA-301005Black.XL</t>
  </si>
  <si>
    <t>GA-301005Black.XXL</t>
  </si>
  <si>
    <t>GA-301005ANT.2XL</t>
  </si>
  <si>
    <t>GA-301005Ant.4XL</t>
  </si>
  <si>
    <t>GA-301005ANT.S</t>
  </si>
  <si>
    <t>GA-301005BLACK.S</t>
  </si>
  <si>
    <t>646102-17-9</t>
  </si>
  <si>
    <t>GA-652003BLK.120</t>
  </si>
  <si>
    <t xml:space="preserve">Riem stretch  </t>
  </si>
  <si>
    <t>GA-104.001.150</t>
  </si>
  <si>
    <t>Werkbroek met teekwerende behandeling</t>
  </si>
  <si>
    <t>GA-104.001.152</t>
  </si>
  <si>
    <t>GA-104.001.156</t>
  </si>
  <si>
    <t>GA-104.001.158</t>
  </si>
  <si>
    <t>GA-104.001.160</t>
  </si>
  <si>
    <t>GA-104.001.148</t>
  </si>
  <si>
    <t>GA-104.001.154</t>
  </si>
  <si>
    <t>GA-107001.3XL</t>
  </si>
  <si>
    <t>Teekwerend overhemd (desert)</t>
  </si>
  <si>
    <t>GA-107001.M</t>
  </si>
  <si>
    <t>GA-107001.XL</t>
  </si>
  <si>
    <t>GA-107002.2XL</t>
  </si>
  <si>
    <t>GA-107002.3XL</t>
  </si>
  <si>
    <t>GA-107002.XL</t>
  </si>
  <si>
    <t>GA-104004.48</t>
  </si>
  <si>
    <t>GA-104004.54</t>
  </si>
  <si>
    <t>GA-104004.50</t>
  </si>
  <si>
    <t>GA-104004.52</t>
  </si>
  <si>
    <t>GA-104004.56</t>
  </si>
  <si>
    <t>GA-104004.58</t>
  </si>
  <si>
    <t>GA-104004.60</t>
  </si>
  <si>
    <t>GA-JOLLY-ZW.2XL</t>
  </si>
  <si>
    <t>GA-JOLLY-ZW.3XL</t>
  </si>
  <si>
    <t>GA-JOLLY-ZW.L</t>
  </si>
  <si>
    <t>GA-JOLLY-ZW.M</t>
  </si>
  <si>
    <t>GA-JOLLY-ZW.XL</t>
  </si>
  <si>
    <t>GA-JOLLY-ZW.S</t>
  </si>
  <si>
    <t>1025340</t>
  </si>
  <si>
    <t>tshirt - extra lang</t>
  </si>
  <si>
    <t>1003135</t>
  </si>
  <si>
    <t>1014127</t>
  </si>
  <si>
    <t>1016049</t>
  </si>
  <si>
    <t>1001257</t>
  </si>
  <si>
    <t>1012502</t>
  </si>
  <si>
    <t>200003_1000-XL</t>
  </si>
  <si>
    <t>SE1</t>
  </si>
  <si>
    <t>TS.SE1</t>
  </si>
  <si>
    <t>NAAMLABEL</t>
  </si>
  <si>
    <t>SE2</t>
  </si>
  <si>
    <t>GA-PALMER.L</t>
  </si>
  <si>
    <t>Parka jas (zwart)</t>
  </si>
  <si>
    <t>GA-PALMER.XL</t>
  </si>
  <si>
    <t>GA-PALMER.2XL</t>
  </si>
  <si>
    <t>GA-PALMER.3XL</t>
  </si>
  <si>
    <t>GA-PALMER.M</t>
  </si>
  <si>
    <t>TSJ2000DarkgreyL</t>
  </si>
  <si>
    <t>GA-402006BLK.XL</t>
  </si>
  <si>
    <t>GA-402006DG.2XL</t>
  </si>
  <si>
    <t>GA-402006BLK.2XL</t>
  </si>
  <si>
    <t>GA-402006BLK.3XL</t>
  </si>
  <si>
    <t>GA-402006BLK.L</t>
  </si>
  <si>
    <t>GA-402006BLK.M</t>
  </si>
  <si>
    <t>GA-04025985OB.2XL</t>
  </si>
  <si>
    <t>GA-04025985OB.3XL</t>
  </si>
  <si>
    <t>GA-04025985OB.L</t>
  </si>
  <si>
    <t>GA-04025985OB.M</t>
  </si>
  <si>
    <t>GA-04025985OB.XL</t>
  </si>
  <si>
    <t>402006DarkgreyL</t>
  </si>
  <si>
    <t>402006DarkgreyM</t>
  </si>
  <si>
    <t>402006DarkgreyXL</t>
  </si>
  <si>
    <t>402006NavyM</t>
  </si>
  <si>
    <t>04025985OB-3XL</t>
  </si>
  <si>
    <t>Softshell Jack oranje met striping</t>
  </si>
  <si>
    <t>04025985OB-L</t>
  </si>
  <si>
    <t>04025985OB-M</t>
  </si>
  <si>
    <t>GA-6010.56</t>
  </si>
  <si>
    <t>GA-6010.48</t>
  </si>
  <si>
    <t>GA-6010.50</t>
  </si>
  <si>
    <t>GA-6010.52</t>
  </si>
  <si>
    <t>GA-6010.54</t>
  </si>
  <si>
    <t>GA-6010.58</t>
  </si>
  <si>
    <t>GA-6085.54</t>
  </si>
  <si>
    <t>Zaagbroek</t>
  </si>
  <si>
    <t>GA-6085.56</t>
  </si>
  <si>
    <t>GA-6085.48</t>
  </si>
  <si>
    <t>GA-6085.50</t>
  </si>
  <si>
    <t>GA-6085.52</t>
  </si>
  <si>
    <t>GA-6085.58</t>
  </si>
  <si>
    <t>GA-6085.64</t>
  </si>
  <si>
    <t>GA-100556</t>
  </si>
  <si>
    <t>100556-940-ONESIZE</t>
  </si>
  <si>
    <t>044479OB-54</t>
  </si>
  <si>
    <t>KVS-301008DGRY.M</t>
  </si>
  <si>
    <t>GA-040470OB.3XL</t>
  </si>
  <si>
    <t>GA-040470OB.L</t>
  </si>
  <si>
    <t>GA-040470OB.XL</t>
  </si>
  <si>
    <t>GA-040470OB.XXL</t>
  </si>
  <si>
    <t>GA-040470OB.2XL</t>
  </si>
  <si>
    <t>GA-040470OB.4XL</t>
  </si>
  <si>
    <t>GA-040470OB.M</t>
  </si>
  <si>
    <t>GA-301002Ant.XL</t>
  </si>
  <si>
    <t>GA-301002Antl.XXL</t>
  </si>
  <si>
    <t>GA-301002Black.XL</t>
  </si>
  <si>
    <t>GA-301002Black.XXL</t>
  </si>
  <si>
    <t>301002BlackXL</t>
  </si>
  <si>
    <t>301002BlackXXL</t>
  </si>
  <si>
    <t>GA-301002ANT.L</t>
  </si>
  <si>
    <t>GA-301002Ant.M</t>
  </si>
  <si>
    <t>GA-301002ANT.XS</t>
  </si>
  <si>
    <t>GA-301002Black.3XL</t>
  </si>
  <si>
    <t>GA-301002BLACK.L</t>
  </si>
  <si>
    <t>GA-301002BLACK.M</t>
  </si>
  <si>
    <t>107.002.XL</t>
  </si>
  <si>
    <t>602002BlackL</t>
  </si>
  <si>
    <t>GA-04026027OB.L</t>
  </si>
  <si>
    <t>GA-04026027OB.M</t>
  </si>
  <si>
    <t>GA-04026027OB.XL</t>
  </si>
  <si>
    <t>GA-203006OR.XL</t>
  </si>
  <si>
    <t>014064FO-L</t>
  </si>
  <si>
    <t>014064FO-XL</t>
  </si>
  <si>
    <t>GA-JACE+.2XL</t>
  </si>
  <si>
    <t>GA-JACE+.XL</t>
  </si>
  <si>
    <t>GA-JACE+.L</t>
  </si>
  <si>
    <t>GA-JACEBLK.2XL</t>
  </si>
  <si>
    <t>GA-JAZZ.2XL</t>
  </si>
  <si>
    <t>GA-JAZZ.L</t>
  </si>
  <si>
    <t>GA-JAZZ.M</t>
  </si>
  <si>
    <t>GA-JOLLY-ANT.2XL</t>
  </si>
  <si>
    <t>GA-JOLLY-ANT.3XL</t>
  </si>
  <si>
    <t>GA-JOLLY-ANT.L</t>
  </si>
  <si>
    <t>GA-JOLLY-ANT.M</t>
  </si>
  <si>
    <t>GA-JOLLY-ANT.S</t>
  </si>
  <si>
    <t>GA-JOLLY-ANT.XL</t>
  </si>
  <si>
    <t>GA-JOLLY-ZWART.XL</t>
  </si>
  <si>
    <t>KVS-101015DGRY.L</t>
  </si>
  <si>
    <t>KVS-101005DGRY.L</t>
  </si>
  <si>
    <t>453019Orange3XL-4X</t>
  </si>
  <si>
    <t>453019OrangeM-L</t>
  </si>
  <si>
    <t>453019OrangeXL-XXL</t>
  </si>
  <si>
    <t>GA-453019O.M-L</t>
  </si>
  <si>
    <t>GA-453019O.XL-2XL</t>
  </si>
  <si>
    <t>GA-453019OR.M-L</t>
  </si>
  <si>
    <t>GA-453019OR.XL-XXL</t>
  </si>
  <si>
    <t>KVS-502010.50</t>
  </si>
  <si>
    <t>Werkbroek lang</t>
  </si>
  <si>
    <t>GA-502019BLK.48</t>
  </si>
  <si>
    <t>Werkbroek kort</t>
  </si>
  <si>
    <t>GA-502019BLK.50</t>
  </si>
  <si>
    <t>GA-502019BLK.56</t>
  </si>
  <si>
    <t>GA-502019BLK.52</t>
  </si>
  <si>
    <t>GA-502019BLK.54</t>
  </si>
  <si>
    <t>GA-502020BLK.52</t>
  </si>
  <si>
    <t>GA-502020DG.46</t>
  </si>
  <si>
    <t>502020Black48</t>
  </si>
  <si>
    <t>502020Darkgrey46</t>
  </si>
  <si>
    <t>GA-502020BLK.48</t>
  </si>
  <si>
    <t>GA-502020BLK.56</t>
  </si>
  <si>
    <t>GA-502020DG.50</t>
  </si>
  <si>
    <t>GA-602008.39-42</t>
  </si>
  <si>
    <t>Sokken</t>
  </si>
  <si>
    <t>GA-602008.43-46</t>
  </si>
  <si>
    <t>GA-602008.47-50</t>
  </si>
  <si>
    <t>GA-602008.35-38</t>
  </si>
  <si>
    <t>GA-602009.39-42</t>
  </si>
  <si>
    <t>GA-602009.43-46</t>
  </si>
  <si>
    <t>GA-602009.47-50</t>
  </si>
  <si>
    <t>GA-602009.35-38</t>
  </si>
  <si>
    <t>GA-072395OB.3XL</t>
  </si>
  <si>
    <t>GA-072395OB.L</t>
  </si>
  <si>
    <t>GA-072395OB.M</t>
  </si>
  <si>
    <t>GA-072395OB.XL</t>
  </si>
  <si>
    <t>GA-072395OB.XXL</t>
  </si>
  <si>
    <t>GA-072395OB.2XL</t>
  </si>
  <si>
    <t>GA-072395OB.S</t>
  </si>
  <si>
    <t>072395OB-3XL</t>
  </si>
  <si>
    <t>072395OB-L</t>
  </si>
  <si>
    <t>072395OB-M</t>
  </si>
  <si>
    <t>GA-072396OB.3XL</t>
  </si>
  <si>
    <t>GA-072396OB.L</t>
  </si>
  <si>
    <t>GA-072396OB.M</t>
  </si>
  <si>
    <t>GA-072396OB.XL</t>
  </si>
  <si>
    <t>GA-072396OB.XXL</t>
  </si>
  <si>
    <t>072396FO-L</t>
  </si>
  <si>
    <t>072396FO-M</t>
  </si>
  <si>
    <t>043750OBP-L</t>
  </si>
  <si>
    <t>043750OBP-XL</t>
  </si>
  <si>
    <t>GA-114886.38/32</t>
  </si>
  <si>
    <t>Rijlabels</t>
  </si>
  <si>
    <t>Som van Aantal</t>
  </si>
  <si>
    <t>Aantal van maatvoering</t>
  </si>
  <si>
    <t>Colbert</t>
  </si>
  <si>
    <t>Parka jas (blauw)</t>
  </si>
  <si>
    <t>Parkajas oranje zwart</t>
  </si>
  <si>
    <t>Polo</t>
  </si>
  <si>
    <t>Spijkerbroek</t>
  </si>
  <si>
    <t>602001BlackL</t>
  </si>
  <si>
    <t>Werkbroek met teekwerende behandeling (spijker)</t>
  </si>
  <si>
    <t>Zaagbroek klasse 1</t>
  </si>
  <si>
    <t>(leeg)</t>
  </si>
  <si>
    <t>Eindtotaal</t>
  </si>
  <si>
    <t>NB: aan de opgegeven aantallen kunnen rechten worden ontleend.</t>
  </si>
  <si>
    <t>Veiligheids- en werkkleding</t>
  </si>
  <si>
    <t>Omschrijving, naam, merk</t>
  </si>
  <si>
    <t>Artikelnummer</t>
  </si>
  <si>
    <t>Samenstelling stof en grammage</t>
  </si>
  <si>
    <t>Fictief aantal per jaar</t>
  </si>
  <si>
    <t>Prijs per stuk excl btw</t>
  </si>
  <si>
    <t>Signing</t>
  </si>
  <si>
    <t>Prijs transfer(s)</t>
  </si>
  <si>
    <t>Totaalprijs fictief aantal</t>
  </si>
  <si>
    <t>kleding</t>
  </si>
  <si>
    <t>per logo</t>
  </si>
  <si>
    <t>Excl. BTW</t>
  </si>
  <si>
    <t>Incl. BTW</t>
  </si>
  <si>
    <t xml:space="preserve">1 borstlogo </t>
  </si>
  <si>
    <t>1 achterzaklogo</t>
  </si>
  <si>
    <t>Bodywarmer  (zwart)</t>
  </si>
  <si>
    <t>Bodywarmer (oranje)</t>
  </si>
  <si>
    <t>-</t>
  </si>
  <si>
    <t>Totaal</t>
  </si>
  <si>
    <t>Logo</t>
  </si>
  <si>
    <t>Prijs per stuk bij een batch van</t>
  </si>
  <si>
    <t>1 - 100 stuks</t>
  </si>
  <si>
    <t>101-200 stuks</t>
  </si>
  <si>
    <t>201-400 stuks</t>
  </si>
  <si>
    <t>401-500 stuks</t>
  </si>
  <si>
    <t>501-700 stuks</t>
  </si>
  <si>
    <t>701-1000 stuks</t>
  </si>
  <si>
    <t>&gt;-1000 stuks</t>
  </si>
  <si>
    <t>Transfers borstlogo's</t>
  </si>
  <si>
    <t>Transfers ruglogo's</t>
  </si>
  <si>
    <t>Transfers achterzaklogo's</t>
  </si>
  <si>
    <t>Drukkosten per logo</t>
  </si>
  <si>
    <t>Borstlogo geborduurd</t>
  </si>
  <si>
    <t>Tarieven herstelwerkzaamheden</t>
  </si>
  <si>
    <t>uurtarief</t>
  </si>
  <si>
    <t>totaal</t>
  </si>
  <si>
    <t>fictief aantal uren</t>
  </si>
  <si>
    <t>excl. BTw</t>
  </si>
  <si>
    <t>incl. BTw</t>
  </si>
  <si>
    <t xml:space="preserve">Veiligheisdkleding </t>
  </si>
  <si>
    <t>korting overige artikelen op de bruto prijslijst</t>
  </si>
  <si>
    <t>kortingspercentage</t>
  </si>
  <si>
    <t>werkleding</t>
  </si>
  <si>
    <t>veiligheidskleding</t>
  </si>
  <si>
    <t>overig assortiment</t>
  </si>
  <si>
    <t xml:space="preserve"> </t>
  </si>
  <si>
    <t>Totalisatie Perceel 1</t>
  </si>
  <si>
    <t>bedrag excl BTW</t>
  </si>
  <si>
    <t>bedrag incl. BTW</t>
  </si>
  <si>
    <t>Aanschaf kleding</t>
  </si>
  <si>
    <t>Logo's (losse aanschaf)</t>
  </si>
  <si>
    <t>aantal</t>
  </si>
  <si>
    <t>uit cat. &lt; dan</t>
  </si>
  <si>
    <t>herstelwerkzaamheden</t>
  </si>
  <si>
    <t>korting spercentages op bruto prijslijst</t>
  </si>
  <si>
    <t>brutobedrag fictive afname</t>
  </si>
  <si>
    <t>kortings percentage</t>
  </si>
  <si>
    <t>werkkleding</t>
  </si>
  <si>
    <t>Bedrag tbv gunning</t>
  </si>
  <si>
    <t>totaal generaal</t>
  </si>
  <si>
    <t>Naam Inschrijver</t>
  </si>
  <si>
    <t>Naam ondertekenaar</t>
  </si>
  <si>
    <t>Handtekening</t>
  </si>
  <si>
    <t>Aan de genoemde aantallen kunnen geen rechten worden ontleend.</t>
  </si>
  <si>
    <t>Bodytrousers (oranje/zwart)</t>
  </si>
  <si>
    <t>High vis korte broek (oranje)</t>
  </si>
  <si>
    <t>Riem leder 9371 zwart/bruin</t>
  </si>
  <si>
    <t>T-shirt - extra lang</t>
  </si>
  <si>
    <t>Veiligheidspolo lange mouw</t>
  </si>
  <si>
    <t>Caps (zomer)</t>
  </si>
  <si>
    <t>Mutsen (winter)</t>
  </si>
  <si>
    <t xml:space="preserve">Midi Parka (dames) </t>
  </si>
  <si>
    <t xml:space="preserve">Parka jas (oranje) </t>
  </si>
  <si>
    <t xml:space="preserve">Sweatshirt oranje </t>
  </si>
  <si>
    <t>Veiligheids korte broek RWS</t>
  </si>
  <si>
    <t>1 borstlogo</t>
  </si>
  <si>
    <t xml:space="preserve"> -</t>
  </si>
  <si>
    <t>1 logo op voorkant</t>
  </si>
  <si>
    <t>Regenkleding (broek+jas - blauw)</t>
  </si>
  <si>
    <t>Regenkleding (broek+jas - oranje)</t>
  </si>
  <si>
    <t>1 borstlogo + achterzaklogo</t>
  </si>
  <si>
    <t>1 borstlogo op achterkant</t>
  </si>
  <si>
    <t>T-shirt V-hals</t>
  </si>
  <si>
    <t>zwart of donker blauw</t>
  </si>
  <si>
    <t>Veiligheidsbroek kort RWS</t>
  </si>
  <si>
    <t>oranje</t>
  </si>
  <si>
    <t>Regenkleding - broek</t>
  </si>
  <si>
    <t>Regenkleding - jas</t>
  </si>
  <si>
    <t>Blouse (heren en dames)</t>
  </si>
  <si>
    <t>Overhemd - korte mouw</t>
  </si>
  <si>
    <t>Overhemd - lange mouw</t>
  </si>
  <si>
    <t>Overhemd - Clique Cambridge shirt - korte mouw</t>
  </si>
  <si>
    <t>kobalt blauw</t>
  </si>
  <si>
    <t>zwart en licht blauw</t>
  </si>
  <si>
    <t>Spijkerbroek (dames)</t>
  </si>
  <si>
    <t>T-shirt ronde hals</t>
  </si>
  <si>
    <t>Werkbroek - lang met dijbeenzakken</t>
  </si>
  <si>
    <t>Werkbroek - kort met dijbeenzakken</t>
  </si>
  <si>
    <t>Sweatervest fleece - klassiek</t>
  </si>
  <si>
    <t>donker blauw</t>
  </si>
  <si>
    <t>Werkbroek Work Stretch</t>
  </si>
  <si>
    <t>Werkbroek Allround Work</t>
  </si>
  <si>
    <t>Grondbank</t>
  </si>
  <si>
    <t>DB loket</t>
  </si>
  <si>
    <t>Beheer</t>
  </si>
  <si>
    <t>Sport</t>
  </si>
  <si>
    <t>Bijzondere taken/ Speelvoorziening</t>
  </si>
  <si>
    <t>TS</t>
  </si>
  <si>
    <t>Bodywarmer</t>
  </si>
  <si>
    <t>zwart en donker grijs en turquoise</t>
  </si>
  <si>
    <t xml:space="preserve">Softshell jack </t>
  </si>
  <si>
    <t xml:space="preserve">zwart </t>
  </si>
  <si>
    <t>denim blauw</t>
  </si>
  <si>
    <t>Spijkerbroek - kort</t>
  </si>
  <si>
    <t>Stretch broek (dames)</t>
  </si>
  <si>
    <t>Sokken zomer 55gr</t>
  </si>
  <si>
    <t>Sokken winter70gr</t>
  </si>
  <si>
    <t xml:space="preserve">Colbert (heren) </t>
  </si>
  <si>
    <t>Overhemd shirt korte mouw (kobalt)</t>
  </si>
  <si>
    <t>Spijkerbroek kort (denim blue)</t>
  </si>
  <si>
    <t>Sweater lang mouw (oranje)</t>
  </si>
  <si>
    <t>Overhemd shirt lang mouw (licht blauw)</t>
  </si>
  <si>
    <t>Thermobroek lang</t>
  </si>
  <si>
    <t>Thermohemd korte mouw</t>
  </si>
  <si>
    <t>Thermohemd lang mouw</t>
  </si>
  <si>
    <t>T-shirt extra lang</t>
  </si>
  <si>
    <t>Parkajas (oranje)</t>
  </si>
  <si>
    <t xml:space="preserve">Blouse (heren) </t>
  </si>
  <si>
    <t xml:space="preserve">Blouse (dames) </t>
  </si>
  <si>
    <t xml:space="preserve">Colbert (dames) </t>
  </si>
  <si>
    <t xml:space="preserve">High vis lange broek </t>
  </si>
  <si>
    <t xml:space="preserve">Midi Parka (heren) </t>
  </si>
  <si>
    <t xml:space="preserve">Poloshirt cooldry </t>
  </si>
  <si>
    <t>Poloshirt kort mouw</t>
  </si>
  <si>
    <t>Poloshirt lang mouw</t>
  </si>
  <si>
    <t xml:space="preserve">Polosweater boord </t>
  </si>
  <si>
    <t xml:space="preserve">Sweatervest fleece </t>
  </si>
  <si>
    <t>Sweatervest fleece Cardigan blauw - klassiek</t>
  </si>
  <si>
    <t>Veiligheidskleding</t>
  </si>
  <si>
    <r>
      <t>Spijkerbroek dark bleu stretch (dames) -</t>
    </r>
    <r>
      <rPr>
        <sz val="12"/>
        <color rgb="FFFF000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lang</t>
    </r>
  </si>
  <si>
    <t>Spijkerbroek (dames) lang - stretch</t>
  </si>
  <si>
    <t>Werkbroek basis lang met dijbeenzakken en zakken voor de kniestukken met stretch</t>
  </si>
  <si>
    <r>
      <t xml:space="preserve">Zaagbroek </t>
    </r>
    <r>
      <rPr>
        <sz val="12"/>
        <color rgb="FFFF0000"/>
        <rFont val="Calibri"/>
        <family val="2"/>
        <scheme val="minor"/>
      </rPr>
      <t xml:space="preserve"> </t>
    </r>
  </si>
  <si>
    <t>Werkbroek kort met dijbeenzakken</t>
  </si>
  <si>
    <t xml:space="preserve">Werkbroek basis lang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</si>
</sst>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_ [$€-2]\ * #,##0.00_ ;_ [$€-2]\ * \-#,##0.00_ ;_ [$€-2]\ * &quot;-&quot;??_ ;_ @_ "/>
    <numFmt numFmtId="166" formatCode="yyyy\-mm\-dd"/>
    <numFmt numFmtId="167" formatCode="[$-F800]dddd\,\ mmmm\ dd\,\ yyyy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0"/>
      <name val="Verdana"/>
      <family val="2"/>
    </font>
    <font>
      <sz val="11"/>
      <color theme="1"/>
      <name val="Verdana"/>
      <family val="2"/>
    </font>
    <font>
      <i/>
      <sz val="10"/>
      <color theme="1"/>
      <name val="Verdana"/>
      <family val="2"/>
    </font>
    <font>
      <sz val="10"/>
      <color theme="1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sz val="10"/>
      <name val="Verdana"/>
      <family val="2"/>
    </font>
    <font>
      <b/>
      <sz val="11"/>
      <color theme="1"/>
      <name val="Verdana"/>
      <family val="2"/>
    </font>
    <font>
      <sz val="10"/>
      <color rgb="FFFF0000"/>
      <name val="Verdana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b/>
      <sz val="10"/>
      <name val="Verdana"/>
      <family val="2"/>
    </font>
    <font>
      <sz val="12"/>
      <color theme="1"/>
      <name val="Calibri"/>
      <family val="2"/>
      <scheme val="minor"/>
    </font>
    <font>
      <b/>
      <i/>
      <sz val="10"/>
      <color theme="1"/>
      <name val="Verdana"/>
      <family val="2"/>
    </font>
    <font>
      <sz val="12"/>
      <color rgb="FFC00000"/>
      <name val="Calibri"/>
      <family val="2"/>
      <scheme val="minor"/>
    </font>
    <font>
      <sz val="10"/>
      <color rgb="FFC00000"/>
      <name val="Verdana"/>
      <family val="2"/>
    </font>
    <font>
      <sz val="11"/>
      <color rgb="FFFF0000"/>
      <name val="Verdana"/>
      <family val="2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4">
    <xf numFmtId="0" fontId="0" fillId="0" borderId="0" xfId="0"/>
    <xf numFmtId="0" fontId="1" fillId="0" borderId="0" xfId="1"/>
    <xf numFmtId="0" fontId="1" fillId="0" borderId="2" xfId="1" applyBorder="1" applyAlignment="1">
      <alignment horizontal="center" vertical="center"/>
    </xf>
    <xf numFmtId="0" fontId="0" fillId="0" borderId="2" xfId="1" applyFont="1" applyBorder="1" applyAlignment="1">
      <alignment horizontal="center" vertical="center"/>
    </xf>
    <xf numFmtId="0" fontId="1" fillId="0" borderId="2" xfId="1" applyBorder="1"/>
    <xf numFmtId="0" fontId="2" fillId="3" borderId="0" xfId="1" applyFont="1" applyFill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1" fillId="4" borderId="1" xfId="1" applyFill="1" applyBorder="1"/>
    <xf numFmtId="0" fontId="0" fillId="4" borderId="1" xfId="1" applyFont="1" applyFill="1" applyBorder="1"/>
    <xf numFmtId="0" fontId="1" fillId="4" borderId="1" xfId="1" applyFill="1" applyBorder="1" applyAlignment="1">
      <alignment wrapText="1"/>
    </xf>
    <xf numFmtId="0" fontId="0" fillId="0" borderId="2" xfId="1" applyFont="1" applyBorder="1"/>
    <xf numFmtId="0" fontId="1" fillId="3" borderId="2" xfId="1" applyFill="1" applyBorder="1"/>
    <xf numFmtId="0" fontId="1" fillId="3" borderId="0" xfId="1" applyFill="1"/>
    <xf numFmtId="0" fontId="1" fillId="4" borderId="3" xfId="1" applyFill="1" applyBorder="1" applyAlignment="1">
      <alignment horizontal="center" wrapText="1"/>
    </xf>
    <xf numFmtId="0" fontId="1" fillId="5" borderId="2" xfId="1" applyFill="1" applyBorder="1"/>
    <xf numFmtId="0" fontId="0" fillId="5" borderId="2" xfId="0" applyFill="1" applyBorder="1"/>
    <xf numFmtId="0" fontId="0" fillId="5" borderId="2" xfId="1" applyFont="1" applyFill="1" applyBorder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1" applyFont="1"/>
    <xf numFmtId="0" fontId="5" fillId="0" borderId="0" xfId="0" applyFont="1"/>
    <xf numFmtId="0" fontId="7" fillId="0" borderId="0" xfId="0" applyFont="1"/>
    <xf numFmtId="0" fontId="6" fillId="0" borderId="0" xfId="0" applyFont="1"/>
    <xf numFmtId="44" fontId="7" fillId="0" borderId="0" xfId="2" applyFont="1" applyFill="1" applyBorder="1" applyProtection="1"/>
    <xf numFmtId="0" fontId="9" fillId="8" borderId="10" xfId="0" applyFont="1" applyFill="1" applyBorder="1" applyAlignment="1">
      <alignment vertical="center"/>
    </xf>
    <xf numFmtId="0" fontId="9" fillId="8" borderId="9" xfId="0" applyFont="1" applyFill="1" applyBorder="1" applyAlignment="1">
      <alignment horizontal="center" vertical="center" wrapText="1"/>
    </xf>
    <xf numFmtId="0" fontId="9" fillId="8" borderId="12" xfId="0" applyFont="1" applyFill="1" applyBorder="1" applyAlignment="1">
      <alignment horizontal="center" vertical="center"/>
    </xf>
    <xf numFmtId="0" fontId="9" fillId="8" borderId="12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164" fontId="5" fillId="7" borderId="2" xfId="0" applyNumberFormat="1" applyFont="1" applyFill="1" applyBorder="1"/>
    <xf numFmtId="164" fontId="5" fillId="9" borderId="2" xfId="0" applyNumberFormat="1" applyFont="1" applyFill="1" applyBorder="1"/>
    <xf numFmtId="165" fontId="7" fillId="0" borderId="2" xfId="2" applyNumberFormat="1" applyFont="1" applyFill="1" applyBorder="1" applyAlignment="1" applyProtection="1"/>
    <xf numFmtId="0" fontId="10" fillId="9" borderId="2" xfId="0" applyFont="1" applyFill="1" applyBorder="1" applyAlignment="1">
      <alignment horizontal="center"/>
    </xf>
    <xf numFmtId="0" fontId="10" fillId="9" borderId="2" xfId="0" applyFont="1" applyFill="1" applyBorder="1"/>
    <xf numFmtId="0" fontId="7" fillId="0" borderId="0" xfId="0" applyFont="1" applyAlignment="1">
      <alignment horizontal="center"/>
    </xf>
    <xf numFmtId="0" fontId="9" fillId="8" borderId="13" xfId="0" applyFont="1" applyFill="1" applyBorder="1" applyAlignment="1">
      <alignment vertical="center" wrapText="1"/>
    </xf>
    <xf numFmtId="0" fontId="7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0" fontId="1" fillId="3" borderId="2" xfId="1" applyFill="1" applyBorder="1" applyAlignment="1">
      <alignment horizontal="center" vertical="center"/>
    </xf>
    <xf numFmtId="0" fontId="1" fillId="0" borderId="2" xfId="1" applyBorder="1" applyAlignment="1">
      <alignment horizontal="center"/>
    </xf>
    <xf numFmtId="0" fontId="1" fillId="3" borderId="2" xfId="1" applyFill="1" applyBorder="1" applyAlignment="1">
      <alignment horizontal="center"/>
    </xf>
    <xf numFmtId="0" fontId="0" fillId="0" borderId="0" xfId="0" applyAlignment="1">
      <alignment horizontal="left" indent="1"/>
    </xf>
    <xf numFmtId="0" fontId="8" fillId="8" borderId="9" xfId="0" applyFont="1" applyFill="1" applyBorder="1" applyAlignment="1">
      <alignment vertical="center" wrapText="1"/>
    </xf>
    <xf numFmtId="0" fontId="8" fillId="8" borderId="12" xfId="0" applyFont="1" applyFill="1" applyBorder="1" applyAlignment="1">
      <alignment vertical="center" wrapText="1"/>
    </xf>
    <xf numFmtId="164" fontId="9" fillId="9" borderId="2" xfId="0" applyNumberFormat="1" applyFont="1" applyFill="1" applyBorder="1"/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4" fontId="5" fillId="0" borderId="0" xfId="0" applyNumberFormat="1" applyFont="1"/>
    <xf numFmtId="0" fontId="9" fillId="8" borderId="9" xfId="0" applyFont="1" applyFill="1" applyBorder="1" applyAlignment="1">
      <alignment vertical="center"/>
    </xf>
    <xf numFmtId="10" fontId="5" fillId="7" borderId="2" xfId="0" applyNumberFormat="1" applyFont="1" applyFill="1" applyBorder="1"/>
    <xf numFmtId="0" fontId="7" fillId="0" borderId="13" xfId="0" applyFont="1" applyBorder="1"/>
    <xf numFmtId="164" fontId="5" fillId="7" borderId="13" xfId="0" applyNumberFormat="1" applyFont="1" applyFill="1" applyBorder="1"/>
    <xf numFmtId="0" fontId="9" fillId="8" borderId="2" xfId="0" applyFont="1" applyFill="1" applyBorder="1" applyAlignment="1">
      <alignment vertical="center" wrapText="1"/>
    </xf>
    <xf numFmtId="0" fontId="5" fillId="8" borderId="2" xfId="0" applyFont="1" applyFill="1" applyBorder="1" applyAlignment="1">
      <alignment vertical="center"/>
    </xf>
    <xf numFmtId="0" fontId="9" fillId="8" borderId="11" xfId="0" applyFont="1" applyFill="1" applyBorder="1" applyAlignment="1">
      <alignment vertical="center"/>
    </xf>
    <xf numFmtId="0" fontId="9" fillId="8" borderId="14" xfId="0" applyFont="1" applyFill="1" applyBorder="1" applyAlignment="1">
      <alignment vertical="center"/>
    </xf>
    <xf numFmtId="0" fontId="12" fillId="0" borderId="0" xfId="0" applyFont="1"/>
    <xf numFmtId="0" fontId="2" fillId="8" borderId="0" xfId="0" applyFont="1" applyFill="1"/>
    <xf numFmtId="0" fontId="0" fillId="8" borderId="0" xfId="0" applyFill="1"/>
    <xf numFmtId="0" fontId="0" fillId="0" borderId="0" xfId="0" applyAlignment="1">
      <alignment wrapText="1"/>
    </xf>
    <xf numFmtId="0" fontId="0" fillId="10" borderId="0" xfId="0" applyFill="1"/>
    <xf numFmtId="44" fontId="0" fillId="11" borderId="0" xfId="3" applyFont="1" applyFill="1"/>
    <xf numFmtId="0" fontId="0" fillId="10" borderId="0" xfId="0" applyFill="1" applyAlignment="1">
      <alignment wrapText="1"/>
    </xf>
    <xf numFmtId="44" fontId="0" fillId="0" borderId="0" xfId="0" applyNumberFormat="1"/>
    <xf numFmtId="44" fontId="0" fillId="11" borderId="0" xfId="0" applyNumberFormat="1" applyFill="1"/>
    <xf numFmtId="0" fontId="3" fillId="8" borderId="0" xfId="0" applyFont="1" applyFill="1"/>
    <xf numFmtId="44" fontId="3" fillId="8" borderId="0" xfId="0" applyNumberFormat="1" applyFont="1" applyFill="1"/>
    <xf numFmtId="0" fontId="11" fillId="10" borderId="2" xfId="0" applyFont="1" applyFill="1" applyBorder="1" applyAlignment="1">
      <alignment vertical="center"/>
    </xf>
    <xf numFmtId="0" fontId="10" fillId="10" borderId="2" xfId="0" applyFont="1" applyFill="1" applyBorder="1"/>
    <xf numFmtId="165" fontId="11" fillId="10" borderId="2" xfId="0" applyNumberFormat="1" applyFont="1" applyFill="1" applyBorder="1" applyAlignment="1">
      <alignment vertical="center"/>
    </xf>
    <xf numFmtId="0" fontId="9" fillId="8" borderId="2" xfId="0" applyFont="1" applyFill="1" applyBorder="1" applyAlignment="1">
      <alignment horizontal="center" vertical="center" wrapText="1"/>
    </xf>
    <xf numFmtId="0" fontId="7" fillId="0" borderId="7" xfId="0" applyFont="1" applyBorder="1"/>
    <xf numFmtId="0" fontId="7" fillId="10" borderId="7" xfId="0" applyFont="1" applyFill="1" applyBorder="1"/>
    <xf numFmtId="164" fontId="5" fillId="10" borderId="7" xfId="0" applyNumberFormat="1" applyFont="1" applyFill="1" applyBorder="1"/>
    <xf numFmtId="164" fontId="5" fillId="10" borderId="8" xfId="0" applyNumberFormat="1" applyFont="1" applyFill="1" applyBorder="1"/>
    <xf numFmtId="0" fontId="2" fillId="10" borderId="0" xfId="0" applyFont="1" applyFill="1"/>
    <xf numFmtId="0" fontId="10" fillId="0" borderId="2" xfId="0" applyFont="1" applyBorder="1"/>
    <xf numFmtId="0" fontId="16" fillId="0" borderId="2" xfId="0" applyFont="1" applyBorder="1" applyAlignment="1">
      <alignment horizontal="left"/>
    </xf>
    <xf numFmtId="44" fontId="0" fillId="0" borderId="2" xfId="3" applyFont="1" applyBorder="1"/>
    <xf numFmtId="44" fontId="0" fillId="0" borderId="2" xfId="0" applyNumberFormat="1" applyBorder="1"/>
    <xf numFmtId="164" fontId="5" fillId="9" borderId="13" xfId="0" applyNumberFormat="1" applyFont="1" applyFill="1" applyBorder="1"/>
    <xf numFmtId="44" fontId="0" fillId="14" borderId="2" xfId="3" applyFont="1" applyFill="1" applyBorder="1"/>
    <xf numFmtId="10" fontId="0" fillId="14" borderId="2" xfId="3" applyNumberFormat="1" applyFont="1" applyFill="1" applyBorder="1"/>
    <xf numFmtId="0" fontId="16" fillId="9" borderId="2" xfId="0" applyFont="1" applyFill="1" applyBorder="1" applyAlignment="1">
      <alignment horizontal="left"/>
    </xf>
    <xf numFmtId="0" fontId="0" fillId="0" borderId="0" xfId="1" applyFont="1"/>
    <xf numFmtId="164" fontId="9" fillId="0" borderId="2" xfId="0" applyNumberFormat="1" applyFont="1" applyBorder="1"/>
    <xf numFmtId="164" fontId="5" fillId="0" borderId="2" xfId="0" applyNumberFormat="1" applyFont="1" applyBorder="1"/>
    <xf numFmtId="0" fontId="18" fillId="0" borderId="2" xfId="0" applyFont="1" applyBorder="1" applyAlignment="1">
      <alignment horizontal="left"/>
    </xf>
    <xf numFmtId="0" fontId="19" fillId="9" borderId="2" xfId="0" applyFont="1" applyFill="1" applyBorder="1"/>
    <xf numFmtId="164" fontId="20" fillId="7" borderId="2" xfId="0" applyNumberFormat="1" applyFont="1" applyFill="1" applyBorder="1"/>
    <xf numFmtId="0" fontId="21" fillId="0" borderId="2" xfId="0" applyFont="1" applyBorder="1" applyAlignment="1">
      <alignment horizontal="left"/>
    </xf>
    <xf numFmtId="0" fontId="21" fillId="9" borderId="2" xfId="0" applyFont="1" applyFill="1" applyBorder="1" applyAlignment="1">
      <alignment horizontal="left"/>
    </xf>
    <xf numFmtId="0" fontId="21" fillId="9" borderId="2" xfId="0" applyFont="1" applyFill="1" applyBorder="1" applyAlignment="1">
      <alignment horizontal="left" vertical="top"/>
    </xf>
    <xf numFmtId="0" fontId="12" fillId="0" borderId="2" xfId="0" applyFont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2" fillId="3" borderId="4" xfId="1" applyFont="1" applyFill="1" applyBorder="1" applyAlignment="1">
      <alignment horizontal="center"/>
    </xf>
    <xf numFmtId="0" fontId="8" fillId="8" borderId="11" xfId="0" applyFont="1" applyFill="1" applyBorder="1" applyAlignment="1">
      <alignment horizontal="center" vertical="center"/>
    </xf>
    <xf numFmtId="0" fontId="8" fillId="8" borderId="14" xfId="0" applyFont="1" applyFill="1" applyBorder="1" applyAlignment="1">
      <alignment horizontal="center" vertical="center"/>
    </xf>
    <xf numFmtId="0" fontId="8" fillId="8" borderId="6" xfId="0" applyFont="1" applyFill="1" applyBorder="1" applyAlignment="1">
      <alignment horizontal="center" vertical="center"/>
    </xf>
    <xf numFmtId="0" fontId="8" fillId="8" borderId="7" xfId="0" applyFont="1" applyFill="1" applyBorder="1" applyAlignment="1">
      <alignment horizontal="center" vertical="center"/>
    </xf>
    <xf numFmtId="0" fontId="17" fillId="7" borderId="0" xfId="0" applyFont="1" applyFill="1" applyAlignment="1">
      <alignment horizontal="center"/>
    </xf>
    <xf numFmtId="0" fontId="8" fillId="8" borderId="8" xfId="0" applyFont="1" applyFill="1" applyBorder="1" applyAlignment="1">
      <alignment horizontal="center" vertical="center"/>
    </xf>
    <xf numFmtId="0" fontId="15" fillId="10" borderId="6" xfId="0" applyFont="1" applyFill="1" applyBorder="1" applyAlignment="1">
      <alignment horizontal="center"/>
    </xf>
    <xf numFmtId="0" fontId="15" fillId="10" borderId="8" xfId="0" applyFont="1" applyFill="1" applyBorder="1" applyAlignment="1">
      <alignment horizontal="center"/>
    </xf>
    <xf numFmtId="0" fontId="4" fillId="6" borderId="0" xfId="0" applyFont="1" applyFill="1" applyAlignment="1">
      <alignment horizontal="center"/>
    </xf>
    <xf numFmtId="0" fontId="9" fillId="8" borderId="9" xfId="0" applyFont="1" applyFill="1" applyBorder="1" applyAlignment="1">
      <alignment horizontal="center" vertical="center" wrapText="1"/>
    </xf>
    <xf numFmtId="0" fontId="9" fillId="8" borderId="12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/>
    </xf>
    <xf numFmtId="0" fontId="5" fillId="8" borderId="11" xfId="0" applyFont="1" applyFill="1" applyBorder="1" applyAlignment="1">
      <alignment horizontal="center" vertical="center"/>
    </xf>
    <xf numFmtId="0" fontId="13" fillId="12" borderId="6" xfId="0" applyFont="1" applyFill="1" applyBorder="1" applyAlignment="1">
      <alignment horizontal="left" vertical="center"/>
    </xf>
    <xf numFmtId="0" fontId="13" fillId="12" borderId="7" xfId="0" applyFont="1" applyFill="1" applyBorder="1" applyAlignment="1">
      <alignment horizontal="left" vertical="center"/>
    </xf>
    <xf numFmtId="0" fontId="13" fillId="12" borderId="8" xfId="0" applyFont="1" applyFill="1" applyBorder="1" applyAlignment="1">
      <alignment horizontal="left" vertical="center"/>
    </xf>
    <xf numFmtId="167" fontId="14" fillId="13" borderId="6" xfId="0" applyNumberFormat="1" applyFont="1" applyFill="1" applyBorder="1" applyAlignment="1">
      <alignment horizontal="left" vertical="center"/>
    </xf>
    <xf numFmtId="167" fontId="14" fillId="13" borderId="7" xfId="0" applyNumberFormat="1" applyFont="1" applyFill="1" applyBorder="1" applyAlignment="1">
      <alignment horizontal="left" vertical="center"/>
    </xf>
    <xf numFmtId="167" fontId="14" fillId="13" borderId="8" xfId="0" applyNumberFormat="1" applyFont="1" applyFill="1" applyBorder="1" applyAlignment="1">
      <alignment horizontal="left" vertical="center"/>
    </xf>
    <xf numFmtId="0" fontId="14" fillId="13" borderId="6" xfId="0" applyFont="1" applyFill="1" applyBorder="1" applyAlignment="1">
      <alignment horizontal="left" vertical="center"/>
    </xf>
    <xf numFmtId="0" fontId="14" fillId="13" borderId="7" xfId="0" applyFont="1" applyFill="1" applyBorder="1" applyAlignment="1">
      <alignment horizontal="left" vertical="center"/>
    </xf>
    <xf numFmtId="0" fontId="14" fillId="13" borderId="8" xfId="0" applyFont="1" applyFill="1" applyBorder="1" applyAlignment="1">
      <alignment horizontal="left" vertical="center"/>
    </xf>
  </cellXfs>
  <cellStyles count="4">
    <cellStyle name="Standaard" xfId="0" builtinId="0"/>
    <cellStyle name="Standaard 2" xfId="1" xr:uid="{00000000-0005-0000-0000-000001000000}"/>
    <cellStyle name="Valuta" xfId="3" builtinId="4"/>
    <cellStyle name="Valuta 2" xfId="2" xr:uid="{5E644B9F-17CC-4DF8-95FE-BE68B48B2086}"/>
  </cellStyles>
  <dxfs count="0"/>
  <tableStyles count="0" defaultTableStyle="TableStyleMedium2" defaultPivotStyle="PivotStyleLight16"/>
  <colors>
    <mruColors>
      <color rgb="FFA50021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pivotCacheDefinition" Target="pivotCache/pivotCacheDefinition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705970</xdr:colOff>
      <xdr:row>0</xdr:row>
      <xdr:rowOff>0</xdr:rowOff>
    </xdr:from>
    <xdr:to>
      <xdr:col>0</xdr:col>
      <xdr:colOff>2263586</xdr:colOff>
      <xdr:row>1</xdr:row>
      <xdr:rowOff>417870</xdr:rowOff>
    </xdr:to>
    <xdr:pic>
      <xdr:nvPicPr>
        <xdr:cNvPr id="3" name="Afbeelding 2" descr="Gemeente Almelo (@Gemeente_Almelo) | Twitter">
          <a:extLst>
            <a:ext uri="{FF2B5EF4-FFF2-40B4-BE49-F238E27FC236}">
              <a16:creationId xmlns:a16="http://schemas.microsoft.com/office/drawing/2014/main" id="{499E4BF4-EB5F-4B09-983D-055813AB081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25418" r="103" b="29673"/>
        <a:stretch/>
      </xdr:blipFill>
      <xdr:spPr bwMode="auto">
        <a:xfrm>
          <a:off x="705970" y="0"/>
          <a:ext cx="1557616" cy="5845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3844\AppData\Local\Microsoft\Windows\INetCache\Content.Outlook\N1DEC7BH\Bijlage%205A%20Calculatieblad%20werkkleding%20-%20aangepast%20Ine%2023-10-2025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illem" refreshedDate="44148.632936574075" createdVersion="6" refreshedVersion="6" minRefreshableVersion="3" recordCount="1475" xr:uid="{C50403A8-0169-498B-B4FF-E65448B17A1D}">
  <cacheSource type="worksheet">
    <worksheetSource ref="A1:F1475" sheet="afname gegevens" r:id="rId2"/>
  </cacheSource>
  <cacheFields count="6">
    <cacheField name="Datum" numFmtId="166">
      <sharedItems containsSemiMixedTypes="0" containsNonDate="0" containsDate="1" containsString="0" minDate="2019-05-20T00:00:00" maxDate="2020-10-14T00:00:00"/>
    </cacheField>
    <cacheField name="Artikel" numFmtId="0">
      <sharedItems count="318">
        <s v="GA-044479OB.58"/>
        <s v="GA-044479OB.50"/>
        <s v="GA-044479OB.52"/>
        <s v="GA-044479OB.54"/>
        <s v="GA-044479OB.56"/>
        <s v="GA-044479OB.60"/>
        <s v="*95"/>
        <s v="CLB6001Blue52"/>
        <s v="044485OB-56"/>
        <s v="044485OB-58"/>
        <s v="1.3340/C54/2-36"/>
        <s v="1.3340/C54/2-38"/>
        <s v="1.3340/C54/2-46"/>
        <s v="028244-955-5"/>
        <s v="405001Black54"/>
        <s v="405003Black50"/>
        <s v="405003Navy52"/>
        <s v="GA-1906603BLK.2XL"/>
        <s v="GA-1906603BLK.L"/>
        <s v="GA-1906603BLK.M"/>
        <s v="GA-1906603BLK.XL"/>
        <s v="GA-1906603BLK.S"/>
        <s v="GA-1906601BLK.XL"/>
        <s v="GA-1906601BLK.2XL"/>
        <s v="GA-1906601BLK.L"/>
        <s v="GA-1906601BLK.M"/>
        <s v="GA-1906601BLK.S"/>
        <s v="GA-1906600BLK.2XL"/>
        <s v="GA-1906600BLK.L"/>
        <s v="GA-1906600BLK.M"/>
        <s v="GA-1906600BLK.XL"/>
        <s v="GA-1906600BLK.S"/>
        <s v="GA-DANNY-C24.30/32"/>
        <s v="GA-DANNY-C24.32/32"/>
        <s v="GA-DANNY-C24.33/32"/>
        <s v="GA-DANNY-C24.36/36"/>
        <s v="GA-DANNY-C24.30/34"/>
        <s v="GA-DANNY-C24.31/32"/>
        <s v="GA-DANNY-C24.32/34"/>
        <s v="GA-DANNY-C24.33/34"/>
        <s v="GA-DANNY-C24.34/30"/>
        <s v="GA-DANNY-C24.34/32"/>
        <s v="GA-DANNY-C24.34/34"/>
        <s v="GA-DANNY-C24.34/36"/>
        <s v="GA-DANNY-C24.36/30"/>
        <s v="GA-DANNY-C24.36/32"/>
        <s v="GA-DANNY-C24.36/34"/>
        <s v="GA-DANNY-C24.38/30"/>
        <s v="GA-DANNY-C24.38/32"/>
        <s v="GA-DANNY-C24.42/36"/>
        <s v="GA-DANNYC24.30-30"/>
        <s v="GA-DANNYC24.30-32"/>
        <s v="GA-DANNYC24.31-30"/>
        <s v="GA-DANNYC24.31-32"/>
        <s v="GA-DANNYC24.32-30"/>
        <s v="GA-DANNYC24.32-32"/>
        <s v="GA-DANNYC24.32-34"/>
        <s v="GA-DANNYC24.32-36"/>
        <s v="GA-DANNYC24.33-34"/>
        <s v="GA-DANNYC24.34-32"/>
        <s v="GA-DANNYC24.34-36"/>
        <s v="GA-DANNYC24.36-32"/>
        <s v="GA-DANNYC24.36-34"/>
        <s v="GA-DANNYC24.36-36"/>
        <s v="GA-DANNYC24.38-32"/>
        <s v="GA-DANNYC24.38-34"/>
        <s v="GA-DANNYC24.36-30"/>
        <s v="1.3345/C24/0-32"/>
        <s v="1.3345/C24/2-34"/>
        <s v="1.3345/C24/4-30"/>
        <s v="1.3345/C24/4-34"/>
        <s v="GA-114097OR.58"/>
        <s v="114097-130-C48"/>
        <s v="114097-130-C50"/>
        <s v="GA-044474OB.48"/>
        <s v="GA-044474OB.54"/>
        <s v="GA-044474OB.46"/>
        <s v="GA-044474OB.50"/>
        <s v="GA-044474OB.52"/>
        <s v="GA-044474OB.56"/>
        <s v="GA-044485OB.52"/>
        <s v="GA-100913"/>
        <s v="GA-100914"/>
        <s v="LOGO"/>
        <s v="LOGO BORST"/>
        <s v="GA-MIKE-A82.W30L32"/>
        <s v="GA-MIKE-A82.W34L32"/>
        <s v="GA-MIKE-A82.W36L32"/>
        <s v="GA-MIKE-A82.W38L32"/>
        <s v="GA-MIKE-A82.W38L34"/>
        <s v="GA-MIKE-A82.30/32"/>
        <s v="GA-MIKE-A82.30/34"/>
        <s v="GA-MIKE-A82.33/32"/>
        <s v="GA-MIKE-A82.33/34"/>
        <s v="GA-MIKE-A82.34/32"/>
        <s v="GA-MIKE-A82.36/32"/>
        <s v="GA-MIKE-A82.36/34"/>
        <s v="GA-MIKE-A82.38/34"/>
        <s v="GA-MIKE-A82.40/32"/>
        <s v="1.3311/A82/2-36"/>
        <s v="2.60.177.06"/>
        <s v="705005blue40/5"/>
        <s v="GA-26.43"/>
        <s v="GA-26.47"/>
        <s v="015850FO-L"/>
        <s v="015850FO-XL"/>
        <s v="GA-10176125.3XL+7"/>
        <s v="GA-10176125.L"/>
        <s v="GA-10176125.M"/>
        <s v="GA-10405925.XL"/>
        <s v="GA-040445OB.2XL"/>
        <s v="GA-040445OB.4XL"/>
        <s v="GA-040445OB.L"/>
        <s v="GA-040445OB.XL"/>
        <s v="GA-040445OB.XXL"/>
        <s v="GA-040445OB.3XL"/>
        <s v="GA-040445OB.M"/>
        <s v="201003BlackXL"/>
        <s v="201003BlackXXL"/>
        <s v="GA-201003BLK.2XL"/>
        <s v="GA-201003BLK.L"/>
        <s v="GA-201003BLK.M"/>
        <s v="GA-201003BLK.XL"/>
        <s v="GA-201003BLK.XS"/>
        <s v="GA-201003DG.2XL"/>
        <s v="GA-201003DG.L"/>
        <s v="GA-201003DG.M"/>
        <s v="GA-201003DG.XL"/>
        <s v="GA-201003BLK.S"/>
        <s v="GA-201003DG.3XL"/>
        <s v="301005DarkgreyXL"/>
        <s v="GA-301005Ant.3XL"/>
        <s v="GA-301005Ant.L"/>
        <s v="GA-301005Ant.M"/>
        <s v="GA-301005ANT.XL"/>
        <s v="GA-301005Ant.XXL"/>
        <s v="GA-301005BLACK.2XL"/>
        <s v="GA-301005Black.3XL"/>
        <s v="GA-301005Black.L"/>
        <s v="GA-301005Black.M"/>
        <s v="GA-301005Black.XL"/>
        <s v="GA-301005Black.XXL"/>
        <s v="GA-301005ANT.2XL"/>
        <s v="GA-301005Ant.4XL"/>
        <s v="GA-301005ANT.S"/>
        <s v="GA-301005BLACK.S"/>
        <s v="646102-17-9"/>
        <s v="GA-652003BLK.120"/>
        <s v="GA-104.001.150"/>
        <s v="GA-104.001.152"/>
        <s v="GA-104.001.156"/>
        <s v="GA-104.001.158"/>
        <s v="GA-104.001.160"/>
        <s v="GA-104.001.148"/>
        <s v="GA-104.001.154"/>
        <s v="GA-107001.3XL"/>
        <s v="GA-107001.M"/>
        <s v="GA-107001.XL"/>
        <s v="GA-107002.2XL"/>
        <s v="GA-107002.3XL"/>
        <s v="GA-107002.XL"/>
        <s v="GA-104004.48"/>
        <s v="GA-104004.54"/>
        <s v="GA-104004.50"/>
        <s v="GA-104004.52"/>
        <s v="GA-104004.56"/>
        <s v="GA-104004.58"/>
        <s v="GA-104004.60"/>
        <s v="GA-JOLLY-ZW.2XL"/>
        <s v="GA-JOLLY-ZW.3XL"/>
        <s v="GA-JOLLY-ZW.L"/>
        <s v="GA-JOLLY-ZW.M"/>
        <s v="GA-JOLLY-ZW.XL"/>
        <s v="GA-JOLLY-ZW.S"/>
        <s v="1025340"/>
        <s v="1003135"/>
        <s v="1014127"/>
        <s v="1016049"/>
        <s v="1001257"/>
        <s v="1012502"/>
        <s v="200003_1000-XL"/>
        <s v="SE1"/>
        <s v="TS.SE1"/>
        <s v="NAAMLABEL"/>
        <s v="SE2"/>
        <s v="GA-PALMER.L"/>
        <s v="GA-PALMER.XL"/>
        <s v="GA-PALMER.2XL"/>
        <s v="GA-PALMER.3XL"/>
        <s v="GA-PALMER.M"/>
        <s v="TSJ2000DarkgreyL"/>
        <s v="GA-402006BLK.XL"/>
        <s v="GA-402006DG.2XL"/>
        <s v="GA-402006BLK.2XL"/>
        <s v="GA-402006BLK.3XL"/>
        <s v="GA-402006BLK.L"/>
        <s v="GA-402006BLK.M"/>
        <s v="GA-04025985OB.2XL"/>
        <s v="GA-04025985OB.3XL"/>
        <s v="GA-04025985OB.L"/>
        <s v="GA-04025985OB.M"/>
        <s v="GA-04025985OB.XL"/>
        <s v="402006DarkgreyL"/>
        <s v="402006DarkgreyM"/>
        <s v="402006DarkgreyXL"/>
        <s v="402006NavyM"/>
        <s v="04025985OB-3XL"/>
        <s v="04025985OB-L"/>
        <s v="04025985OB-M"/>
        <s v="GA-6010.56"/>
        <s v="GA-6010.48"/>
        <s v="GA-6010.50"/>
        <s v="GA-6010.52"/>
        <s v="GA-6010.54"/>
        <s v="GA-6010.58"/>
        <s v="GA-6085.54"/>
        <s v="GA-6085.56"/>
        <s v="GA-6085.48"/>
        <s v="GA-6085.50"/>
        <s v="GA-6085.52"/>
        <s v="GA-6085.58"/>
        <s v="GA-6085.64"/>
        <s v="GA-100556"/>
        <s v="100556-940-ONESIZE"/>
        <s v="044479OB-54"/>
        <s v="KVS-301008DGRY.M"/>
        <s v="GA-040470OB.3XL"/>
        <s v="GA-040470OB.L"/>
        <s v="GA-040470OB.XL"/>
        <s v="GA-040470OB.XXL"/>
        <s v="GA-040470OB.2XL"/>
        <s v="GA-040470OB.4XL"/>
        <s v="GA-040470OB.M"/>
        <s v="GA-301002Ant.XL"/>
        <s v="GA-301002Antl.XXL"/>
        <s v="GA-301002Black.XL"/>
        <s v="GA-301002Black.XXL"/>
        <s v="301002BlackXL"/>
        <s v="301002BlackXXL"/>
        <s v="GA-301002ANT.L"/>
        <s v="GA-301002Ant.M"/>
        <s v="GA-301002ANT.XS"/>
        <s v="GA-301002Black.3XL"/>
        <s v="GA-301002BLACK.L"/>
        <s v="GA-301002BLACK.M"/>
        <s v="107.002.XL"/>
        <s v="602001BlackL"/>
        <s v="602002BlackL"/>
        <s v="GA-04026027OB.L"/>
        <s v="GA-04026027OB.M"/>
        <s v="GA-04026027OB.XL"/>
        <s v="GA-203006OR.XL"/>
        <s v="014064FO-L"/>
        <s v="014064FO-XL"/>
        <s v="GA-JACE+.2XL"/>
        <s v="GA-JACE+.XL"/>
        <s v="GA-JACE+.L"/>
        <s v="GA-JACEBLK.2XL"/>
        <s v="GA-JAZZ.2XL"/>
        <s v="GA-JAZZ.L"/>
        <s v="GA-JAZZ.M"/>
        <s v="GA-JOLLY-ANT.2XL"/>
        <s v="GA-JOLLY-ANT.3XL"/>
        <s v="GA-JOLLY-ANT.L"/>
        <s v="GA-JOLLY-ANT.M"/>
        <s v="GA-JOLLY-ANT.S"/>
        <s v="GA-JOLLY-ANT.XL"/>
        <s v="GA-JOLLY-ZWART.XL"/>
        <s v="KVS-101015DGRY.L"/>
        <s v="KVS-101005DGRY.L"/>
        <s v="453019Orange3XL-4X"/>
        <s v="453019OrangeM-L"/>
        <s v="453019OrangeXL-XXL"/>
        <s v="GA-453019O.M-L"/>
        <s v="GA-453019O.XL-2XL"/>
        <s v="GA-453019OR.M-L"/>
        <s v="GA-453019OR.XL-XXL"/>
        <s v="KVS-502010.50"/>
        <s v="GA-502019BLK.48"/>
        <s v="GA-502019BLK.50"/>
        <s v="GA-502019BLK.56"/>
        <s v="GA-502019BLK.52"/>
        <s v="GA-502019BLK.54"/>
        <s v="GA-502020BLK.52"/>
        <s v="GA-502020DG.46"/>
        <s v="502020Black48"/>
        <s v="502020Darkgrey46"/>
        <s v="GA-502020BLK.48"/>
        <s v="GA-502020BLK.56"/>
        <s v="GA-502020DG.50"/>
        <s v="GA-602008.39-42"/>
        <s v="GA-602008.43-46"/>
        <s v="GA-602008.47-50"/>
        <s v="GA-602008.35-38"/>
        <s v="GA-602009.39-42"/>
        <s v="GA-602009.43-46"/>
        <s v="GA-602009.47-50"/>
        <s v="GA-602009.35-38"/>
        <s v="GA-072395OB.3XL"/>
        <s v="GA-072395OB.L"/>
        <s v="GA-072395OB.M"/>
        <s v="GA-072395OB.XL"/>
        <s v="GA-072395OB.XXL"/>
        <s v="GA-072395OB.2XL"/>
        <s v="GA-072395OB.S"/>
        <s v="072395OB-3XL"/>
        <s v="072395OB-L"/>
        <s v="072395OB-M"/>
        <s v="GA-072396OB.3XL"/>
        <s v="GA-072396OB.L"/>
        <s v="GA-072396OB.M"/>
        <s v="GA-072396OB.XL"/>
        <s v="GA-072396OB.XXL"/>
        <s v="072396FO-L"/>
        <s v="072396FO-M"/>
        <s v="043750OBP-L"/>
        <s v="043750OBP-XL"/>
        <s v="GA-114886.38/32"/>
      </sharedItems>
    </cacheField>
    <cacheField name="maatvoering" numFmtId="0">
      <sharedItems containsMixedTypes="1" containsNumber="1" containsInteger="1" minValue="32" maxValue="160" count="72">
        <n v="58"/>
        <n v="50"/>
        <n v="52"/>
        <n v="54"/>
        <n v="56"/>
        <n v="60"/>
        <s v="36/30"/>
        <s v="bretels"/>
        <n v="36"/>
        <n v="38"/>
        <n v="46"/>
        <s v="s"/>
        <s v="2xl"/>
        <s v="l"/>
        <s v="m"/>
        <s v="xl"/>
        <s v="30/32"/>
        <s v="32/32"/>
        <s v="33/32"/>
        <s v="36/36"/>
        <s v="30/34"/>
        <s v="31/32"/>
        <s v="32/34"/>
        <s v="33/34"/>
        <s v="34/30"/>
        <s v="34/32"/>
        <s v="34/34"/>
        <s v="34/36"/>
        <s v="36/32"/>
        <s v="36/34"/>
        <s v="38/30"/>
        <s v="38/32"/>
        <s v="42/36"/>
        <s v="30/30"/>
        <s v="31/30"/>
        <s v="32/30"/>
        <s v="32/36"/>
        <s v="38/34"/>
        <s v="0/32"/>
        <s v="2/32"/>
        <s v="2/34"/>
        <s v="4/30"/>
        <s v="4/34"/>
        <s v="nvt"/>
        <n v="48"/>
        <s v="riem"/>
        <s v="logo"/>
        <n v="32"/>
        <n v="34"/>
        <s v="40/32"/>
        <s v="hes"/>
        <s v="40/5"/>
        <n v="43"/>
        <n v="47"/>
        <s v="l "/>
        <s v="3xl"/>
        <s v="4xl"/>
        <s v="xxl"/>
        <s v="xs"/>
        <n v="150"/>
        <n v="152"/>
        <n v="156"/>
        <n v="158"/>
        <n v="160"/>
        <n v="148"/>
        <n v="154"/>
        <n v="64"/>
        <s v="39-42"/>
        <s v="43-46"/>
        <s v="47-50"/>
        <s v="35-38"/>
        <s v="parka "/>
      </sharedItems>
    </cacheField>
    <cacheField name="Omschrijving" numFmtId="0">
      <sharedItems count="136">
        <s v="Battle dress harwich hi-vis"/>
        <s v="Battle dress harwich hi-vis "/>
        <s v="BEECH 36/30 "/>
        <s v="Blouse Basis "/>
        <s v="Bodytrouser Holland or/bl "/>
        <s v="BRETELS + CLIP STIERM 562411 "/>
        <s v="BRETELS 537804 STIERMAN TBV ZAAGBROEK"/>
        <s v="BRETELS OREGON 562411 "/>
        <s v="BRETELS STIERM 562411 "/>
        <s v="Burt Heren C54 Blue Denim"/>
        <s v="Clique Classic Lincoln S/S"/>
        <s v="Colbert Dames "/>
        <s v="Colbert Heren "/>
        <s v="Craft thermobroek lang"/>
        <s v="Craft thermobroek lang "/>
        <s v="Craft thermohemd korte mouw"/>
        <s v="Craft thermohemd korte mouw "/>
        <s v="Craft thermohemd lange mouw"/>
        <s v="Craft thermohemd lange mouw "/>
        <s v="Danny c24 stretch"/>
        <s v="Danny c24 stretch "/>
        <s v="DANNY C24 stretch denim"/>
        <s v="DANNY C24 stretch denim "/>
        <s v="Danny men's pant dark"/>
        <s v="Danny men's pant dark "/>
        <s v="DASSY JEANS KNOWFILLE MT. 54 "/>
        <s v="Fristads korte broek hi-vis"/>
        <s v="GA-104.001.162 "/>
        <s v="GA-6085.L "/>
        <s v="GA-JAZZBLK.L "/>
        <s v="High vis korte broek klasse 2 "/>
        <s v="Hi-vis werkbroek"/>
        <s v="Hi-vis werkbroek "/>
        <s v="Holland bodybroek Hi-Vis EN-IS "/>
        <s v="Lederen riem"/>
        <s v="Lederen riem "/>
        <s v="Logo emblemen "/>
        <s v="Logo emblemen borst"/>
        <s v="MIKE A82 DENIM MET DUIMSTOKZAK"/>
        <s v="Mike A82 met duimstokzak "/>
        <s v="Mike men's A82 pant slub "/>
        <s v="M-Wear verkeersvest oranje RWS"/>
        <s v="M-Wear verkeersvest oranje RWS "/>
        <s v="Overhemd Basis "/>
        <s v="Overhemd Capraro Style 26"/>
        <s v="PALM S03 24/7 STRETCH 36-30 "/>
        <s v="Parka fluor orange 5049"/>
        <s v="Pfanner zaagbroek klasse 1"/>
        <s v="Pfanner zaagbroek klasse 1 "/>
        <s v="Pfanner zip neck shirt EN471"/>
        <s v="Polo Thorne"/>
        <s v="Polo Thorne "/>
        <s v="Poloshirt 180 Gram"/>
        <s v="Poloshirt PP180"/>
        <s v="Poloshirt PP180 "/>
        <s v="Polosweater Boord"/>
        <s v="Polosweater Boord "/>
        <s v="Projob 6102 SWEATSHIRT"/>
        <s v="Riem stretch 120cm verstelbaar "/>
        <s v="Rovince teek jeans"/>
        <s v="Rovince teek jeans "/>
        <s v="Rovince teekwerend overhemd "/>
        <s v="Rovince teekwerende broek"/>
        <s v="Rovince teekwerende broek "/>
        <s v="Santino T-shirt"/>
        <s v="Santino T-shirt "/>
        <s v="SANTINO T-shirt Jace + C-neck "/>
        <s v="SANTINO T-shirt Jazz V-neck "/>
        <s v="SANTINO T-shirt Jazz V-neck JAZZ 200156"/>
        <s v="SANTINO T-shirt Jolly"/>
        <s v="SEALEN BORST-EMBLEEM"/>
        <s v="SEALEN BORST-EMBLEEM "/>
        <s v="Sealen klein logo embleem"/>
        <s v="SEALEN LOGO OP BORST"/>
        <s v="SEALEN NAAMLABEL"/>
        <s v="SEALEN NAAMLABEL "/>
        <s v="SEALEN RUG-EMBLEEM "/>
        <s v="SIOEN PARKA PALMER "/>
        <s v="Sioen winterparka"/>
        <s v="Sioen winterparka "/>
        <s v="Soft Shell jack"/>
        <s v="Softshell jack luxe"/>
        <s v="Softshell jack luxe "/>
        <s v="Softshell jack telford"/>
        <s v="SOFTSHELL JACK TELFORD "/>
        <s v="Softshell Luxe"/>
        <s v="Softshell Luxe "/>
        <s v="Softshell Telford or/bl"/>
        <s v="Sticomfort bosmaaierbroek"/>
        <s v="Sticomfort bosmaaierbroek "/>
        <s v="Sticomfort zaagbroek"/>
        <s v="Sticomfort zaagbroek "/>
        <s v="Stretch riem Fristads"/>
        <s v="Stretchriem 994 RB "/>
        <s v="Summerjack Harwich or/bl "/>
        <s v="Sweater ronde hals"/>
        <s v="Sweater Tokio"/>
        <s v="Sweater Tokio "/>
        <s v="Sweatervest Fleece"/>
        <s v="Sweatervest Fleece "/>
        <s v="Teken Overhemd "/>
        <s v="Thermo Onderbroek "/>
        <s v="Thermo Shirt "/>
        <s v="Torgau Fleecejack Hi-Vis"/>
        <s v="Torgau Fleecejack Hi-Vis "/>
        <s v="Tricorp poloshirt cooldry RWS "/>
        <s v="Trousers fluor orange-5049"/>
        <s v="T-shirt Jace extra lang"/>
        <s v="T-shirt Jace extra lang "/>
        <s v="T-shirt jace+ extra lang "/>
        <s v="T-shirt Jazz V-hals "/>
        <s v="T-shirt Jolly ronde hals"/>
        <s v="T-shirt Jolly ronde hals "/>
        <s v="T-shirt ronde hals "/>
        <s v="T-shirt v-hals korte mouw"/>
        <s v="Veiligheidsvest RWS Rits"/>
        <s v="Veiligheidsvest RWS Rits "/>
        <s v="Werkbroek"/>
        <s v="Werkbroek basis kort"/>
        <s v="Werkbroek basis kort "/>
        <s v="Werkbroek twill cordura stretc"/>
        <s v="Werkbroek Twill Cordura Stretc "/>
        <s v="Werksok 2-pack winter 70 gram"/>
        <s v="Werksok 2-pack winter 70 gram "/>
        <s v="Werksok 2-pack zomer 55 gram"/>
        <s v="Werksok 2-pack zomer 55 gram "/>
        <s v="Winter parka Utah"/>
        <s v="Winter parka Utah "/>
        <s v="Winter parka Utah or/bl"/>
        <s v="Winterjack Umag"/>
        <s v="Winterjack Umag "/>
        <s v="Winterjack Umag orange"/>
        <s v="Winterjack Umag orange "/>
        <s v="Winterparka sep. March or/bl "/>
        <s v="Wrangler broek Texas darkstone"/>
        <s v="Wrangler broek Texas darkstone "/>
      </sharedItems>
    </cacheField>
    <cacheField name="Aantal" numFmtId="4">
      <sharedItems containsSemiMixedTypes="0" containsString="0" containsNumber="1" containsInteger="1" minValue="-3" maxValue="1000"/>
    </cacheField>
    <cacheField name="wat is het volgens de kledinglijst" numFmtId="0">
      <sharedItems containsBlank="1" count="48">
        <s v="Parkajas oranje"/>
        <s v="Spijkerbroek stretch"/>
        <s v="Blouse"/>
        <s v="Bodytrousers"/>
        <s v="Bretels"/>
        <s v="Polo"/>
        <s v="Colbert"/>
        <s v="Thermobroek - lang"/>
        <s v="Thermohemd - korte mouw"/>
        <s v="Thermohemd - lang mouw"/>
        <s v="Spijkerbroek  stretch"/>
        <s v="High vis korte broek"/>
        <m/>
        <s v="Tshirt"/>
        <s v="High vis lange broek"/>
        <s v="Body trouser"/>
        <s v="Riem leder"/>
        <s v="Spijkerbroek met duimstokzak"/>
        <s v="Veiligheidshesje"/>
        <s v="Overhemd"/>
        <s v="Spijkerbroek"/>
        <s v="Parkajas oranje zwart"/>
        <s v="Zaagbroek klasse 1"/>
        <s v="Zip neck shirt"/>
        <s v="Veiligheidspolo"/>
        <s v="Poloshirt"/>
        <s v="Polosweater boord"/>
        <s v="Poloshirt cooldry"/>
        <s v="Riem stretch  "/>
        <s v="Werkbroek met teekwerende behandeling (spijker)"/>
        <s v="Teekwerend overhemd (desert)"/>
        <s v="Werkbroek met teekwerende behandeling (groene)"/>
        <s v="tshirt - extra lang"/>
        <s v="Parka jas (blauw)"/>
        <s v="Softshell jack antraciet/zwart"/>
        <s v="Softshell Jack oranje met striping"/>
        <s v="Bosmaaierbroek"/>
        <s v="Zaagbroek"/>
        <s v="Zomerjas (oranje)"/>
        <s v="Sweatervest fleece"/>
        <s v="Sweater - lang mouw"/>
        <s v="Thermo Onderbroek"/>
        <s v="Veiligheidsvest fleece"/>
        <s v="Werkbroek lang"/>
        <s v="Werkbroek kort"/>
        <s v="Sokken"/>
        <s v="Pilotjack (oranje)"/>
        <s v="Parka jas (oranje) march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75">
  <r>
    <d v="2020-05-25T00:00:00"/>
    <x v="0"/>
    <x v="0"/>
    <x v="0"/>
    <n v="1"/>
    <x v="0"/>
  </r>
  <r>
    <d v="2019-10-15T00:00:00"/>
    <x v="1"/>
    <x v="1"/>
    <x v="1"/>
    <n v="1"/>
    <x v="0"/>
  </r>
  <r>
    <d v="2019-10-21T00:00:00"/>
    <x v="2"/>
    <x v="2"/>
    <x v="1"/>
    <n v="1"/>
    <x v="0"/>
  </r>
  <r>
    <d v="2019-10-15T00:00:00"/>
    <x v="2"/>
    <x v="2"/>
    <x v="1"/>
    <n v="1"/>
    <x v="0"/>
  </r>
  <r>
    <d v="2019-10-02T00:00:00"/>
    <x v="3"/>
    <x v="3"/>
    <x v="1"/>
    <n v="1"/>
    <x v="0"/>
  </r>
  <r>
    <d v="2019-10-15T00:00:00"/>
    <x v="3"/>
    <x v="3"/>
    <x v="1"/>
    <n v="1"/>
    <x v="0"/>
  </r>
  <r>
    <d v="2019-10-14T00:00:00"/>
    <x v="4"/>
    <x v="4"/>
    <x v="1"/>
    <n v="1"/>
    <x v="0"/>
  </r>
  <r>
    <d v="2019-10-30T00:00:00"/>
    <x v="5"/>
    <x v="5"/>
    <x v="1"/>
    <n v="1"/>
    <x v="0"/>
  </r>
  <r>
    <d v="2019-12-24T00:00:00"/>
    <x v="6"/>
    <x v="6"/>
    <x v="2"/>
    <n v="3"/>
    <x v="1"/>
  </r>
  <r>
    <d v="2019-10-07T00:00:00"/>
    <x v="7"/>
    <x v="2"/>
    <x v="3"/>
    <n v="2"/>
    <x v="2"/>
  </r>
  <r>
    <d v="2019-09-30T00:00:00"/>
    <x v="8"/>
    <x v="4"/>
    <x v="4"/>
    <n v="1"/>
    <x v="3"/>
  </r>
  <r>
    <d v="2019-10-08T00:00:00"/>
    <x v="8"/>
    <x v="4"/>
    <x v="4"/>
    <n v="1"/>
    <x v="3"/>
  </r>
  <r>
    <d v="2019-09-30T00:00:00"/>
    <x v="9"/>
    <x v="0"/>
    <x v="4"/>
    <n v="1"/>
    <x v="3"/>
  </r>
  <r>
    <d v="2019-10-08T00:00:00"/>
    <x v="9"/>
    <x v="0"/>
    <x v="4"/>
    <n v="1"/>
    <x v="3"/>
  </r>
  <r>
    <d v="2019-08-01T00:00:00"/>
    <x v="6"/>
    <x v="7"/>
    <x v="5"/>
    <n v="13"/>
    <x v="4"/>
  </r>
  <r>
    <d v="2020-07-20T00:00:00"/>
    <x v="6"/>
    <x v="7"/>
    <x v="6"/>
    <n v="10"/>
    <x v="4"/>
  </r>
  <r>
    <d v="2020-01-15T00:00:00"/>
    <x v="6"/>
    <x v="7"/>
    <x v="7"/>
    <n v="1"/>
    <x v="4"/>
  </r>
  <r>
    <d v="2020-01-15T00:00:00"/>
    <x v="6"/>
    <x v="7"/>
    <x v="7"/>
    <n v="3"/>
    <x v="4"/>
  </r>
  <r>
    <d v="2020-01-27T00:00:00"/>
    <x v="6"/>
    <x v="7"/>
    <x v="8"/>
    <n v="5"/>
    <x v="4"/>
  </r>
  <r>
    <d v="2020-05-25T00:00:00"/>
    <x v="10"/>
    <x v="8"/>
    <x v="9"/>
    <n v="2"/>
    <x v="1"/>
  </r>
  <r>
    <d v="2020-05-25T00:00:00"/>
    <x v="11"/>
    <x v="9"/>
    <x v="9"/>
    <n v="2"/>
    <x v="1"/>
  </r>
  <r>
    <d v="2020-05-25T00:00:00"/>
    <x v="12"/>
    <x v="10"/>
    <x v="9"/>
    <n v="2"/>
    <x v="1"/>
  </r>
  <r>
    <d v="2020-10-07T00:00:00"/>
    <x v="13"/>
    <x v="11"/>
    <x v="10"/>
    <n v="2"/>
    <x v="5"/>
  </r>
  <r>
    <d v="2019-10-07T00:00:00"/>
    <x v="14"/>
    <x v="3"/>
    <x v="11"/>
    <n v="1"/>
    <x v="6"/>
  </r>
  <r>
    <d v="2019-10-08T00:00:00"/>
    <x v="15"/>
    <x v="1"/>
    <x v="12"/>
    <n v="1"/>
    <x v="6"/>
  </r>
  <r>
    <d v="2019-11-05T00:00:00"/>
    <x v="16"/>
    <x v="2"/>
    <x v="12"/>
    <n v="1"/>
    <x v="6"/>
  </r>
  <r>
    <d v="2020-10-13T00:00:00"/>
    <x v="17"/>
    <x v="12"/>
    <x v="13"/>
    <n v="5"/>
    <x v="7"/>
  </r>
  <r>
    <d v="2020-02-27T00:00:00"/>
    <x v="18"/>
    <x v="13"/>
    <x v="13"/>
    <n v="3"/>
    <x v="7"/>
  </r>
  <r>
    <d v="2020-10-13T00:00:00"/>
    <x v="19"/>
    <x v="14"/>
    <x v="13"/>
    <n v="2"/>
    <x v="7"/>
  </r>
  <r>
    <d v="2020-02-26T00:00:00"/>
    <x v="20"/>
    <x v="15"/>
    <x v="13"/>
    <n v="3"/>
    <x v="7"/>
  </r>
  <r>
    <d v="2019-11-01T00:00:00"/>
    <x v="17"/>
    <x v="12"/>
    <x v="14"/>
    <n v="2"/>
    <x v="7"/>
  </r>
  <r>
    <d v="2020-01-13T00:00:00"/>
    <x v="17"/>
    <x v="12"/>
    <x v="14"/>
    <n v="1"/>
    <x v="7"/>
  </r>
  <r>
    <d v="2019-11-25T00:00:00"/>
    <x v="18"/>
    <x v="13"/>
    <x v="14"/>
    <n v="1"/>
    <x v="7"/>
  </r>
  <r>
    <d v="2019-10-02T00:00:00"/>
    <x v="18"/>
    <x v="13"/>
    <x v="14"/>
    <n v="1"/>
    <x v="7"/>
  </r>
  <r>
    <d v="2019-10-03T00:00:00"/>
    <x v="18"/>
    <x v="13"/>
    <x v="14"/>
    <n v="2"/>
    <x v="7"/>
  </r>
  <r>
    <d v="2019-11-21T00:00:00"/>
    <x v="18"/>
    <x v="13"/>
    <x v="14"/>
    <n v="1"/>
    <x v="7"/>
  </r>
  <r>
    <d v="2019-12-04T00:00:00"/>
    <x v="18"/>
    <x v="13"/>
    <x v="14"/>
    <n v="1"/>
    <x v="7"/>
  </r>
  <r>
    <d v="2019-12-02T00:00:00"/>
    <x v="18"/>
    <x v="13"/>
    <x v="14"/>
    <n v="2"/>
    <x v="7"/>
  </r>
  <r>
    <d v="2019-12-03T00:00:00"/>
    <x v="18"/>
    <x v="13"/>
    <x v="14"/>
    <n v="2"/>
    <x v="7"/>
  </r>
  <r>
    <d v="2019-12-12T00:00:00"/>
    <x v="18"/>
    <x v="13"/>
    <x v="14"/>
    <n v="1"/>
    <x v="7"/>
  </r>
  <r>
    <d v="2019-10-03T00:00:00"/>
    <x v="19"/>
    <x v="14"/>
    <x v="14"/>
    <n v="2"/>
    <x v="7"/>
  </r>
  <r>
    <d v="2019-11-25T00:00:00"/>
    <x v="19"/>
    <x v="14"/>
    <x v="14"/>
    <n v="2"/>
    <x v="7"/>
  </r>
  <r>
    <d v="2019-11-21T00:00:00"/>
    <x v="19"/>
    <x v="14"/>
    <x v="14"/>
    <n v="2"/>
    <x v="7"/>
  </r>
  <r>
    <d v="2019-12-16T00:00:00"/>
    <x v="19"/>
    <x v="14"/>
    <x v="14"/>
    <n v="3"/>
    <x v="7"/>
  </r>
  <r>
    <d v="2019-10-02T00:00:00"/>
    <x v="21"/>
    <x v="11"/>
    <x v="14"/>
    <n v="2"/>
    <x v="7"/>
  </r>
  <r>
    <d v="2019-10-03T00:00:00"/>
    <x v="20"/>
    <x v="15"/>
    <x v="14"/>
    <n v="2"/>
    <x v="7"/>
  </r>
  <r>
    <d v="2019-10-15T00:00:00"/>
    <x v="20"/>
    <x v="15"/>
    <x v="14"/>
    <n v="2"/>
    <x v="7"/>
  </r>
  <r>
    <d v="2019-12-05T00:00:00"/>
    <x v="20"/>
    <x v="15"/>
    <x v="14"/>
    <n v="5"/>
    <x v="7"/>
  </r>
  <r>
    <d v="2019-12-11T00:00:00"/>
    <x v="20"/>
    <x v="15"/>
    <x v="14"/>
    <n v="2"/>
    <x v="7"/>
  </r>
  <r>
    <d v="2020-02-26T00:00:00"/>
    <x v="22"/>
    <x v="15"/>
    <x v="15"/>
    <n v="2"/>
    <x v="8"/>
  </r>
  <r>
    <d v="2019-11-04T00:00:00"/>
    <x v="23"/>
    <x v="12"/>
    <x v="16"/>
    <n v="2"/>
    <x v="8"/>
  </r>
  <r>
    <d v="2019-10-21T00:00:00"/>
    <x v="24"/>
    <x v="13"/>
    <x v="16"/>
    <n v="3"/>
    <x v="8"/>
  </r>
  <r>
    <d v="2019-10-21T00:00:00"/>
    <x v="24"/>
    <x v="13"/>
    <x v="16"/>
    <n v="2"/>
    <x v="8"/>
  </r>
  <r>
    <d v="2019-10-03T00:00:00"/>
    <x v="24"/>
    <x v="13"/>
    <x v="16"/>
    <n v="2"/>
    <x v="8"/>
  </r>
  <r>
    <d v="2019-10-03T00:00:00"/>
    <x v="24"/>
    <x v="13"/>
    <x v="16"/>
    <n v="2"/>
    <x v="8"/>
  </r>
  <r>
    <d v="2019-11-28T00:00:00"/>
    <x v="24"/>
    <x v="13"/>
    <x v="16"/>
    <n v="4"/>
    <x v="8"/>
  </r>
  <r>
    <d v="2019-11-21T00:00:00"/>
    <x v="24"/>
    <x v="13"/>
    <x v="16"/>
    <n v="2"/>
    <x v="8"/>
  </r>
  <r>
    <d v="2019-12-04T00:00:00"/>
    <x v="24"/>
    <x v="13"/>
    <x v="16"/>
    <n v="1"/>
    <x v="8"/>
  </r>
  <r>
    <d v="2019-12-02T00:00:00"/>
    <x v="24"/>
    <x v="13"/>
    <x v="16"/>
    <n v="2"/>
    <x v="8"/>
  </r>
  <r>
    <d v="2019-12-03T00:00:00"/>
    <x v="24"/>
    <x v="13"/>
    <x v="16"/>
    <n v="2"/>
    <x v="8"/>
  </r>
  <r>
    <d v="2019-12-12T00:00:00"/>
    <x v="24"/>
    <x v="13"/>
    <x v="16"/>
    <n v="1"/>
    <x v="8"/>
  </r>
  <r>
    <d v="2019-11-25T00:00:00"/>
    <x v="25"/>
    <x v="14"/>
    <x v="16"/>
    <n v="2"/>
    <x v="8"/>
  </r>
  <r>
    <d v="2019-10-15T00:00:00"/>
    <x v="26"/>
    <x v="11"/>
    <x v="16"/>
    <n v="2"/>
    <x v="8"/>
  </r>
  <r>
    <d v="2019-12-16T00:00:00"/>
    <x v="22"/>
    <x v="15"/>
    <x v="16"/>
    <n v="2"/>
    <x v="8"/>
  </r>
  <r>
    <d v="2019-10-15T00:00:00"/>
    <x v="22"/>
    <x v="15"/>
    <x v="16"/>
    <n v="2"/>
    <x v="8"/>
  </r>
  <r>
    <d v="2019-10-08T00:00:00"/>
    <x v="22"/>
    <x v="15"/>
    <x v="16"/>
    <n v="3"/>
    <x v="8"/>
  </r>
  <r>
    <d v="2019-10-14T00:00:00"/>
    <x v="22"/>
    <x v="15"/>
    <x v="16"/>
    <n v="2"/>
    <x v="8"/>
  </r>
  <r>
    <d v="2019-10-15T00:00:00"/>
    <x v="22"/>
    <x v="15"/>
    <x v="16"/>
    <n v="2"/>
    <x v="8"/>
  </r>
  <r>
    <d v="2020-01-02T00:00:00"/>
    <x v="22"/>
    <x v="15"/>
    <x v="16"/>
    <n v="3"/>
    <x v="8"/>
  </r>
  <r>
    <d v="2020-10-13T00:00:00"/>
    <x v="27"/>
    <x v="12"/>
    <x v="17"/>
    <n v="5"/>
    <x v="9"/>
  </r>
  <r>
    <d v="2020-02-27T00:00:00"/>
    <x v="28"/>
    <x v="13"/>
    <x v="17"/>
    <n v="3"/>
    <x v="9"/>
  </r>
  <r>
    <d v="2020-10-13T00:00:00"/>
    <x v="29"/>
    <x v="14"/>
    <x v="17"/>
    <n v="2"/>
    <x v="9"/>
  </r>
  <r>
    <d v="2020-02-26T00:00:00"/>
    <x v="30"/>
    <x v="15"/>
    <x v="17"/>
    <n v="2"/>
    <x v="9"/>
  </r>
  <r>
    <d v="2020-01-13T00:00:00"/>
    <x v="27"/>
    <x v="12"/>
    <x v="18"/>
    <n v="1"/>
    <x v="9"/>
  </r>
  <r>
    <d v="2019-11-25T00:00:00"/>
    <x v="28"/>
    <x v="13"/>
    <x v="18"/>
    <n v="2"/>
    <x v="9"/>
  </r>
  <r>
    <d v="2019-10-02T00:00:00"/>
    <x v="28"/>
    <x v="13"/>
    <x v="18"/>
    <n v="1"/>
    <x v="9"/>
  </r>
  <r>
    <d v="2019-10-02T00:00:00"/>
    <x v="28"/>
    <x v="13"/>
    <x v="18"/>
    <n v="1"/>
    <x v="9"/>
  </r>
  <r>
    <d v="2019-11-21T00:00:00"/>
    <x v="28"/>
    <x v="13"/>
    <x v="18"/>
    <n v="1"/>
    <x v="9"/>
  </r>
  <r>
    <d v="2019-12-04T00:00:00"/>
    <x v="28"/>
    <x v="13"/>
    <x v="18"/>
    <n v="1"/>
    <x v="9"/>
  </r>
  <r>
    <d v="2019-12-02T00:00:00"/>
    <x v="28"/>
    <x v="13"/>
    <x v="18"/>
    <n v="2"/>
    <x v="9"/>
  </r>
  <r>
    <d v="2019-12-12T00:00:00"/>
    <x v="28"/>
    <x v="13"/>
    <x v="18"/>
    <n v="1"/>
    <x v="9"/>
  </r>
  <r>
    <d v="2019-12-10T00:00:00"/>
    <x v="28"/>
    <x v="13"/>
    <x v="18"/>
    <n v="2"/>
    <x v="9"/>
  </r>
  <r>
    <d v="2019-12-16T00:00:00"/>
    <x v="28"/>
    <x v="13"/>
    <x v="18"/>
    <n v="3"/>
    <x v="9"/>
  </r>
  <r>
    <d v="2019-11-25T00:00:00"/>
    <x v="29"/>
    <x v="14"/>
    <x v="18"/>
    <n v="2"/>
    <x v="9"/>
  </r>
  <r>
    <d v="2019-10-02T00:00:00"/>
    <x v="31"/>
    <x v="11"/>
    <x v="18"/>
    <n v="2"/>
    <x v="9"/>
  </r>
  <r>
    <d v="2019-10-17T00:00:00"/>
    <x v="30"/>
    <x v="15"/>
    <x v="18"/>
    <n v="2"/>
    <x v="9"/>
  </r>
  <r>
    <d v="2019-11-25T00:00:00"/>
    <x v="30"/>
    <x v="15"/>
    <x v="18"/>
    <n v="5"/>
    <x v="9"/>
  </r>
  <r>
    <d v="2019-09-10T00:00:00"/>
    <x v="30"/>
    <x v="15"/>
    <x v="18"/>
    <n v="5"/>
    <x v="9"/>
  </r>
  <r>
    <d v="2019-10-03T00:00:00"/>
    <x v="30"/>
    <x v="15"/>
    <x v="18"/>
    <n v="2"/>
    <x v="9"/>
  </r>
  <r>
    <d v="2019-10-03T00:00:00"/>
    <x v="30"/>
    <x v="15"/>
    <x v="18"/>
    <n v="2"/>
    <x v="9"/>
  </r>
  <r>
    <d v="2019-10-15T00:00:00"/>
    <x v="30"/>
    <x v="15"/>
    <x v="18"/>
    <n v="2"/>
    <x v="9"/>
  </r>
  <r>
    <d v="2019-11-28T00:00:00"/>
    <x v="30"/>
    <x v="15"/>
    <x v="18"/>
    <n v="2"/>
    <x v="9"/>
  </r>
  <r>
    <d v="2019-12-05T00:00:00"/>
    <x v="30"/>
    <x v="15"/>
    <x v="18"/>
    <n v="5"/>
    <x v="9"/>
  </r>
  <r>
    <d v="2019-12-11T00:00:00"/>
    <x v="30"/>
    <x v="15"/>
    <x v="18"/>
    <n v="2"/>
    <x v="9"/>
  </r>
  <r>
    <d v="2020-08-05T00:00:00"/>
    <x v="32"/>
    <x v="16"/>
    <x v="19"/>
    <n v="2"/>
    <x v="10"/>
  </r>
  <r>
    <d v="2020-03-16T00:00:00"/>
    <x v="33"/>
    <x v="17"/>
    <x v="19"/>
    <n v="2"/>
    <x v="10"/>
  </r>
  <r>
    <d v="2020-02-26T00:00:00"/>
    <x v="34"/>
    <x v="18"/>
    <x v="19"/>
    <n v="2"/>
    <x v="10"/>
  </r>
  <r>
    <d v="2020-03-19T00:00:00"/>
    <x v="35"/>
    <x v="19"/>
    <x v="19"/>
    <n v="2"/>
    <x v="10"/>
  </r>
  <r>
    <d v="2019-10-02T00:00:00"/>
    <x v="32"/>
    <x v="16"/>
    <x v="20"/>
    <n v="2"/>
    <x v="10"/>
  </r>
  <r>
    <d v="2019-10-02T00:00:00"/>
    <x v="32"/>
    <x v="16"/>
    <x v="20"/>
    <n v="2"/>
    <x v="10"/>
  </r>
  <r>
    <d v="2019-10-03T00:00:00"/>
    <x v="32"/>
    <x v="16"/>
    <x v="20"/>
    <n v="2"/>
    <x v="10"/>
  </r>
  <r>
    <d v="2019-10-15T00:00:00"/>
    <x v="32"/>
    <x v="16"/>
    <x v="20"/>
    <n v="1"/>
    <x v="10"/>
  </r>
  <r>
    <d v="2019-11-25T00:00:00"/>
    <x v="32"/>
    <x v="16"/>
    <x v="20"/>
    <n v="2"/>
    <x v="10"/>
  </r>
  <r>
    <d v="2019-10-02T00:00:00"/>
    <x v="36"/>
    <x v="20"/>
    <x v="20"/>
    <n v="2"/>
    <x v="10"/>
  </r>
  <r>
    <d v="2019-10-02T00:00:00"/>
    <x v="36"/>
    <x v="20"/>
    <x v="20"/>
    <n v="1"/>
    <x v="10"/>
  </r>
  <r>
    <d v="2019-10-07T00:00:00"/>
    <x v="36"/>
    <x v="20"/>
    <x v="20"/>
    <n v="2"/>
    <x v="10"/>
  </r>
  <r>
    <d v="2019-10-28T00:00:00"/>
    <x v="37"/>
    <x v="21"/>
    <x v="20"/>
    <n v="2"/>
    <x v="10"/>
  </r>
  <r>
    <d v="2019-10-02T00:00:00"/>
    <x v="33"/>
    <x v="17"/>
    <x v="20"/>
    <n v="2"/>
    <x v="10"/>
  </r>
  <r>
    <d v="2019-10-02T00:00:00"/>
    <x v="33"/>
    <x v="17"/>
    <x v="20"/>
    <n v="2"/>
    <x v="10"/>
  </r>
  <r>
    <d v="2019-12-04T00:00:00"/>
    <x v="33"/>
    <x v="17"/>
    <x v="20"/>
    <n v="2"/>
    <x v="10"/>
  </r>
  <r>
    <d v="2019-12-06T00:00:00"/>
    <x v="33"/>
    <x v="17"/>
    <x v="20"/>
    <n v="1"/>
    <x v="10"/>
  </r>
  <r>
    <d v="2019-12-14T00:00:00"/>
    <x v="33"/>
    <x v="17"/>
    <x v="20"/>
    <n v="1"/>
    <x v="10"/>
  </r>
  <r>
    <d v="2019-10-14T00:00:00"/>
    <x v="33"/>
    <x v="17"/>
    <x v="20"/>
    <n v="3"/>
    <x v="10"/>
  </r>
  <r>
    <d v="2019-10-15T00:00:00"/>
    <x v="33"/>
    <x v="17"/>
    <x v="20"/>
    <n v="2"/>
    <x v="10"/>
  </r>
  <r>
    <d v="2019-10-02T00:00:00"/>
    <x v="38"/>
    <x v="22"/>
    <x v="20"/>
    <n v="2"/>
    <x v="10"/>
  </r>
  <r>
    <d v="2019-10-02T00:00:00"/>
    <x v="38"/>
    <x v="22"/>
    <x v="20"/>
    <n v="2"/>
    <x v="10"/>
  </r>
  <r>
    <d v="2019-10-02T00:00:00"/>
    <x v="38"/>
    <x v="22"/>
    <x v="20"/>
    <n v="2"/>
    <x v="10"/>
  </r>
  <r>
    <d v="2019-10-02T00:00:00"/>
    <x v="34"/>
    <x v="18"/>
    <x v="20"/>
    <n v="1"/>
    <x v="10"/>
  </r>
  <r>
    <d v="2019-08-21T00:00:00"/>
    <x v="34"/>
    <x v="18"/>
    <x v="20"/>
    <n v="3"/>
    <x v="10"/>
  </r>
  <r>
    <d v="2019-10-02T00:00:00"/>
    <x v="39"/>
    <x v="23"/>
    <x v="20"/>
    <n v="1"/>
    <x v="10"/>
  </r>
  <r>
    <d v="2019-10-02T00:00:00"/>
    <x v="39"/>
    <x v="23"/>
    <x v="20"/>
    <n v="1"/>
    <x v="10"/>
  </r>
  <r>
    <d v="2019-08-21T00:00:00"/>
    <x v="40"/>
    <x v="24"/>
    <x v="20"/>
    <n v="3"/>
    <x v="10"/>
  </r>
  <r>
    <d v="2019-11-18T00:00:00"/>
    <x v="40"/>
    <x v="24"/>
    <x v="20"/>
    <n v="5"/>
    <x v="10"/>
  </r>
  <r>
    <d v="2019-12-16T00:00:00"/>
    <x v="40"/>
    <x v="24"/>
    <x v="20"/>
    <n v="2"/>
    <x v="10"/>
  </r>
  <r>
    <d v="2020-01-02T00:00:00"/>
    <x v="40"/>
    <x v="24"/>
    <x v="20"/>
    <n v="1"/>
    <x v="10"/>
  </r>
  <r>
    <d v="2019-10-02T00:00:00"/>
    <x v="41"/>
    <x v="25"/>
    <x v="20"/>
    <n v="1"/>
    <x v="10"/>
  </r>
  <r>
    <d v="2019-10-02T00:00:00"/>
    <x v="41"/>
    <x v="25"/>
    <x v="20"/>
    <n v="2"/>
    <x v="10"/>
  </r>
  <r>
    <d v="2019-10-02T00:00:00"/>
    <x v="41"/>
    <x v="25"/>
    <x v="20"/>
    <n v="2"/>
    <x v="10"/>
  </r>
  <r>
    <d v="2019-10-02T00:00:00"/>
    <x v="41"/>
    <x v="25"/>
    <x v="20"/>
    <n v="2"/>
    <x v="10"/>
  </r>
  <r>
    <d v="2019-10-30T00:00:00"/>
    <x v="41"/>
    <x v="25"/>
    <x v="20"/>
    <n v="3"/>
    <x v="10"/>
  </r>
  <r>
    <d v="2019-10-31T00:00:00"/>
    <x v="41"/>
    <x v="25"/>
    <x v="20"/>
    <n v="1"/>
    <x v="10"/>
  </r>
  <r>
    <d v="2019-11-18T00:00:00"/>
    <x v="41"/>
    <x v="25"/>
    <x v="20"/>
    <n v="1"/>
    <x v="10"/>
  </r>
  <r>
    <d v="2019-08-21T00:00:00"/>
    <x v="41"/>
    <x v="25"/>
    <x v="20"/>
    <n v="1"/>
    <x v="10"/>
  </r>
  <r>
    <d v="2019-08-27T00:00:00"/>
    <x v="41"/>
    <x v="25"/>
    <x v="20"/>
    <n v="2"/>
    <x v="10"/>
  </r>
  <r>
    <d v="2019-10-03T00:00:00"/>
    <x v="41"/>
    <x v="25"/>
    <x v="20"/>
    <n v="4"/>
    <x v="10"/>
  </r>
  <r>
    <d v="2019-10-02T00:00:00"/>
    <x v="41"/>
    <x v="25"/>
    <x v="20"/>
    <n v="2"/>
    <x v="10"/>
  </r>
  <r>
    <d v="2019-10-15T00:00:00"/>
    <x v="41"/>
    <x v="25"/>
    <x v="20"/>
    <n v="2"/>
    <x v="10"/>
  </r>
  <r>
    <d v="2019-10-02T00:00:00"/>
    <x v="42"/>
    <x v="26"/>
    <x v="20"/>
    <n v="2"/>
    <x v="10"/>
  </r>
  <r>
    <d v="2019-10-15T00:00:00"/>
    <x v="42"/>
    <x v="26"/>
    <x v="20"/>
    <n v="2"/>
    <x v="10"/>
  </r>
  <r>
    <d v="2019-10-02T00:00:00"/>
    <x v="43"/>
    <x v="27"/>
    <x v="20"/>
    <n v="2"/>
    <x v="10"/>
  </r>
  <r>
    <d v="2019-10-15T00:00:00"/>
    <x v="43"/>
    <x v="27"/>
    <x v="20"/>
    <n v="2"/>
    <x v="10"/>
  </r>
  <r>
    <d v="2019-10-02T00:00:00"/>
    <x v="44"/>
    <x v="6"/>
    <x v="20"/>
    <n v="1"/>
    <x v="10"/>
  </r>
  <r>
    <d v="2019-10-02T00:00:00"/>
    <x v="45"/>
    <x v="28"/>
    <x v="20"/>
    <n v="2"/>
    <x v="10"/>
  </r>
  <r>
    <d v="2019-10-02T00:00:00"/>
    <x v="45"/>
    <x v="28"/>
    <x v="20"/>
    <n v="1"/>
    <x v="10"/>
  </r>
  <r>
    <d v="2019-10-15T00:00:00"/>
    <x v="45"/>
    <x v="28"/>
    <x v="20"/>
    <n v="2"/>
    <x v="10"/>
  </r>
  <r>
    <d v="2019-11-05T00:00:00"/>
    <x v="45"/>
    <x v="28"/>
    <x v="20"/>
    <n v="2"/>
    <x v="10"/>
  </r>
  <r>
    <d v="2019-10-28T00:00:00"/>
    <x v="46"/>
    <x v="29"/>
    <x v="20"/>
    <n v="2"/>
    <x v="10"/>
  </r>
  <r>
    <d v="2019-11-27T00:00:00"/>
    <x v="46"/>
    <x v="29"/>
    <x v="20"/>
    <n v="1"/>
    <x v="10"/>
  </r>
  <r>
    <d v="2019-11-25T00:00:00"/>
    <x v="46"/>
    <x v="29"/>
    <x v="20"/>
    <n v="2"/>
    <x v="10"/>
  </r>
  <r>
    <d v="2019-10-02T00:00:00"/>
    <x v="35"/>
    <x v="19"/>
    <x v="20"/>
    <n v="2"/>
    <x v="10"/>
  </r>
  <r>
    <d v="2019-09-02T00:00:00"/>
    <x v="35"/>
    <x v="19"/>
    <x v="20"/>
    <n v="1"/>
    <x v="10"/>
  </r>
  <r>
    <d v="2019-10-30T00:00:00"/>
    <x v="35"/>
    <x v="19"/>
    <x v="20"/>
    <n v="2"/>
    <x v="10"/>
  </r>
  <r>
    <d v="2019-11-18T00:00:00"/>
    <x v="47"/>
    <x v="30"/>
    <x v="20"/>
    <n v="2"/>
    <x v="10"/>
  </r>
  <r>
    <d v="2019-10-02T00:00:00"/>
    <x v="48"/>
    <x v="31"/>
    <x v="20"/>
    <n v="2"/>
    <x v="10"/>
  </r>
  <r>
    <d v="2019-10-17T00:00:00"/>
    <x v="48"/>
    <x v="31"/>
    <x v="20"/>
    <n v="2"/>
    <x v="10"/>
  </r>
  <r>
    <d v="2019-12-16T00:00:00"/>
    <x v="48"/>
    <x v="31"/>
    <x v="20"/>
    <n v="4"/>
    <x v="10"/>
  </r>
  <r>
    <d v="2019-10-02T00:00:00"/>
    <x v="49"/>
    <x v="32"/>
    <x v="20"/>
    <n v="2"/>
    <x v="10"/>
  </r>
  <r>
    <d v="2020-10-07T00:00:00"/>
    <x v="50"/>
    <x v="33"/>
    <x v="21"/>
    <n v="2"/>
    <x v="10"/>
  </r>
  <r>
    <d v="2020-08-18T00:00:00"/>
    <x v="51"/>
    <x v="16"/>
    <x v="21"/>
    <n v="2"/>
    <x v="10"/>
  </r>
  <r>
    <d v="2020-09-09T00:00:00"/>
    <x v="51"/>
    <x v="16"/>
    <x v="21"/>
    <n v="2"/>
    <x v="10"/>
  </r>
  <r>
    <d v="2020-09-09T00:00:00"/>
    <x v="51"/>
    <x v="16"/>
    <x v="21"/>
    <n v="2"/>
    <x v="10"/>
  </r>
  <r>
    <d v="2020-09-21T00:00:00"/>
    <x v="51"/>
    <x v="16"/>
    <x v="21"/>
    <n v="1"/>
    <x v="10"/>
  </r>
  <r>
    <d v="2020-10-07T00:00:00"/>
    <x v="52"/>
    <x v="34"/>
    <x v="21"/>
    <n v="2"/>
    <x v="10"/>
  </r>
  <r>
    <d v="2020-07-15T00:00:00"/>
    <x v="53"/>
    <x v="21"/>
    <x v="21"/>
    <n v="2"/>
    <x v="10"/>
  </r>
  <r>
    <d v="2020-09-01T00:00:00"/>
    <x v="53"/>
    <x v="21"/>
    <x v="21"/>
    <n v="1"/>
    <x v="10"/>
  </r>
  <r>
    <d v="2020-10-07T00:00:00"/>
    <x v="53"/>
    <x v="21"/>
    <x v="21"/>
    <n v="2"/>
    <x v="10"/>
  </r>
  <r>
    <d v="2020-09-09T00:00:00"/>
    <x v="54"/>
    <x v="35"/>
    <x v="21"/>
    <n v="2"/>
    <x v="10"/>
  </r>
  <r>
    <d v="2020-09-09T00:00:00"/>
    <x v="55"/>
    <x v="17"/>
    <x v="21"/>
    <n v="2"/>
    <x v="10"/>
  </r>
  <r>
    <d v="2020-09-09T00:00:00"/>
    <x v="55"/>
    <x v="17"/>
    <x v="21"/>
    <n v="2"/>
    <x v="10"/>
  </r>
  <r>
    <d v="2020-09-09T00:00:00"/>
    <x v="55"/>
    <x v="17"/>
    <x v="21"/>
    <n v="2"/>
    <x v="10"/>
  </r>
  <r>
    <d v="2020-09-09T00:00:00"/>
    <x v="55"/>
    <x v="17"/>
    <x v="21"/>
    <n v="2"/>
    <x v="10"/>
  </r>
  <r>
    <d v="2020-07-16T00:00:00"/>
    <x v="56"/>
    <x v="22"/>
    <x v="21"/>
    <n v="1"/>
    <x v="10"/>
  </r>
  <r>
    <d v="2020-09-09T00:00:00"/>
    <x v="56"/>
    <x v="22"/>
    <x v="21"/>
    <n v="2"/>
    <x v="10"/>
  </r>
  <r>
    <d v="2020-09-09T00:00:00"/>
    <x v="56"/>
    <x v="22"/>
    <x v="21"/>
    <n v="2"/>
    <x v="10"/>
  </r>
  <r>
    <d v="2020-10-07T00:00:00"/>
    <x v="57"/>
    <x v="36"/>
    <x v="21"/>
    <n v="2"/>
    <x v="10"/>
  </r>
  <r>
    <d v="2020-09-28T00:00:00"/>
    <x v="58"/>
    <x v="23"/>
    <x v="21"/>
    <n v="1"/>
    <x v="10"/>
  </r>
  <r>
    <d v="2020-07-13T00:00:00"/>
    <x v="59"/>
    <x v="25"/>
    <x v="21"/>
    <n v="2"/>
    <x v="10"/>
  </r>
  <r>
    <d v="2020-08-18T00:00:00"/>
    <x v="59"/>
    <x v="25"/>
    <x v="21"/>
    <n v="2"/>
    <x v="10"/>
  </r>
  <r>
    <d v="2020-09-08T00:00:00"/>
    <x v="59"/>
    <x v="25"/>
    <x v="21"/>
    <n v="2"/>
    <x v="10"/>
  </r>
  <r>
    <d v="2020-09-09T00:00:00"/>
    <x v="59"/>
    <x v="25"/>
    <x v="21"/>
    <n v="2"/>
    <x v="10"/>
  </r>
  <r>
    <d v="2020-09-09T00:00:00"/>
    <x v="59"/>
    <x v="25"/>
    <x v="21"/>
    <n v="2"/>
    <x v="10"/>
  </r>
  <r>
    <d v="2020-09-11T00:00:00"/>
    <x v="59"/>
    <x v="25"/>
    <x v="21"/>
    <n v="2"/>
    <x v="10"/>
  </r>
  <r>
    <d v="2020-10-07T00:00:00"/>
    <x v="59"/>
    <x v="25"/>
    <x v="21"/>
    <n v="2"/>
    <x v="10"/>
  </r>
  <r>
    <d v="2020-10-07T00:00:00"/>
    <x v="59"/>
    <x v="25"/>
    <x v="21"/>
    <n v="2"/>
    <x v="10"/>
  </r>
  <r>
    <d v="2020-06-30T00:00:00"/>
    <x v="60"/>
    <x v="27"/>
    <x v="21"/>
    <n v="2"/>
    <x v="10"/>
  </r>
  <r>
    <d v="2020-09-17T00:00:00"/>
    <x v="60"/>
    <x v="27"/>
    <x v="21"/>
    <n v="2"/>
    <x v="10"/>
  </r>
  <r>
    <d v="2020-07-01T00:00:00"/>
    <x v="61"/>
    <x v="28"/>
    <x v="21"/>
    <n v="1"/>
    <x v="10"/>
  </r>
  <r>
    <d v="2020-07-20T00:00:00"/>
    <x v="61"/>
    <x v="28"/>
    <x v="21"/>
    <n v="2"/>
    <x v="10"/>
  </r>
  <r>
    <d v="2020-09-09T00:00:00"/>
    <x v="61"/>
    <x v="28"/>
    <x v="21"/>
    <n v="2"/>
    <x v="10"/>
  </r>
  <r>
    <d v="2020-09-09T00:00:00"/>
    <x v="61"/>
    <x v="28"/>
    <x v="21"/>
    <n v="2"/>
    <x v="10"/>
  </r>
  <r>
    <d v="2020-09-09T00:00:00"/>
    <x v="61"/>
    <x v="28"/>
    <x v="21"/>
    <n v="2"/>
    <x v="10"/>
  </r>
  <r>
    <d v="2020-09-09T00:00:00"/>
    <x v="62"/>
    <x v="29"/>
    <x v="21"/>
    <n v="2"/>
    <x v="10"/>
  </r>
  <r>
    <d v="2020-09-09T00:00:00"/>
    <x v="63"/>
    <x v="19"/>
    <x v="21"/>
    <n v="2"/>
    <x v="10"/>
  </r>
  <r>
    <d v="2020-09-09T00:00:00"/>
    <x v="64"/>
    <x v="31"/>
    <x v="21"/>
    <n v="2"/>
    <x v="10"/>
  </r>
  <r>
    <d v="2020-09-21T00:00:00"/>
    <x v="65"/>
    <x v="37"/>
    <x v="21"/>
    <n v="2"/>
    <x v="10"/>
  </r>
  <r>
    <d v="2019-06-28T00:00:00"/>
    <x v="66"/>
    <x v="6"/>
    <x v="22"/>
    <n v="3"/>
    <x v="10"/>
  </r>
  <r>
    <d v="2020-10-07T00:00:00"/>
    <x v="67"/>
    <x v="38"/>
    <x v="23"/>
    <n v="1"/>
    <x v="10"/>
  </r>
  <r>
    <d v="2020-05-14T00:00:00"/>
    <x v="68"/>
    <x v="39"/>
    <x v="23"/>
    <n v="1"/>
    <x v="10"/>
  </r>
  <r>
    <d v="2020-08-13T00:00:00"/>
    <x v="68"/>
    <x v="40"/>
    <x v="23"/>
    <n v="3"/>
    <x v="10"/>
  </r>
  <r>
    <d v="2020-08-19T00:00:00"/>
    <x v="69"/>
    <x v="41"/>
    <x v="23"/>
    <n v="1"/>
    <x v="10"/>
  </r>
  <r>
    <d v="2019-07-03T00:00:00"/>
    <x v="70"/>
    <x v="42"/>
    <x v="24"/>
    <n v="1"/>
    <x v="10"/>
  </r>
  <r>
    <d v="2019-09-28T00:00:00"/>
    <x v="6"/>
    <x v="3"/>
    <x v="25"/>
    <n v="1"/>
    <x v="10"/>
  </r>
  <r>
    <d v="2020-07-20T00:00:00"/>
    <x v="71"/>
    <x v="0"/>
    <x v="26"/>
    <n v="2"/>
    <x v="11"/>
  </r>
  <r>
    <d v="2019-10-30T00:00:00"/>
    <x v="6"/>
    <x v="43"/>
    <x v="27"/>
    <n v="2"/>
    <x v="12"/>
  </r>
  <r>
    <d v="2019-11-20T00:00:00"/>
    <x v="6"/>
    <x v="43"/>
    <x v="28"/>
    <n v="1"/>
    <x v="12"/>
  </r>
  <r>
    <d v="2019-11-20T00:00:00"/>
    <x v="6"/>
    <x v="43"/>
    <x v="28"/>
    <n v="1"/>
    <x v="12"/>
  </r>
  <r>
    <d v="2019-11-21T00:00:00"/>
    <x v="6"/>
    <x v="43"/>
    <x v="29"/>
    <n v="4"/>
    <x v="13"/>
  </r>
  <r>
    <d v="2019-08-10T00:00:00"/>
    <x v="72"/>
    <x v="44"/>
    <x v="30"/>
    <n v="3"/>
    <x v="11"/>
  </r>
  <r>
    <d v="2019-08-10T00:00:00"/>
    <x v="73"/>
    <x v="1"/>
    <x v="30"/>
    <n v="3"/>
    <x v="11"/>
  </r>
  <r>
    <d v="2020-03-17T00:00:00"/>
    <x v="74"/>
    <x v="44"/>
    <x v="31"/>
    <n v="1"/>
    <x v="14"/>
  </r>
  <r>
    <d v="2020-05-13T00:00:00"/>
    <x v="74"/>
    <x v="44"/>
    <x v="31"/>
    <n v="1"/>
    <x v="14"/>
  </r>
  <r>
    <d v="2020-06-25T00:00:00"/>
    <x v="75"/>
    <x v="3"/>
    <x v="31"/>
    <n v="1"/>
    <x v="14"/>
  </r>
  <r>
    <d v="2019-10-17T00:00:00"/>
    <x v="76"/>
    <x v="10"/>
    <x v="32"/>
    <n v="1"/>
    <x v="14"/>
  </r>
  <r>
    <d v="2019-08-15T00:00:00"/>
    <x v="74"/>
    <x v="44"/>
    <x v="32"/>
    <n v="1"/>
    <x v="14"/>
  </r>
  <r>
    <d v="2019-10-15T00:00:00"/>
    <x v="77"/>
    <x v="1"/>
    <x v="32"/>
    <n v="1"/>
    <x v="14"/>
  </r>
  <r>
    <d v="2019-12-04T00:00:00"/>
    <x v="78"/>
    <x v="2"/>
    <x v="32"/>
    <n v="1"/>
    <x v="14"/>
  </r>
  <r>
    <d v="2019-09-02T00:00:00"/>
    <x v="78"/>
    <x v="2"/>
    <x v="32"/>
    <n v="2"/>
    <x v="14"/>
  </r>
  <r>
    <d v="2019-09-11T00:00:00"/>
    <x v="75"/>
    <x v="3"/>
    <x v="32"/>
    <n v="1"/>
    <x v="14"/>
  </r>
  <r>
    <d v="2019-10-15T00:00:00"/>
    <x v="75"/>
    <x v="3"/>
    <x v="32"/>
    <n v="2"/>
    <x v="14"/>
  </r>
  <r>
    <d v="2019-10-02T00:00:00"/>
    <x v="79"/>
    <x v="4"/>
    <x v="32"/>
    <n v="1"/>
    <x v="14"/>
  </r>
  <r>
    <d v="2019-10-02T00:00:00"/>
    <x v="79"/>
    <x v="4"/>
    <x v="32"/>
    <n v="3"/>
    <x v="14"/>
  </r>
  <r>
    <d v="2019-10-02T00:00:00"/>
    <x v="79"/>
    <x v="4"/>
    <x v="32"/>
    <n v="1"/>
    <x v="14"/>
  </r>
  <r>
    <d v="2019-11-14T00:00:00"/>
    <x v="79"/>
    <x v="4"/>
    <x v="32"/>
    <n v="2"/>
    <x v="14"/>
  </r>
  <r>
    <d v="2019-10-21T00:00:00"/>
    <x v="80"/>
    <x v="2"/>
    <x v="33"/>
    <n v="1"/>
    <x v="15"/>
  </r>
  <r>
    <d v="2019-10-30T00:00:00"/>
    <x v="80"/>
    <x v="2"/>
    <x v="33"/>
    <n v="1"/>
    <x v="15"/>
  </r>
  <r>
    <d v="2019-12-19T00:00:00"/>
    <x v="80"/>
    <x v="2"/>
    <x v="33"/>
    <n v="1"/>
    <x v="15"/>
  </r>
  <r>
    <d v="2020-10-06T00:00:00"/>
    <x v="81"/>
    <x v="45"/>
    <x v="34"/>
    <n v="1"/>
    <x v="16"/>
  </r>
  <r>
    <d v="2020-10-07T00:00:00"/>
    <x v="81"/>
    <x v="45"/>
    <x v="34"/>
    <n v="1"/>
    <x v="16"/>
  </r>
  <r>
    <d v="2020-10-07T00:00:00"/>
    <x v="81"/>
    <x v="45"/>
    <x v="34"/>
    <n v="1"/>
    <x v="16"/>
  </r>
  <r>
    <d v="2020-10-07T00:00:00"/>
    <x v="81"/>
    <x v="45"/>
    <x v="34"/>
    <n v="1"/>
    <x v="16"/>
  </r>
  <r>
    <d v="2020-10-07T00:00:00"/>
    <x v="81"/>
    <x v="45"/>
    <x v="34"/>
    <n v="1"/>
    <x v="16"/>
  </r>
  <r>
    <d v="2020-10-08T00:00:00"/>
    <x v="81"/>
    <x v="45"/>
    <x v="34"/>
    <n v="1"/>
    <x v="16"/>
  </r>
  <r>
    <d v="2020-06-30T00:00:00"/>
    <x v="82"/>
    <x v="45"/>
    <x v="34"/>
    <n v="1"/>
    <x v="16"/>
  </r>
  <r>
    <d v="2020-06-30T00:00:00"/>
    <x v="82"/>
    <x v="45"/>
    <x v="34"/>
    <n v="1"/>
    <x v="16"/>
  </r>
  <r>
    <d v="2020-06-30T00:00:00"/>
    <x v="82"/>
    <x v="45"/>
    <x v="34"/>
    <n v="1"/>
    <x v="16"/>
  </r>
  <r>
    <d v="2020-06-30T00:00:00"/>
    <x v="82"/>
    <x v="45"/>
    <x v="34"/>
    <n v="1"/>
    <x v="16"/>
  </r>
  <r>
    <d v="2020-06-30T00:00:00"/>
    <x v="82"/>
    <x v="45"/>
    <x v="34"/>
    <n v="1"/>
    <x v="16"/>
  </r>
  <r>
    <d v="2020-06-30T00:00:00"/>
    <x v="82"/>
    <x v="45"/>
    <x v="34"/>
    <n v="1"/>
    <x v="16"/>
  </r>
  <r>
    <d v="2020-07-13T00:00:00"/>
    <x v="82"/>
    <x v="45"/>
    <x v="34"/>
    <n v="1"/>
    <x v="16"/>
  </r>
  <r>
    <d v="2020-08-18T00:00:00"/>
    <x v="82"/>
    <x v="45"/>
    <x v="34"/>
    <n v="1"/>
    <x v="16"/>
  </r>
  <r>
    <d v="2020-08-18T00:00:00"/>
    <x v="82"/>
    <x v="45"/>
    <x v="34"/>
    <n v="1"/>
    <x v="16"/>
  </r>
  <r>
    <d v="2020-08-18T00:00:00"/>
    <x v="82"/>
    <x v="45"/>
    <x v="34"/>
    <n v="1"/>
    <x v="16"/>
  </r>
  <r>
    <d v="2020-08-18T00:00:00"/>
    <x v="82"/>
    <x v="45"/>
    <x v="34"/>
    <n v="1"/>
    <x v="16"/>
  </r>
  <r>
    <d v="2020-08-18T00:00:00"/>
    <x v="82"/>
    <x v="45"/>
    <x v="34"/>
    <n v="1"/>
    <x v="16"/>
  </r>
  <r>
    <d v="2020-08-18T00:00:00"/>
    <x v="82"/>
    <x v="45"/>
    <x v="34"/>
    <n v="1"/>
    <x v="16"/>
  </r>
  <r>
    <d v="2020-09-01T00:00:00"/>
    <x v="82"/>
    <x v="45"/>
    <x v="34"/>
    <n v="1"/>
    <x v="16"/>
  </r>
  <r>
    <d v="2019-12-19T00:00:00"/>
    <x v="81"/>
    <x v="45"/>
    <x v="35"/>
    <n v="1"/>
    <x v="16"/>
  </r>
  <r>
    <d v="2019-12-19T00:00:00"/>
    <x v="82"/>
    <x v="45"/>
    <x v="35"/>
    <n v="1"/>
    <x v="16"/>
  </r>
  <r>
    <d v="2020-01-13T00:00:00"/>
    <x v="82"/>
    <x v="45"/>
    <x v="35"/>
    <n v="2"/>
    <x v="16"/>
  </r>
  <r>
    <d v="2019-05-27T00:00:00"/>
    <x v="83"/>
    <x v="46"/>
    <x v="36"/>
    <n v="1000"/>
    <x v="12"/>
  </r>
  <r>
    <d v="2020-06-09T00:00:00"/>
    <x v="84"/>
    <x v="46"/>
    <x v="37"/>
    <n v="1000"/>
    <x v="12"/>
  </r>
  <r>
    <d v="2020-09-08T00:00:00"/>
    <x v="85"/>
    <x v="47"/>
    <x v="38"/>
    <n v="2"/>
    <x v="17"/>
  </r>
  <r>
    <d v="2020-08-25T00:00:00"/>
    <x v="86"/>
    <x v="47"/>
    <x v="38"/>
    <n v="1"/>
    <x v="17"/>
  </r>
  <r>
    <d v="2020-03-13T00:00:00"/>
    <x v="87"/>
    <x v="47"/>
    <x v="38"/>
    <n v="1"/>
    <x v="17"/>
  </r>
  <r>
    <d v="2020-10-07T00:00:00"/>
    <x v="88"/>
    <x v="47"/>
    <x v="38"/>
    <n v="1"/>
    <x v="17"/>
  </r>
  <r>
    <d v="2020-09-01T00:00:00"/>
    <x v="89"/>
    <x v="48"/>
    <x v="38"/>
    <n v="2"/>
    <x v="17"/>
  </r>
  <r>
    <d v="2019-11-21T00:00:00"/>
    <x v="90"/>
    <x v="16"/>
    <x v="39"/>
    <n v="2"/>
    <x v="17"/>
  </r>
  <r>
    <d v="2019-10-02T00:00:00"/>
    <x v="91"/>
    <x v="20"/>
    <x v="39"/>
    <n v="1"/>
    <x v="17"/>
  </r>
  <r>
    <d v="2019-10-02T00:00:00"/>
    <x v="92"/>
    <x v="18"/>
    <x v="39"/>
    <n v="1"/>
    <x v="17"/>
  </r>
  <r>
    <d v="2019-10-02T00:00:00"/>
    <x v="93"/>
    <x v="23"/>
    <x v="39"/>
    <n v="1"/>
    <x v="17"/>
  </r>
  <r>
    <d v="2019-10-02T00:00:00"/>
    <x v="93"/>
    <x v="23"/>
    <x v="39"/>
    <n v="1"/>
    <x v="17"/>
  </r>
  <r>
    <d v="2019-11-18T00:00:00"/>
    <x v="93"/>
    <x v="23"/>
    <x v="39"/>
    <n v="1"/>
    <x v="17"/>
  </r>
  <r>
    <d v="2019-10-02T00:00:00"/>
    <x v="94"/>
    <x v="25"/>
    <x v="39"/>
    <n v="1"/>
    <x v="17"/>
  </r>
  <r>
    <d v="2019-11-28T00:00:00"/>
    <x v="94"/>
    <x v="25"/>
    <x v="39"/>
    <n v="1"/>
    <x v="17"/>
  </r>
  <r>
    <d v="2019-10-02T00:00:00"/>
    <x v="95"/>
    <x v="28"/>
    <x v="39"/>
    <n v="2"/>
    <x v="17"/>
  </r>
  <r>
    <d v="2019-10-02T00:00:00"/>
    <x v="95"/>
    <x v="28"/>
    <x v="39"/>
    <n v="1"/>
    <x v="17"/>
  </r>
  <r>
    <d v="2019-10-15T00:00:00"/>
    <x v="95"/>
    <x v="28"/>
    <x v="39"/>
    <n v="2"/>
    <x v="17"/>
  </r>
  <r>
    <d v="2019-11-07T00:00:00"/>
    <x v="95"/>
    <x v="28"/>
    <x v="39"/>
    <n v="2"/>
    <x v="17"/>
  </r>
  <r>
    <d v="2019-10-02T00:00:00"/>
    <x v="96"/>
    <x v="29"/>
    <x v="39"/>
    <n v="2"/>
    <x v="17"/>
  </r>
  <r>
    <d v="2019-12-10T00:00:00"/>
    <x v="96"/>
    <x v="29"/>
    <x v="39"/>
    <n v="4"/>
    <x v="17"/>
  </r>
  <r>
    <d v="2019-10-30T00:00:00"/>
    <x v="97"/>
    <x v="37"/>
    <x v="39"/>
    <n v="1"/>
    <x v="17"/>
  </r>
  <r>
    <d v="2019-12-19T00:00:00"/>
    <x v="97"/>
    <x v="37"/>
    <x v="39"/>
    <n v="2"/>
    <x v="17"/>
  </r>
  <r>
    <d v="2019-12-09T00:00:00"/>
    <x v="97"/>
    <x v="37"/>
    <x v="39"/>
    <n v="1"/>
    <x v="17"/>
  </r>
  <r>
    <d v="2019-09-03T00:00:00"/>
    <x v="98"/>
    <x v="49"/>
    <x v="39"/>
    <n v="1"/>
    <x v="17"/>
  </r>
  <r>
    <d v="2019-11-02T00:00:00"/>
    <x v="98"/>
    <x v="49"/>
    <x v="39"/>
    <n v="2"/>
    <x v="17"/>
  </r>
  <r>
    <d v="2019-10-24T00:00:00"/>
    <x v="99"/>
    <x v="8"/>
    <x v="40"/>
    <n v="1"/>
    <x v="17"/>
  </r>
  <r>
    <d v="2020-09-24T00:00:00"/>
    <x v="100"/>
    <x v="50"/>
    <x v="41"/>
    <n v="400"/>
    <x v="18"/>
  </r>
  <r>
    <d v="2020-09-30T00:00:00"/>
    <x v="100"/>
    <x v="50"/>
    <x v="41"/>
    <n v="500"/>
    <x v="18"/>
  </r>
  <r>
    <d v="2019-09-24T00:00:00"/>
    <x v="100"/>
    <x v="50"/>
    <x v="42"/>
    <n v="30"/>
    <x v="18"/>
  </r>
  <r>
    <d v="2019-10-30T00:00:00"/>
    <x v="101"/>
    <x v="51"/>
    <x v="43"/>
    <n v="2"/>
    <x v="19"/>
  </r>
  <r>
    <d v="2019-12-11T00:00:00"/>
    <x v="101"/>
    <x v="51"/>
    <x v="43"/>
    <n v="2"/>
    <x v="19"/>
  </r>
  <r>
    <d v="2020-07-27T00:00:00"/>
    <x v="102"/>
    <x v="52"/>
    <x v="44"/>
    <n v="2"/>
    <x v="19"/>
  </r>
  <r>
    <d v="2020-09-08T00:00:00"/>
    <x v="102"/>
    <x v="52"/>
    <x v="44"/>
    <n v="2"/>
    <x v="19"/>
  </r>
  <r>
    <d v="2020-06-30T00:00:00"/>
    <x v="103"/>
    <x v="53"/>
    <x v="44"/>
    <n v="1"/>
    <x v="19"/>
  </r>
  <r>
    <d v="2020-07-13T00:00:00"/>
    <x v="103"/>
    <x v="53"/>
    <x v="44"/>
    <n v="2"/>
    <x v="19"/>
  </r>
  <r>
    <d v="2020-09-08T00:00:00"/>
    <x v="103"/>
    <x v="53"/>
    <x v="44"/>
    <n v="2"/>
    <x v="19"/>
  </r>
  <r>
    <d v="2019-09-30T00:00:00"/>
    <x v="6"/>
    <x v="6"/>
    <x v="45"/>
    <n v="3"/>
    <x v="20"/>
  </r>
  <r>
    <d v="2020-04-07T00:00:00"/>
    <x v="104"/>
    <x v="54"/>
    <x v="46"/>
    <n v="2"/>
    <x v="21"/>
  </r>
  <r>
    <d v="2020-04-07T00:00:00"/>
    <x v="105"/>
    <x v="15"/>
    <x v="46"/>
    <n v="2"/>
    <x v="21"/>
  </r>
  <r>
    <d v="2020-10-07T00:00:00"/>
    <x v="106"/>
    <x v="55"/>
    <x v="47"/>
    <n v="2"/>
    <x v="22"/>
  </r>
  <r>
    <d v="2020-04-16T00:00:00"/>
    <x v="107"/>
    <x v="13"/>
    <x v="47"/>
    <n v="1"/>
    <x v="22"/>
  </r>
  <r>
    <d v="2019-08-27T00:00:00"/>
    <x v="108"/>
    <x v="14"/>
    <x v="48"/>
    <n v="1"/>
    <x v="22"/>
  </r>
  <r>
    <d v="2020-02-12T00:00:00"/>
    <x v="109"/>
    <x v="15"/>
    <x v="49"/>
    <n v="2"/>
    <x v="23"/>
  </r>
  <r>
    <d v="2020-08-24T00:00:00"/>
    <x v="109"/>
    <x v="15"/>
    <x v="49"/>
    <n v="3"/>
    <x v="23"/>
  </r>
  <r>
    <d v="2020-03-30T00:00:00"/>
    <x v="110"/>
    <x v="12"/>
    <x v="50"/>
    <n v="3"/>
    <x v="24"/>
  </r>
  <r>
    <d v="2020-10-07T00:00:00"/>
    <x v="111"/>
    <x v="56"/>
    <x v="50"/>
    <n v="3"/>
    <x v="24"/>
  </r>
  <r>
    <d v="2020-02-26T00:00:00"/>
    <x v="112"/>
    <x v="13"/>
    <x v="50"/>
    <n v="1"/>
    <x v="24"/>
  </r>
  <r>
    <d v="2020-05-08T00:00:00"/>
    <x v="112"/>
    <x v="13"/>
    <x v="50"/>
    <n v="2"/>
    <x v="24"/>
  </r>
  <r>
    <d v="2020-05-19T00:00:00"/>
    <x v="112"/>
    <x v="13"/>
    <x v="50"/>
    <n v="3"/>
    <x v="24"/>
  </r>
  <r>
    <d v="2020-06-09T00:00:00"/>
    <x v="112"/>
    <x v="13"/>
    <x v="50"/>
    <n v="2"/>
    <x v="24"/>
  </r>
  <r>
    <d v="2020-06-25T00:00:00"/>
    <x v="112"/>
    <x v="13"/>
    <x v="50"/>
    <n v="2"/>
    <x v="24"/>
  </r>
  <r>
    <d v="2020-08-22T00:00:00"/>
    <x v="113"/>
    <x v="15"/>
    <x v="50"/>
    <n v="2"/>
    <x v="24"/>
  </r>
  <r>
    <d v="2020-08-18T00:00:00"/>
    <x v="113"/>
    <x v="15"/>
    <x v="50"/>
    <n v="2"/>
    <x v="24"/>
  </r>
  <r>
    <d v="2020-08-18T00:00:00"/>
    <x v="113"/>
    <x v="15"/>
    <x v="50"/>
    <n v="2"/>
    <x v="24"/>
  </r>
  <r>
    <d v="2020-08-18T00:00:00"/>
    <x v="114"/>
    <x v="57"/>
    <x v="50"/>
    <n v="2"/>
    <x v="24"/>
  </r>
  <r>
    <d v="2019-10-29T00:00:00"/>
    <x v="110"/>
    <x v="12"/>
    <x v="51"/>
    <n v="2"/>
    <x v="24"/>
  </r>
  <r>
    <d v="2019-08-21T00:00:00"/>
    <x v="110"/>
    <x v="12"/>
    <x v="51"/>
    <n v="3"/>
    <x v="24"/>
  </r>
  <r>
    <d v="2019-10-03T00:00:00"/>
    <x v="110"/>
    <x v="12"/>
    <x v="51"/>
    <n v="3"/>
    <x v="24"/>
  </r>
  <r>
    <d v="2019-10-08T00:00:00"/>
    <x v="110"/>
    <x v="12"/>
    <x v="51"/>
    <n v="1"/>
    <x v="24"/>
  </r>
  <r>
    <d v="2019-10-08T00:00:00"/>
    <x v="110"/>
    <x v="12"/>
    <x v="51"/>
    <n v="1"/>
    <x v="24"/>
  </r>
  <r>
    <d v="2019-10-29T00:00:00"/>
    <x v="115"/>
    <x v="55"/>
    <x v="51"/>
    <n v="2"/>
    <x v="24"/>
  </r>
  <r>
    <d v="2019-10-02T00:00:00"/>
    <x v="115"/>
    <x v="55"/>
    <x v="51"/>
    <n v="3"/>
    <x v="24"/>
  </r>
  <r>
    <d v="2019-06-28T00:00:00"/>
    <x v="112"/>
    <x v="13"/>
    <x v="51"/>
    <n v="5"/>
    <x v="24"/>
  </r>
  <r>
    <d v="2019-10-29T00:00:00"/>
    <x v="112"/>
    <x v="13"/>
    <x v="51"/>
    <n v="2"/>
    <x v="24"/>
  </r>
  <r>
    <d v="2019-09-02T00:00:00"/>
    <x v="112"/>
    <x v="13"/>
    <x v="51"/>
    <n v="3"/>
    <x v="24"/>
  </r>
  <r>
    <d v="2019-09-12T00:00:00"/>
    <x v="112"/>
    <x v="13"/>
    <x v="51"/>
    <n v="2"/>
    <x v="24"/>
  </r>
  <r>
    <d v="2019-10-15T00:00:00"/>
    <x v="112"/>
    <x v="13"/>
    <x v="51"/>
    <n v="1"/>
    <x v="24"/>
  </r>
  <r>
    <d v="2019-10-15T00:00:00"/>
    <x v="112"/>
    <x v="13"/>
    <x v="51"/>
    <n v="1"/>
    <x v="24"/>
  </r>
  <r>
    <d v="2019-10-14T00:00:00"/>
    <x v="112"/>
    <x v="13"/>
    <x v="51"/>
    <n v="2"/>
    <x v="24"/>
  </r>
  <r>
    <d v="2019-10-15T00:00:00"/>
    <x v="112"/>
    <x v="13"/>
    <x v="51"/>
    <n v="1"/>
    <x v="24"/>
  </r>
  <r>
    <d v="2019-10-28T00:00:00"/>
    <x v="116"/>
    <x v="14"/>
    <x v="51"/>
    <n v="2"/>
    <x v="24"/>
  </r>
  <r>
    <d v="2019-11-05T00:00:00"/>
    <x v="116"/>
    <x v="14"/>
    <x v="51"/>
    <n v="1"/>
    <x v="24"/>
  </r>
  <r>
    <d v="2019-08-15T00:00:00"/>
    <x v="116"/>
    <x v="14"/>
    <x v="51"/>
    <n v="2"/>
    <x v="24"/>
  </r>
  <r>
    <d v="2019-06-28T00:00:00"/>
    <x v="113"/>
    <x v="15"/>
    <x v="51"/>
    <n v="5"/>
    <x v="24"/>
  </r>
  <r>
    <d v="2019-07-09T00:00:00"/>
    <x v="113"/>
    <x v="15"/>
    <x v="51"/>
    <n v="3"/>
    <x v="24"/>
  </r>
  <r>
    <d v="2019-09-02T00:00:00"/>
    <x v="113"/>
    <x v="15"/>
    <x v="51"/>
    <n v="2"/>
    <x v="24"/>
  </r>
  <r>
    <d v="2019-09-11T00:00:00"/>
    <x v="113"/>
    <x v="15"/>
    <x v="51"/>
    <n v="3"/>
    <x v="24"/>
  </r>
  <r>
    <d v="2019-10-02T00:00:00"/>
    <x v="113"/>
    <x v="15"/>
    <x v="51"/>
    <n v="1"/>
    <x v="24"/>
  </r>
  <r>
    <d v="2019-11-25T00:00:00"/>
    <x v="113"/>
    <x v="15"/>
    <x v="51"/>
    <n v="1"/>
    <x v="24"/>
  </r>
  <r>
    <d v="2020-08-13T00:00:00"/>
    <x v="117"/>
    <x v="15"/>
    <x v="52"/>
    <n v="3"/>
    <x v="25"/>
  </r>
  <r>
    <d v="2020-04-22T00:00:00"/>
    <x v="118"/>
    <x v="57"/>
    <x v="52"/>
    <n v="3"/>
    <x v="25"/>
  </r>
  <r>
    <d v="2020-05-19T00:00:00"/>
    <x v="119"/>
    <x v="12"/>
    <x v="53"/>
    <n v="3"/>
    <x v="25"/>
  </r>
  <r>
    <d v="2020-07-09T00:00:00"/>
    <x v="119"/>
    <x v="12"/>
    <x v="53"/>
    <n v="2"/>
    <x v="25"/>
  </r>
  <r>
    <d v="2020-09-08T00:00:00"/>
    <x v="120"/>
    <x v="13"/>
    <x v="53"/>
    <n v="2"/>
    <x v="25"/>
  </r>
  <r>
    <d v="2020-09-08T00:00:00"/>
    <x v="120"/>
    <x v="13"/>
    <x v="53"/>
    <n v="2"/>
    <x v="25"/>
  </r>
  <r>
    <d v="2020-10-07T00:00:00"/>
    <x v="121"/>
    <x v="14"/>
    <x v="53"/>
    <n v="1"/>
    <x v="25"/>
  </r>
  <r>
    <d v="2020-04-28T00:00:00"/>
    <x v="122"/>
    <x v="15"/>
    <x v="53"/>
    <n v="5"/>
    <x v="25"/>
  </r>
  <r>
    <d v="2020-05-19T00:00:00"/>
    <x v="122"/>
    <x v="15"/>
    <x v="53"/>
    <n v="3"/>
    <x v="25"/>
  </r>
  <r>
    <d v="2020-05-19T00:00:00"/>
    <x v="122"/>
    <x v="15"/>
    <x v="53"/>
    <n v="3"/>
    <x v="25"/>
  </r>
  <r>
    <d v="2020-05-19T00:00:00"/>
    <x v="122"/>
    <x v="15"/>
    <x v="53"/>
    <n v="3"/>
    <x v="25"/>
  </r>
  <r>
    <d v="2020-06-23T00:00:00"/>
    <x v="122"/>
    <x v="15"/>
    <x v="53"/>
    <n v="4"/>
    <x v="25"/>
  </r>
  <r>
    <d v="2020-04-21T00:00:00"/>
    <x v="123"/>
    <x v="58"/>
    <x v="53"/>
    <n v="3"/>
    <x v="25"/>
  </r>
  <r>
    <d v="2020-06-23T00:00:00"/>
    <x v="124"/>
    <x v="12"/>
    <x v="53"/>
    <n v="2"/>
    <x v="25"/>
  </r>
  <r>
    <d v="2020-06-08T00:00:00"/>
    <x v="125"/>
    <x v="13"/>
    <x v="53"/>
    <n v="1"/>
    <x v="25"/>
  </r>
  <r>
    <d v="2020-08-22T00:00:00"/>
    <x v="125"/>
    <x v="13"/>
    <x v="53"/>
    <n v="4"/>
    <x v="25"/>
  </r>
  <r>
    <d v="2020-08-05T00:00:00"/>
    <x v="125"/>
    <x v="13"/>
    <x v="53"/>
    <n v="3"/>
    <x v="25"/>
  </r>
  <r>
    <d v="2020-10-07T00:00:00"/>
    <x v="126"/>
    <x v="14"/>
    <x v="53"/>
    <n v="1"/>
    <x v="25"/>
  </r>
  <r>
    <d v="2020-02-11T00:00:00"/>
    <x v="127"/>
    <x v="15"/>
    <x v="53"/>
    <n v="2"/>
    <x v="25"/>
  </r>
  <r>
    <d v="2019-10-03T00:00:00"/>
    <x v="119"/>
    <x v="12"/>
    <x v="54"/>
    <n v="2"/>
    <x v="25"/>
  </r>
  <r>
    <d v="2019-10-08T00:00:00"/>
    <x v="119"/>
    <x v="12"/>
    <x v="54"/>
    <n v="1"/>
    <x v="25"/>
  </r>
  <r>
    <d v="2020-01-13T00:00:00"/>
    <x v="119"/>
    <x v="12"/>
    <x v="54"/>
    <n v="4"/>
    <x v="25"/>
  </r>
  <r>
    <d v="2019-08-21T00:00:00"/>
    <x v="120"/>
    <x v="13"/>
    <x v="54"/>
    <n v="4"/>
    <x v="25"/>
  </r>
  <r>
    <d v="2019-10-03T00:00:00"/>
    <x v="120"/>
    <x v="13"/>
    <x v="54"/>
    <n v="2"/>
    <x v="25"/>
  </r>
  <r>
    <d v="2019-10-08T00:00:00"/>
    <x v="120"/>
    <x v="13"/>
    <x v="54"/>
    <n v="2"/>
    <x v="25"/>
  </r>
  <r>
    <d v="2019-11-18T00:00:00"/>
    <x v="120"/>
    <x v="13"/>
    <x v="54"/>
    <n v="3"/>
    <x v="25"/>
  </r>
  <r>
    <d v="2019-10-15T00:00:00"/>
    <x v="128"/>
    <x v="11"/>
    <x v="54"/>
    <n v="2"/>
    <x v="25"/>
  </r>
  <r>
    <d v="2019-09-02T00:00:00"/>
    <x v="122"/>
    <x v="15"/>
    <x v="54"/>
    <n v="3"/>
    <x v="25"/>
  </r>
  <r>
    <d v="2019-10-15T00:00:00"/>
    <x v="122"/>
    <x v="15"/>
    <x v="54"/>
    <n v="1"/>
    <x v="25"/>
  </r>
  <r>
    <d v="2019-10-15T00:00:00"/>
    <x v="122"/>
    <x v="15"/>
    <x v="54"/>
    <n v="1"/>
    <x v="25"/>
  </r>
  <r>
    <d v="2019-11-21T00:00:00"/>
    <x v="122"/>
    <x v="15"/>
    <x v="54"/>
    <n v="5"/>
    <x v="25"/>
  </r>
  <r>
    <d v="2019-12-16T00:00:00"/>
    <x v="129"/>
    <x v="55"/>
    <x v="54"/>
    <n v="3"/>
    <x v="25"/>
  </r>
  <r>
    <d v="2019-08-21T00:00:00"/>
    <x v="125"/>
    <x v="13"/>
    <x v="54"/>
    <n v="2"/>
    <x v="25"/>
  </r>
  <r>
    <d v="2019-11-18T00:00:00"/>
    <x v="125"/>
    <x v="13"/>
    <x v="54"/>
    <n v="3"/>
    <x v="25"/>
  </r>
  <r>
    <d v="2019-11-21T00:00:00"/>
    <x v="125"/>
    <x v="13"/>
    <x v="54"/>
    <n v="4"/>
    <x v="25"/>
  </r>
  <r>
    <d v="2019-10-03T00:00:00"/>
    <x v="126"/>
    <x v="14"/>
    <x v="54"/>
    <n v="5"/>
    <x v="25"/>
  </r>
  <r>
    <d v="2020-08-13T00:00:00"/>
    <x v="130"/>
    <x v="15"/>
    <x v="55"/>
    <n v="2"/>
    <x v="26"/>
  </r>
  <r>
    <d v="2020-09-08T00:00:00"/>
    <x v="131"/>
    <x v="55"/>
    <x v="55"/>
    <n v="2"/>
    <x v="26"/>
  </r>
  <r>
    <d v="2020-09-09T00:00:00"/>
    <x v="131"/>
    <x v="55"/>
    <x v="55"/>
    <n v="3"/>
    <x v="26"/>
  </r>
  <r>
    <d v="2020-09-11T00:00:00"/>
    <x v="131"/>
    <x v="55"/>
    <x v="55"/>
    <n v="3"/>
    <x v="26"/>
  </r>
  <r>
    <d v="2020-09-17T00:00:00"/>
    <x v="131"/>
    <x v="55"/>
    <x v="55"/>
    <n v="1"/>
    <x v="26"/>
  </r>
  <r>
    <d v="2020-09-28T00:00:00"/>
    <x v="131"/>
    <x v="55"/>
    <x v="55"/>
    <n v="1"/>
    <x v="26"/>
  </r>
  <r>
    <d v="2020-09-01T00:00:00"/>
    <x v="132"/>
    <x v="13"/>
    <x v="55"/>
    <n v="2"/>
    <x v="26"/>
  </r>
  <r>
    <d v="2020-09-08T00:00:00"/>
    <x v="132"/>
    <x v="13"/>
    <x v="55"/>
    <n v="1"/>
    <x v="26"/>
  </r>
  <r>
    <d v="2020-09-09T00:00:00"/>
    <x v="132"/>
    <x v="13"/>
    <x v="55"/>
    <n v="3"/>
    <x v="26"/>
  </r>
  <r>
    <d v="2020-09-09T00:00:00"/>
    <x v="132"/>
    <x v="13"/>
    <x v="55"/>
    <n v="3"/>
    <x v="26"/>
  </r>
  <r>
    <d v="2020-09-09T00:00:00"/>
    <x v="132"/>
    <x v="13"/>
    <x v="55"/>
    <n v="3"/>
    <x v="26"/>
  </r>
  <r>
    <d v="2020-09-09T00:00:00"/>
    <x v="132"/>
    <x v="13"/>
    <x v="55"/>
    <n v="3"/>
    <x v="26"/>
  </r>
  <r>
    <d v="2020-10-07T00:00:00"/>
    <x v="132"/>
    <x v="13"/>
    <x v="55"/>
    <n v="3"/>
    <x v="26"/>
  </r>
  <r>
    <d v="2020-07-15T00:00:00"/>
    <x v="133"/>
    <x v="14"/>
    <x v="55"/>
    <n v="3"/>
    <x v="26"/>
  </r>
  <r>
    <d v="2020-07-15T00:00:00"/>
    <x v="133"/>
    <x v="14"/>
    <x v="55"/>
    <n v="2"/>
    <x v="26"/>
  </r>
  <r>
    <d v="2020-09-09T00:00:00"/>
    <x v="133"/>
    <x v="14"/>
    <x v="55"/>
    <n v="3"/>
    <x v="26"/>
  </r>
  <r>
    <d v="2020-09-09T00:00:00"/>
    <x v="133"/>
    <x v="14"/>
    <x v="55"/>
    <n v="3"/>
    <x v="26"/>
  </r>
  <r>
    <d v="2020-10-07T00:00:00"/>
    <x v="133"/>
    <x v="14"/>
    <x v="55"/>
    <n v="3"/>
    <x v="26"/>
  </r>
  <r>
    <d v="2020-10-07T00:00:00"/>
    <x v="133"/>
    <x v="14"/>
    <x v="55"/>
    <n v="1"/>
    <x v="26"/>
  </r>
  <r>
    <d v="2020-02-11T00:00:00"/>
    <x v="134"/>
    <x v="15"/>
    <x v="55"/>
    <n v="2"/>
    <x v="26"/>
  </r>
  <r>
    <d v="2020-09-09T00:00:00"/>
    <x v="134"/>
    <x v="15"/>
    <x v="55"/>
    <n v="3"/>
    <x v="26"/>
  </r>
  <r>
    <d v="2020-09-09T00:00:00"/>
    <x v="134"/>
    <x v="15"/>
    <x v="55"/>
    <n v="3"/>
    <x v="26"/>
  </r>
  <r>
    <d v="2020-10-07T00:00:00"/>
    <x v="134"/>
    <x v="15"/>
    <x v="55"/>
    <n v="3"/>
    <x v="26"/>
  </r>
  <r>
    <d v="2020-05-25T00:00:00"/>
    <x v="135"/>
    <x v="57"/>
    <x v="55"/>
    <n v="2"/>
    <x v="26"/>
  </r>
  <r>
    <d v="2020-07-20T00:00:00"/>
    <x v="135"/>
    <x v="57"/>
    <x v="55"/>
    <n v="2"/>
    <x v="26"/>
  </r>
  <r>
    <d v="2020-09-01T00:00:00"/>
    <x v="135"/>
    <x v="57"/>
    <x v="55"/>
    <n v="1"/>
    <x v="26"/>
  </r>
  <r>
    <d v="2020-09-09T00:00:00"/>
    <x v="135"/>
    <x v="57"/>
    <x v="55"/>
    <n v="3"/>
    <x v="26"/>
  </r>
  <r>
    <d v="2020-09-09T00:00:00"/>
    <x v="135"/>
    <x v="57"/>
    <x v="55"/>
    <n v="3"/>
    <x v="26"/>
  </r>
  <r>
    <d v="2020-09-09T00:00:00"/>
    <x v="135"/>
    <x v="57"/>
    <x v="55"/>
    <n v="3"/>
    <x v="26"/>
  </r>
  <r>
    <d v="2020-02-27T00:00:00"/>
    <x v="136"/>
    <x v="12"/>
    <x v="55"/>
    <n v="2"/>
    <x v="26"/>
  </r>
  <r>
    <d v="2020-10-07T00:00:00"/>
    <x v="137"/>
    <x v="55"/>
    <x v="55"/>
    <n v="3"/>
    <x v="26"/>
  </r>
  <r>
    <d v="2020-09-08T00:00:00"/>
    <x v="138"/>
    <x v="13"/>
    <x v="55"/>
    <n v="1"/>
    <x v="26"/>
  </r>
  <r>
    <d v="2020-09-09T00:00:00"/>
    <x v="138"/>
    <x v="13"/>
    <x v="55"/>
    <n v="3"/>
    <x v="26"/>
  </r>
  <r>
    <d v="2020-09-09T00:00:00"/>
    <x v="138"/>
    <x v="13"/>
    <x v="55"/>
    <n v="3"/>
    <x v="26"/>
  </r>
  <r>
    <d v="2020-09-09T00:00:00"/>
    <x v="138"/>
    <x v="13"/>
    <x v="55"/>
    <n v="3"/>
    <x v="26"/>
  </r>
  <r>
    <d v="2020-09-09T00:00:00"/>
    <x v="138"/>
    <x v="13"/>
    <x v="55"/>
    <n v="3"/>
    <x v="26"/>
  </r>
  <r>
    <d v="2020-10-07T00:00:00"/>
    <x v="138"/>
    <x v="13"/>
    <x v="55"/>
    <n v="3"/>
    <x v="26"/>
  </r>
  <r>
    <d v="2020-10-07T00:00:00"/>
    <x v="138"/>
    <x v="13"/>
    <x v="55"/>
    <n v="3"/>
    <x v="26"/>
  </r>
  <r>
    <d v="2020-10-13T00:00:00"/>
    <x v="138"/>
    <x v="13"/>
    <x v="55"/>
    <n v="3"/>
    <x v="26"/>
  </r>
  <r>
    <d v="2020-09-09T00:00:00"/>
    <x v="139"/>
    <x v="14"/>
    <x v="55"/>
    <n v="3"/>
    <x v="26"/>
  </r>
  <r>
    <d v="2020-09-29T00:00:00"/>
    <x v="139"/>
    <x v="14"/>
    <x v="55"/>
    <n v="3"/>
    <x v="26"/>
  </r>
  <r>
    <d v="2020-10-07T00:00:00"/>
    <x v="139"/>
    <x v="14"/>
    <x v="55"/>
    <n v="1"/>
    <x v="26"/>
  </r>
  <r>
    <d v="2020-09-09T00:00:00"/>
    <x v="140"/>
    <x v="15"/>
    <x v="55"/>
    <n v="3"/>
    <x v="26"/>
  </r>
  <r>
    <d v="2020-09-09T00:00:00"/>
    <x v="140"/>
    <x v="15"/>
    <x v="55"/>
    <n v="3"/>
    <x v="26"/>
  </r>
  <r>
    <d v="2020-09-28T00:00:00"/>
    <x v="140"/>
    <x v="15"/>
    <x v="55"/>
    <n v="3"/>
    <x v="26"/>
  </r>
  <r>
    <d v="2020-07-01T00:00:00"/>
    <x v="141"/>
    <x v="57"/>
    <x v="55"/>
    <n v="2"/>
    <x v="26"/>
  </r>
  <r>
    <d v="2020-09-01T00:00:00"/>
    <x v="141"/>
    <x v="57"/>
    <x v="55"/>
    <n v="2"/>
    <x v="26"/>
  </r>
  <r>
    <d v="2019-10-02T00:00:00"/>
    <x v="142"/>
    <x v="12"/>
    <x v="56"/>
    <n v="1"/>
    <x v="26"/>
  </r>
  <r>
    <d v="2019-10-02T00:00:00"/>
    <x v="142"/>
    <x v="12"/>
    <x v="56"/>
    <n v="1"/>
    <x v="26"/>
  </r>
  <r>
    <d v="2019-10-02T00:00:00"/>
    <x v="142"/>
    <x v="12"/>
    <x v="56"/>
    <n v="1"/>
    <x v="26"/>
  </r>
  <r>
    <d v="2019-10-04T00:00:00"/>
    <x v="142"/>
    <x v="12"/>
    <x v="56"/>
    <n v="1"/>
    <x v="26"/>
  </r>
  <r>
    <d v="2019-10-28T00:00:00"/>
    <x v="142"/>
    <x v="12"/>
    <x v="56"/>
    <n v="1"/>
    <x v="26"/>
  </r>
  <r>
    <d v="2019-10-28T00:00:00"/>
    <x v="142"/>
    <x v="12"/>
    <x v="56"/>
    <n v="1"/>
    <x v="26"/>
  </r>
  <r>
    <d v="2019-10-30T00:00:00"/>
    <x v="142"/>
    <x v="12"/>
    <x v="56"/>
    <n v="2"/>
    <x v="26"/>
  </r>
  <r>
    <d v="2019-11-18T00:00:00"/>
    <x v="142"/>
    <x v="12"/>
    <x v="56"/>
    <n v="1"/>
    <x v="26"/>
  </r>
  <r>
    <d v="2019-11-25T00:00:00"/>
    <x v="142"/>
    <x v="12"/>
    <x v="56"/>
    <n v="2"/>
    <x v="26"/>
  </r>
  <r>
    <d v="2019-11-18T00:00:00"/>
    <x v="131"/>
    <x v="55"/>
    <x v="56"/>
    <n v="1"/>
    <x v="26"/>
  </r>
  <r>
    <d v="2019-12-04T00:00:00"/>
    <x v="131"/>
    <x v="55"/>
    <x v="56"/>
    <n v="1"/>
    <x v="26"/>
  </r>
  <r>
    <d v="2019-10-02T00:00:00"/>
    <x v="143"/>
    <x v="56"/>
    <x v="56"/>
    <n v="1"/>
    <x v="26"/>
  </r>
  <r>
    <d v="2019-06-28T00:00:00"/>
    <x v="132"/>
    <x v="13"/>
    <x v="56"/>
    <n v="2"/>
    <x v="26"/>
  </r>
  <r>
    <d v="2019-10-02T00:00:00"/>
    <x v="132"/>
    <x v="13"/>
    <x v="56"/>
    <n v="1"/>
    <x v="26"/>
  </r>
  <r>
    <d v="2019-10-02T00:00:00"/>
    <x v="132"/>
    <x v="13"/>
    <x v="56"/>
    <n v="1"/>
    <x v="26"/>
  </r>
  <r>
    <d v="2019-10-02T00:00:00"/>
    <x v="132"/>
    <x v="13"/>
    <x v="56"/>
    <n v="1"/>
    <x v="26"/>
  </r>
  <r>
    <d v="2019-10-02T00:00:00"/>
    <x v="132"/>
    <x v="13"/>
    <x v="56"/>
    <n v="1"/>
    <x v="26"/>
  </r>
  <r>
    <d v="2019-10-02T00:00:00"/>
    <x v="132"/>
    <x v="13"/>
    <x v="56"/>
    <n v="1"/>
    <x v="26"/>
  </r>
  <r>
    <d v="2019-10-02T00:00:00"/>
    <x v="132"/>
    <x v="13"/>
    <x v="56"/>
    <n v="1"/>
    <x v="26"/>
  </r>
  <r>
    <d v="2019-10-15T00:00:00"/>
    <x v="132"/>
    <x v="13"/>
    <x v="56"/>
    <n v="1"/>
    <x v="26"/>
  </r>
  <r>
    <d v="2019-12-24T00:00:00"/>
    <x v="132"/>
    <x v="13"/>
    <x v="56"/>
    <n v="2"/>
    <x v="26"/>
  </r>
  <r>
    <d v="2019-10-03T00:00:00"/>
    <x v="132"/>
    <x v="13"/>
    <x v="56"/>
    <n v="4"/>
    <x v="26"/>
  </r>
  <r>
    <d v="2019-10-03T00:00:00"/>
    <x v="132"/>
    <x v="13"/>
    <x v="56"/>
    <n v="5"/>
    <x v="26"/>
  </r>
  <r>
    <d v="2019-10-15T00:00:00"/>
    <x v="132"/>
    <x v="13"/>
    <x v="56"/>
    <n v="2"/>
    <x v="26"/>
  </r>
  <r>
    <d v="2019-11-21T00:00:00"/>
    <x v="132"/>
    <x v="13"/>
    <x v="56"/>
    <n v="4"/>
    <x v="26"/>
  </r>
  <r>
    <d v="2019-11-21T00:00:00"/>
    <x v="132"/>
    <x v="13"/>
    <x v="56"/>
    <n v="1"/>
    <x v="26"/>
  </r>
  <r>
    <d v="2019-10-02T00:00:00"/>
    <x v="133"/>
    <x v="14"/>
    <x v="56"/>
    <n v="1"/>
    <x v="26"/>
  </r>
  <r>
    <d v="2019-10-02T00:00:00"/>
    <x v="133"/>
    <x v="14"/>
    <x v="56"/>
    <n v="1"/>
    <x v="26"/>
  </r>
  <r>
    <d v="2019-12-16T00:00:00"/>
    <x v="133"/>
    <x v="14"/>
    <x v="56"/>
    <n v="2"/>
    <x v="26"/>
  </r>
  <r>
    <d v="2019-08-15T00:00:00"/>
    <x v="133"/>
    <x v="14"/>
    <x v="56"/>
    <n v="1"/>
    <x v="26"/>
  </r>
  <r>
    <d v="2019-10-07T00:00:00"/>
    <x v="133"/>
    <x v="14"/>
    <x v="56"/>
    <n v="2"/>
    <x v="26"/>
  </r>
  <r>
    <d v="2019-10-02T00:00:00"/>
    <x v="144"/>
    <x v="11"/>
    <x v="56"/>
    <n v="1"/>
    <x v="26"/>
  </r>
  <r>
    <d v="2019-06-28T00:00:00"/>
    <x v="134"/>
    <x v="15"/>
    <x v="56"/>
    <n v="2"/>
    <x v="26"/>
  </r>
  <r>
    <d v="2019-10-02T00:00:00"/>
    <x v="134"/>
    <x v="15"/>
    <x v="56"/>
    <n v="1"/>
    <x v="26"/>
  </r>
  <r>
    <d v="2019-10-02T00:00:00"/>
    <x v="134"/>
    <x v="15"/>
    <x v="56"/>
    <n v="1"/>
    <x v="26"/>
  </r>
  <r>
    <d v="2019-10-02T00:00:00"/>
    <x v="134"/>
    <x v="15"/>
    <x v="56"/>
    <n v="1"/>
    <x v="26"/>
  </r>
  <r>
    <d v="2019-10-02T00:00:00"/>
    <x v="134"/>
    <x v="15"/>
    <x v="56"/>
    <n v="1"/>
    <x v="26"/>
  </r>
  <r>
    <d v="2019-10-02T00:00:00"/>
    <x v="134"/>
    <x v="15"/>
    <x v="56"/>
    <n v="1"/>
    <x v="26"/>
  </r>
  <r>
    <d v="2019-10-02T00:00:00"/>
    <x v="134"/>
    <x v="15"/>
    <x v="56"/>
    <n v="1"/>
    <x v="26"/>
  </r>
  <r>
    <d v="2019-10-02T00:00:00"/>
    <x v="134"/>
    <x v="15"/>
    <x v="56"/>
    <n v="1"/>
    <x v="26"/>
  </r>
  <r>
    <d v="2019-10-02T00:00:00"/>
    <x v="134"/>
    <x v="15"/>
    <x v="56"/>
    <n v="1"/>
    <x v="26"/>
  </r>
  <r>
    <d v="2019-10-02T00:00:00"/>
    <x v="134"/>
    <x v="15"/>
    <x v="56"/>
    <n v="1"/>
    <x v="26"/>
  </r>
  <r>
    <d v="2019-10-02T00:00:00"/>
    <x v="134"/>
    <x v="15"/>
    <x v="56"/>
    <n v="1"/>
    <x v="26"/>
  </r>
  <r>
    <d v="2019-10-02T00:00:00"/>
    <x v="134"/>
    <x v="15"/>
    <x v="56"/>
    <n v="1"/>
    <x v="26"/>
  </r>
  <r>
    <d v="2019-10-02T00:00:00"/>
    <x v="134"/>
    <x v="15"/>
    <x v="56"/>
    <n v="1"/>
    <x v="26"/>
  </r>
  <r>
    <d v="2019-10-02T00:00:00"/>
    <x v="134"/>
    <x v="15"/>
    <x v="56"/>
    <n v="1"/>
    <x v="26"/>
  </r>
  <r>
    <d v="2019-10-04T00:00:00"/>
    <x v="134"/>
    <x v="15"/>
    <x v="56"/>
    <n v="1"/>
    <x v="26"/>
  </r>
  <r>
    <d v="2019-10-15T00:00:00"/>
    <x v="134"/>
    <x v="15"/>
    <x v="56"/>
    <n v="1"/>
    <x v="26"/>
  </r>
  <r>
    <d v="2019-10-15T00:00:00"/>
    <x v="134"/>
    <x v="15"/>
    <x v="56"/>
    <n v="1"/>
    <x v="26"/>
  </r>
  <r>
    <d v="2019-11-07T00:00:00"/>
    <x v="134"/>
    <x v="15"/>
    <x v="56"/>
    <n v="1"/>
    <x v="26"/>
  </r>
  <r>
    <d v="2019-09-17T00:00:00"/>
    <x v="134"/>
    <x v="15"/>
    <x v="56"/>
    <n v="1"/>
    <x v="26"/>
  </r>
  <r>
    <d v="2019-10-08T00:00:00"/>
    <x v="134"/>
    <x v="15"/>
    <x v="56"/>
    <n v="2"/>
    <x v="26"/>
  </r>
  <r>
    <d v="2019-10-15T00:00:00"/>
    <x v="134"/>
    <x v="15"/>
    <x v="56"/>
    <n v="1"/>
    <x v="26"/>
  </r>
  <r>
    <d v="2019-10-30T00:00:00"/>
    <x v="134"/>
    <x v="15"/>
    <x v="56"/>
    <n v="1"/>
    <x v="26"/>
  </r>
  <r>
    <d v="2019-12-16T00:00:00"/>
    <x v="134"/>
    <x v="15"/>
    <x v="56"/>
    <n v="3"/>
    <x v="26"/>
  </r>
  <r>
    <d v="2019-10-02T00:00:00"/>
    <x v="136"/>
    <x v="12"/>
    <x v="56"/>
    <n v="1"/>
    <x v="26"/>
  </r>
  <r>
    <d v="2019-10-02T00:00:00"/>
    <x v="136"/>
    <x v="12"/>
    <x v="56"/>
    <n v="1"/>
    <x v="26"/>
  </r>
  <r>
    <d v="2019-10-02T00:00:00"/>
    <x v="136"/>
    <x v="12"/>
    <x v="56"/>
    <n v="1"/>
    <x v="26"/>
  </r>
  <r>
    <d v="2019-10-04T00:00:00"/>
    <x v="136"/>
    <x v="12"/>
    <x v="56"/>
    <n v="1"/>
    <x v="26"/>
  </r>
  <r>
    <d v="2019-10-28T00:00:00"/>
    <x v="136"/>
    <x v="12"/>
    <x v="56"/>
    <n v="1"/>
    <x v="26"/>
  </r>
  <r>
    <d v="2019-10-28T00:00:00"/>
    <x v="136"/>
    <x v="12"/>
    <x v="56"/>
    <n v="1"/>
    <x v="26"/>
  </r>
  <r>
    <d v="2019-11-18T00:00:00"/>
    <x v="136"/>
    <x v="12"/>
    <x v="56"/>
    <n v="1"/>
    <x v="26"/>
  </r>
  <r>
    <d v="2019-12-09T00:00:00"/>
    <x v="136"/>
    <x v="12"/>
    <x v="56"/>
    <n v="2"/>
    <x v="26"/>
  </r>
  <r>
    <d v="2020-01-13T00:00:00"/>
    <x v="136"/>
    <x v="12"/>
    <x v="56"/>
    <n v="4"/>
    <x v="26"/>
  </r>
  <r>
    <d v="2019-11-18T00:00:00"/>
    <x v="137"/>
    <x v="55"/>
    <x v="56"/>
    <n v="1"/>
    <x v="26"/>
  </r>
  <r>
    <d v="2019-09-03T00:00:00"/>
    <x v="137"/>
    <x v="55"/>
    <x v="56"/>
    <n v="1"/>
    <x v="26"/>
  </r>
  <r>
    <d v="2019-12-16T00:00:00"/>
    <x v="137"/>
    <x v="55"/>
    <x v="56"/>
    <n v="3"/>
    <x v="26"/>
  </r>
  <r>
    <d v="2019-10-02T00:00:00"/>
    <x v="138"/>
    <x v="13"/>
    <x v="56"/>
    <n v="1"/>
    <x v="26"/>
  </r>
  <r>
    <d v="2019-10-02T00:00:00"/>
    <x v="138"/>
    <x v="13"/>
    <x v="56"/>
    <n v="1"/>
    <x v="26"/>
  </r>
  <r>
    <d v="2019-10-02T00:00:00"/>
    <x v="138"/>
    <x v="13"/>
    <x v="56"/>
    <n v="1"/>
    <x v="26"/>
  </r>
  <r>
    <d v="2019-10-02T00:00:00"/>
    <x v="138"/>
    <x v="13"/>
    <x v="56"/>
    <n v="1"/>
    <x v="26"/>
  </r>
  <r>
    <d v="2019-10-15T00:00:00"/>
    <x v="138"/>
    <x v="13"/>
    <x v="56"/>
    <n v="1"/>
    <x v="26"/>
  </r>
  <r>
    <d v="2019-10-15T00:00:00"/>
    <x v="138"/>
    <x v="13"/>
    <x v="56"/>
    <n v="1"/>
    <x v="26"/>
  </r>
  <r>
    <d v="2019-10-31T00:00:00"/>
    <x v="138"/>
    <x v="13"/>
    <x v="56"/>
    <n v="1"/>
    <x v="26"/>
  </r>
  <r>
    <d v="2019-10-02T00:00:00"/>
    <x v="138"/>
    <x v="13"/>
    <x v="56"/>
    <n v="1"/>
    <x v="26"/>
  </r>
  <r>
    <d v="2019-10-08T00:00:00"/>
    <x v="138"/>
    <x v="13"/>
    <x v="56"/>
    <n v="2"/>
    <x v="26"/>
  </r>
  <r>
    <d v="2019-10-08T00:00:00"/>
    <x v="138"/>
    <x v="13"/>
    <x v="56"/>
    <n v="2"/>
    <x v="26"/>
  </r>
  <r>
    <d v="2019-11-18T00:00:00"/>
    <x v="138"/>
    <x v="13"/>
    <x v="56"/>
    <n v="2"/>
    <x v="26"/>
  </r>
  <r>
    <d v="2019-11-21T00:00:00"/>
    <x v="138"/>
    <x v="13"/>
    <x v="56"/>
    <n v="1"/>
    <x v="26"/>
  </r>
  <r>
    <d v="2019-11-21T00:00:00"/>
    <x v="138"/>
    <x v="13"/>
    <x v="56"/>
    <n v="4"/>
    <x v="26"/>
  </r>
  <r>
    <d v="2019-10-02T00:00:00"/>
    <x v="139"/>
    <x v="14"/>
    <x v="56"/>
    <n v="1"/>
    <x v="26"/>
  </r>
  <r>
    <d v="2019-10-02T00:00:00"/>
    <x v="139"/>
    <x v="14"/>
    <x v="56"/>
    <n v="1"/>
    <x v="26"/>
  </r>
  <r>
    <d v="2019-08-15T00:00:00"/>
    <x v="139"/>
    <x v="14"/>
    <x v="56"/>
    <n v="1"/>
    <x v="26"/>
  </r>
  <r>
    <d v="2019-10-02T00:00:00"/>
    <x v="145"/>
    <x v="11"/>
    <x v="56"/>
    <n v="1"/>
    <x v="26"/>
  </r>
  <r>
    <d v="2019-10-15T00:00:00"/>
    <x v="145"/>
    <x v="11"/>
    <x v="56"/>
    <n v="2"/>
    <x v="26"/>
  </r>
  <r>
    <d v="2019-10-02T00:00:00"/>
    <x v="140"/>
    <x v="15"/>
    <x v="56"/>
    <n v="1"/>
    <x v="26"/>
  </r>
  <r>
    <d v="2019-10-02T00:00:00"/>
    <x v="140"/>
    <x v="15"/>
    <x v="56"/>
    <n v="1"/>
    <x v="26"/>
  </r>
  <r>
    <d v="2019-10-02T00:00:00"/>
    <x v="140"/>
    <x v="15"/>
    <x v="56"/>
    <n v="1"/>
    <x v="26"/>
  </r>
  <r>
    <d v="2019-10-02T00:00:00"/>
    <x v="140"/>
    <x v="15"/>
    <x v="56"/>
    <n v="1"/>
    <x v="26"/>
  </r>
  <r>
    <d v="2019-10-02T00:00:00"/>
    <x v="140"/>
    <x v="15"/>
    <x v="56"/>
    <n v="1"/>
    <x v="26"/>
  </r>
  <r>
    <d v="2019-10-02T00:00:00"/>
    <x v="140"/>
    <x v="15"/>
    <x v="56"/>
    <n v="1"/>
    <x v="26"/>
  </r>
  <r>
    <d v="2019-10-02T00:00:00"/>
    <x v="140"/>
    <x v="15"/>
    <x v="56"/>
    <n v="1"/>
    <x v="26"/>
  </r>
  <r>
    <d v="2019-10-02T00:00:00"/>
    <x v="140"/>
    <x v="15"/>
    <x v="56"/>
    <n v="1"/>
    <x v="26"/>
  </r>
  <r>
    <d v="2019-10-02T00:00:00"/>
    <x v="140"/>
    <x v="15"/>
    <x v="56"/>
    <n v="1"/>
    <x v="26"/>
  </r>
  <r>
    <d v="2019-10-02T00:00:00"/>
    <x v="140"/>
    <x v="15"/>
    <x v="56"/>
    <n v="1"/>
    <x v="26"/>
  </r>
  <r>
    <d v="2019-10-02T00:00:00"/>
    <x v="140"/>
    <x v="15"/>
    <x v="56"/>
    <n v="1"/>
    <x v="26"/>
  </r>
  <r>
    <d v="2019-10-02T00:00:00"/>
    <x v="140"/>
    <x v="15"/>
    <x v="56"/>
    <n v="1"/>
    <x v="26"/>
  </r>
  <r>
    <d v="2019-10-04T00:00:00"/>
    <x v="140"/>
    <x v="15"/>
    <x v="56"/>
    <n v="1"/>
    <x v="26"/>
  </r>
  <r>
    <d v="2019-10-15T00:00:00"/>
    <x v="140"/>
    <x v="15"/>
    <x v="56"/>
    <n v="1"/>
    <x v="26"/>
  </r>
  <r>
    <d v="2019-11-07T00:00:00"/>
    <x v="140"/>
    <x v="15"/>
    <x v="56"/>
    <n v="1"/>
    <x v="26"/>
  </r>
  <r>
    <d v="2019-08-21T00:00:00"/>
    <x v="140"/>
    <x v="15"/>
    <x v="56"/>
    <n v="1"/>
    <x v="26"/>
  </r>
  <r>
    <d v="2019-10-08T00:00:00"/>
    <x v="140"/>
    <x v="15"/>
    <x v="56"/>
    <n v="2"/>
    <x v="26"/>
  </r>
  <r>
    <d v="2019-12-10T00:00:00"/>
    <x v="140"/>
    <x v="15"/>
    <x v="56"/>
    <n v="4"/>
    <x v="26"/>
  </r>
  <r>
    <d v="2020-10-07T00:00:00"/>
    <x v="146"/>
    <x v="15"/>
    <x v="57"/>
    <n v="2"/>
    <x v="27"/>
  </r>
  <r>
    <d v="2019-09-07T00:00:00"/>
    <x v="147"/>
    <x v="45"/>
    <x v="58"/>
    <n v="1"/>
    <x v="28"/>
  </r>
  <r>
    <d v="2019-09-09T00:00:00"/>
    <x v="147"/>
    <x v="45"/>
    <x v="58"/>
    <n v="1"/>
    <x v="28"/>
  </r>
  <r>
    <d v="2019-09-09T00:00:00"/>
    <x v="147"/>
    <x v="45"/>
    <x v="58"/>
    <n v="2"/>
    <x v="28"/>
  </r>
  <r>
    <d v="2019-09-17T00:00:00"/>
    <x v="147"/>
    <x v="45"/>
    <x v="58"/>
    <n v="1"/>
    <x v="28"/>
  </r>
  <r>
    <d v="2019-09-17T00:00:00"/>
    <x v="147"/>
    <x v="45"/>
    <x v="58"/>
    <n v="1"/>
    <x v="28"/>
  </r>
  <r>
    <d v="2019-09-17T00:00:00"/>
    <x v="147"/>
    <x v="45"/>
    <x v="58"/>
    <n v="1"/>
    <x v="28"/>
  </r>
  <r>
    <d v="2019-10-02T00:00:00"/>
    <x v="147"/>
    <x v="45"/>
    <x v="58"/>
    <n v="1"/>
    <x v="28"/>
  </r>
  <r>
    <d v="2019-10-03T00:00:00"/>
    <x v="147"/>
    <x v="45"/>
    <x v="58"/>
    <n v="2"/>
    <x v="28"/>
  </r>
  <r>
    <d v="2019-10-02T00:00:00"/>
    <x v="147"/>
    <x v="45"/>
    <x v="58"/>
    <n v="1"/>
    <x v="28"/>
  </r>
  <r>
    <d v="2019-10-02T00:00:00"/>
    <x v="147"/>
    <x v="45"/>
    <x v="58"/>
    <n v="2"/>
    <x v="28"/>
  </r>
  <r>
    <d v="2019-10-03T00:00:00"/>
    <x v="147"/>
    <x v="45"/>
    <x v="58"/>
    <n v="2"/>
    <x v="28"/>
  </r>
  <r>
    <d v="2019-10-02T00:00:00"/>
    <x v="147"/>
    <x v="45"/>
    <x v="58"/>
    <n v="1"/>
    <x v="28"/>
  </r>
  <r>
    <d v="2019-10-03T00:00:00"/>
    <x v="147"/>
    <x v="45"/>
    <x v="58"/>
    <n v="2"/>
    <x v="28"/>
  </r>
  <r>
    <d v="2019-10-02T00:00:00"/>
    <x v="147"/>
    <x v="45"/>
    <x v="58"/>
    <n v="1"/>
    <x v="28"/>
  </r>
  <r>
    <d v="2019-10-15T00:00:00"/>
    <x v="147"/>
    <x v="45"/>
    <x v="58"/>
    <n v="2"/>
    <x v="28"/>
  </r>
  <r>
    <d v="2019-10-08T00:00:00"/>
    <x v="147"/>
    <x v="45"/>
    <x v="58"/>
    <n v="1"/>
    <x v="28"/>
  </r>
  <r>
    <d v="2019-10-01T00:00:00"/>
    <x v="147"/>
    <x v="45"/>
    <x v="58"/>
    <n v="1"/>
    <x v="28"/>
  </r>
  <r>
    <d v="2019-10-08T00:00:00"/>
    <x v="147"/>
    <x v="45"/>
    <x v="58"/>
    <n v="1"/>
    <x v="28"/>
  </r>
  <r>
    <d v="2019-10-15T00:00:00"/>
    <x v="147"/>
    <x v="45"/>
    <x v="58"/>
    <n v="1"/>
    <x v="28"/>
  </r>
  <r>
    <d v="2019-10-14T00:00:00"/>
    <x v="147"/>
    <x v="45"/>
    <x v="58"/>
    <n v="2"/>
    <x v="28"/>
  </r>
  <r>
    <d v="2019-10-15T00:00:00"/>
    <x v="147"/>
    <x v="45"/>
    <x v="58"/>
    <n v="1"/>
    <x v="28"/>
  </r>
  <r>
    <d v="2019-10-15T00:00:00"/>
    <x v="147"/>
    <x v="45"/>
    <x v="58"/>
    <n v="2"/>
    <x v="28"/>
  </r>
  <r>
    <d v="2019-10-15T00:00:00"/>
    <x v="147"/>
    <x v="45"/>
    <x v="58"/>
    <n v="2"/>
    <x v="28"/>
  </r>
  <r>
    <d v="2019-10-30T00:00:00"/>
    <x v="147"/>
    <x v="45"/>
    <x v="58"/>
    <n v="2"/>
    <x v="28"/>
  </r>
  <r>
    <d v="2019-12-04T00:00:00"/>
    <x v="147"/>
    <x v="45"/>
    <x v="58"/>
    <n v="1"/>
    <x v="28"/>
  </r>
  <r>
    <d v="2020-05-13T00:00:00"/>
    <x v="148"/>
    <x v="59"/>
    <x v="59"/>
    <n v="1"/>
    <x v="29"/>
  </r>
  <r>
    <d v="2020-07-31T00:00:00"/>
    <x v="148"/>
    <x v="59"/>
    <x v="59"/>
    <n v="1"/>
    <x v="29"/>
  </r>
  <r>
    <d v="2020-08-19T00:00:00"/>
    <x v="148"/>
    <x v="59"/>
    <x v="59"/>
    <n v="1"/>
    <x v="29"/>
  </r>
  <r>
    <d v="2020-08-18T00:00:00"/>
    <x v="149"/>
    <x v="60"/>
    <x v="59"/>
    <n v="2"/>
    <x v="29"/>
  </r>
  <r>
    <d v="2020-08-25T00:00:00"/>
    <x v="149"/>
    <x v="60"/>
    <x v="59"/>
    <n v="2"/>
    <x v="29"/>
  </r>
  <r>
    <d v="2020-05-08T00:00:00"/>
    <x v="150"/>
    <x v="61"/>
    <x v="59"/>
    <n v="1"/>
    <x v="29"/>
  </r>
  <r>
    <d v="2020-07-01T00:00:00"/>
    <x v="150"/>
    <x v="61"/>
    <x v="59"/>
    <n v="1"/>
    <x v="29"/>
  </r>
  <r>
    <d v="2020-07-09T00:00:00"/>
    <x v="150"/>
    <x v="61"/>
    <x v="59"/>
    <n v="1"/>
    <x v="29"/>
  </r>
  <r>
    <d v="2020-07-20T00:00:00"/>
    <x v="151"/>
    <x v="62"/>
    <x v="59"/>
    <n v="1"/>
    <x v="29"/>
  </r>
  <r>
    <d v="2020-09-08T00:00:00"/>
    <x v="152"/>
    <x v="63"/>
    <x v="59"/>
    <n v="1"/>
    <x v="29"/>
  </r>
  <r>
    <d v="2019-10-30T00:00:00"/>
    <x v="153"/>
    <x v="64"/>
    <x v="60"/>
    <n v="2"/>
    <x v="29"/>
  </r>
  <r>
    <d v="2019-07-09T00:00:00"/>
    <x v="148"/>
    <x v="59"/>
    <x v="60"/>
    <n v="1"/>
    <x v="29"/>
  </r>
  <r>
    <d v="2019-11-18T00:00:00"/>
    <x v="148"/>
    <x v="59"/>
    <x v="60"/>
    <n v="1"/>
    <x v="29"/>
  </r>
  <r>
    <d v="2019-10-30T00:00:00"/>
    <x v="149"/>
    <x v="60"/>
    <x v="60"/>
    <n v="2"/>
    <x v="29"/>
  </r>
  <r>
    <d v="2019-10-30T00:00:00"/>
    <x v="149"/>
    <x v="60"/>
    <x v="60"/>
    <n v="2"/>
    <x v="29"/>
  </r>
  <r>
    <d v="2019-10-30T00:00:00"/>
    <x v="149"/>
    <x v="60"/>
    <x v="60"/>
    <n v="2"/>
    <x v="29"/>
  </r>
  <r>
    <d v="2019-12-04T00:00:00"/>
    <x v="149"/>
    <x v="60"/>
    <x v="60"/>
    <n v="1"/>
    <x v="29"/>
  </r>
  <r>
    <d v="2019-10-02T00:00:00"/>
    <x v="149"/>
    <x v="60"/>
    <x v="60"/>
    <n v="1"/>
    <x v="29"/>
  </r>
  <r>
    <d v="2019-10-30T00:00:00"/>
    <x v="154"/>
    <x v="65"/>
    <x v="60"/>
    <n v="1"/>
    <x v="29"/>
  </r>
  <r>
    <d v="2019-10-30T00:00:00"/>
    <x v="154"/>
    <x v="65"/>
    <x v="60"/>
    <n v="2"/>
    <x v="29"/>
  </r>
  <r>
    <d v="2019-10-30T00:00:00"/>
    <x v="154"/>
    <x v="65"/>
    <x v="60"/>
    <n v="2"/>
    <x v="29"/>
  </r>
  <r>
    <d v="2019-07-09T00:00:00"/>
    <x v="150"/>
    <x v="61"/>
    <x v="60"/>
    <n v="1"/>
    <x v="29"/>
  </r>
  <r>
    <d v="2019-10-30T00:00:00"/>
    <x v="150"/>
    <x v="61"/>
    <x v="60"/>
    <n v="2"/>
    <x v="29"/>
  </r>
  <r>
    <d v="2019-10-30T00:00:00"/>
    <x v="150"/>
    <x v="61"/>
    <x v="60"/>
    <n v="2"/>
    <x v="29"/>
  </r>
  <r>
    <d v="2019-10-30T00:00:00"/>
    <x v="150"/>
    <x v="61"/>
    <x v="60"/>
    <n v="2"/>
    <x v="29"/>
  </r>
  <r>
    <d v="2020-01-15T00:00:00"/>
    <x v="150"/>
    <x v="61"/>
    <x v="60"/>
    <n v="1"/>
    <x v="29"/>
  </r>
  <r>
    <d v="2019-11-05T00:00:00"/>
    <x v="151"/>
    <x v="62"/>
    <x v="60"/>
    <n v="1"/>
    <x v="29"/>
  </r>
  <r>
    <d v="2019-10-03T00:00:00"/>
    <x v="155"/>
    <x v="55"/>
    <x v="61"/>
    <n v="1"/>
    <x v="30"/>
  </r>
  <r>
    <d v="2019-12-04T00:00:00"/>
    <x v="156"/>
    <x v="14"/>
    <x v="61"/>
    <n v="1"/>
    <x v="30"/>
  </r>
  <r>
    <d v="2019-11-05T00:00:00"/>
    <x v="157"/>
    <x v="15"/>
    <x v="61"/>
    <n v="1"/>
    <x v="30"/>
  </r>
  <r>
    <d v="2019-10-02T00:00:00"/>
    <x v="157"/>
    <x v="15"/>
    <x v="61"/>
    <n v="1"/>
    <x v="30"/>
  </r>
  <r>
    <d v="2019-08-21T00:00:00"/>
    <x v="158"/>
    <x v="12"/>
    <x v="61"/>
    <n v="1"/>
    <x v="30"/>
  </r>
  <r>
    <d v="2019-08-21T00:00:00"/>
    <x v="159"/>
    <x v="55"/>
    <x v="61"/>
    <n v="1"/>
    <x v="30"/>
  </r>
  <r>
    <d v="2019-10-30T00:00:00"/>
    <x v="160"/>
    <x v="15"/>
    <x v="61"/>
    <n v="1"/>
    <x v="30"/>
  </r>
  <r>
    <d v="2019-09-17T00:00:00"/>
    <x v="160"/>
    <x v="15"/>
    <x v="61"/>
    <n v="1"/>
    <x v="30"/>
  </r>
  <r>
    <d v="2020-08-19T00:00:00"/>
    <x v="161"/>
    <x v="44"/>
    <x v="62"/>
    <n v="1"/>
    <x v="31"/>
  </r>
  <r>
    <d v="2020-05-25T00:00:00"/>
    <x v="162"/>
    <x v="3"/>
    <x v="62"/>
    <n v="2"/>
    <x v="31"/>
  </r>
  <r>
    <d v="2019-11-18T00:00:00"/>
    <x v="161"/>
    <x v="44"/>
    <x v="63"/>
    <n v="1"/>
    <x v="31"/>
  </r>
  <r>
    <d v="2019-10-30T00:00:00"/>
    <x v="163"/>
    <x v="1"/>
    <x v="63"/>
    <n v="1"/>
    <x v="31"/>
  </r>
  <r>
    <d v="2019-11-05T00:00:00"/>
    <x v="163"/>
    <x v="1"/>
    <x v="63"/>
    <n v="2"/>
    <x v="31"/>
  </r>
  <r>
    <d v="2019-12-04T00:00:00"/>
    <x v="163"/>
    <x v="1"/>
    <x v="63"/>
    <n v="1"/>
    <x v="31"/>
  </r>
  <r>
    <d v="2019-10-30T00:00:00"/>
    <x v="164"/>
    <x v="2"/>
    <x v="63"/>
    <n v="1"/>
    <x v="31"/>
  </r>
  <r>
    <d v="2019-10-30T00:00:00"/>
    <x v="164"/>
    <x v="2"/>
    <x v="63"/>
    <n v="1"/>
    <x v="31"/>
  </r>
  <r>
    <d v="2019-10-30T00:00:00"/>
    <x v="164"/>
    <x v="2"/>
    <x v="63"/>
    <n v="2"/>
    <x v="31"/>
  </r>
  <r>
    <d v="2019-09-17T00:00:00"/>
    <x v="164"/>
    <x v="2"/>
    <x v="63"/>
    <n v="1"/>
    <x v="31"/>
  </r>
  <r>
    <d v="2019-10-02T00:00:00"/>
    <x v="164"/>
    <x v="2"/>
    <x v="63"/>
    <n v="1"/>
    <x v="31"/>
  </r>
  <r>
    <d v="2019-10-02T00:00:00"/>
    <x v="164"/>
    <x v="2"/>
    <x v="63"/>
    <n v="1"/>
    <x v="31"/>
  </r>
  <r>
    <d v="2019-08-15T00:00:00"/>
    <x v="162"/>
    <x v="3"/>
    <x v="63"/>
    <n v="1"/>
    <x v="31"/>
  </r>
  <r>
    <d v="2019-08-21T00:00:00"/>
    <x v="162"/>
    <x v="3"/>
    <x v="63"/>
    <n v="2"/>
    <x v="31"/>
  </r>
  <r>
    <d v="2019-08-21T00:00:00"/>
    <x v="162"/>
    <x v="3"/>
    <x v="63"/>
    <n v="2"/>
    <x v="31"/>
  </r>
  <r>
    <d v="2019-10-03T00:00:00"/>
    <x v="165"/>
    <x v="4"/>
    <x v="63"/>
    <n v="2"/>
    <x v="31"/>
  </r>
  <r>
    <d v="2020-01-15T00:00:00"/>
    <x v="165"/>
    <x v="4"/>
    <x v="63"/>
    <n v="1"/>
    <x v="31"/>
  </r>
  <r>
    <d v="2019-10-08T00:00:00"/>
    <x v="166"/>
    <x v="0"/>
    <x v="63"/>
    <n v="2"/>
    <x v="31"/>
  </r>
  <r>
    <d v="2019-10-14T00:00:00"/>
    <x v="166"/>
    <x v="0"/>
    <x v="63"/>
    <n v="2"/>
    <x v="31"/>
  </r>
  <r>
    <d v="2019-11-05T00:00:00"/>
    <x v="167"/>
    <x v="5"/>
    <x v="63"/>
    <n v="2"/>
    <x v="31"/>
  </r>
  <r>
    <d v="2019-11-05T00:00:00"/>
    <x v="167"/>
    <x v="5"/>
    <x v="63"/>
    <n v="2"/>
    <x v="31"/>
  </r>
  <r>
    <d v="2020-05-25T00:00:00"/>
    <x v="168"/>
    <x v="12"/>
    <x v="64"/>
    <n v="2"/>
    <x v="13"/>
  </r>
  <r>
    <d v="2020-09-01T00:00:00"/>
    <x v="168"/>
    <x v="12"/>
    <x v="64"/>
    <n v="2"/>
    <x v="13"/>
  </r>
  <r>
    <d v="2020-09-09T00:00:00"/>
    <x v="168"/>
    <x v="12"/>
    <x v="64"/>
    <n v="3"/>
    <x v="13"/>
  </r>
  <r>
    <d v="2020-10-07T00:00:00"/>
    <x v="169"/>
    <x v="55"/>
    <x v="64"/>
    <n v="3"/>
    <x v="13"/>
  </r>
  <r>
    <d v="2020-09-09T00:00:00"/>
    <x v="170"/>
    <x v="13"/>
    <x v="64"/>
    <n v="3"/>
    <x v="13"/>
  </r>
  <r>
    <d v="2020-09-09T00:00:00"/>
    <x v="170"/>
    <x v="13"/>
    <x v="64"/>
    <n v="3"/>
    <x v="13"/>
  </r>
  <r>
    <d v="2020-09-09T00:00:00"/>
    <x v="170"/>
    <x v="13"/>
    <x v="64"/>
    <n v="3"/>
    <x v="13"/>
  </r>
  <r>
    <d v="2020-09-09T00:00:00"/>
    <x v="170"/>
    <x v="13"/>
    <x v="64"/>
    <n v="3"/>
    <x v="13"/>
  </r>
  <r>
    <d v="2020-10-07T00:00:00"/>
    <x v="170"/>
    <x v="13"/>
    <x v="64"/>
    <n v="3"/>
    <x v="13"/>
  </r>
  <r>
    <d v="2020-10-07T00:00:00"/>
    <x v="170"/>
    <x v="13"/>
    <x v="64"/>
    <n v="3"/>
    <x v="13"/>
  </r>
  <r>
    <d v="2020-09-09T00:00:00"/>
    <x v="171"/>
    <x v="14"/>
    <x v="64"/>
    <n v="3"/>
    <x v="13"/>
  </r>
  <r>
    <d v="2020-05-13T00:00:00"/>
    <x v="172"/>
    <x v="15"/>
    <x v="64"/>
    <n v="3"/>
    <x v="13"/>
  </r>
  <r>
    <d v="2020-08-22T00:00:00"/>
    <x v="172"/>
    <x v="15"/>
    <x v="64"/>
    <n v="2"/>
    <x v="13"/>
  </r>
  <r>
    <d v="2020-07-01T00:00:00"/>
    <x v="172"/>
    <x v="15"/>
    <x v="64"/>
    <n v="5"/>
    <x v="13"/>
  </r>
  <r>
    <d v="2020-07-16T00:00:00"/>
    <x v="172"/>
    <x v="15"/>
    <x v="64"/>
    <n v="2"/>
    <x v="13"/>
  </r>
  <r>
    <d v="2020-09-09T00:00:00"/>
    <x v="172"/>
    <x v="15"/>
    <x v="64"/>
    <n v="3"/>
    <x v="13"/>
  </r>
  <r>
    <d v="2020-09-09T00:00:00"/>
    <x v="172"/>
    <x v="15"/>
    <x v="64"/>
    <n v="3"/>
    <x v="13"/>
  </r>
  <r>
    <d v="2019-10-02T00:00:00"/>
    <x v="168"/>
    <x v="12"/>
    <x v="65"/>
    <n v="3"/>
    <x v="13"/>
  </r>
  <r>
    <d v="2019-10-02T00:00:00"/>
    <x v="168"/>
    <x v="12"/>
    <x v="65"/>
    <n v="3"/>
    <x v="13"/>
  </r>
  <r>
    <d v="2019-10-02T00:00:00"/>
    <x v="168"/>
    <x v="12"/>
    <x v="65"/>
    <n v="3"/>
    <x v="13"/>
  </r>
  <r>
    <d v="2019-10-04T00:00:00"/>
    <x v="168"/>
    <x v="12"/>
    <x v="65"/>
    <n v="3"/>
    <x v="13"/>
  </r>
  <r>
    <d v="2019-10-28T00:00:00"/>
    <x v="168"/>
    <x v="12"/>
    <x v="65"/>
    <n v="3"/>
    <x v="13"/>
  </r>
  <r>
    <d v="2019-10-29T00:00:00"/>
    <x v="168"/>
    <x v="12"/>
    <x v="65"/>
    <n v="2"/>
    <x v="13"/>
  </r>
  <r>
    <d v="2019-11-18T00:00:00"/>
    <x v="168"/>
    <x v="12"/>
    <x v="65"/>
    <n v="3"/>
    <x v="13"/>
  </r>
  <r>
    <d v="2019-12-09T00:00:00"/>
    <x v="168"/>
    <x v="12"/>
    <x v="65"/>
    <n v="6"/>
    <x v="13"/>
  </r>
  <r>
    <d v="2019-10-02T00:00:00"/>
    <x v="169"/>
    <x v="55"/>
    <x v="65"/>
    <n v="3"/>
    <x v="13"/>
  </r>
  <r>
    <d v="2019-10-29T00:00:00"/>
    <x v="169"/>
    <x v="55"/>
    <x v="65"/>
    <n v="2"/>
    <x v="13"/>
  </r>
  <r>
    <d v="2019-11-07T00:00:00"/>
    <x v="169"/>
    <x v="55"/>
    <x v="65"/>
    <n v="1"/>
    <x v="13"/>
  </r>
  <r>
    <d v="2019-11-18T00:00:00"/>
    <x v="169"/>
    <x v="55"/>
    <x v="65"/>
    <n v="3"/>
    <x v="13"/>
  </r>
  <r>
    <d v="2019-09-03T00:00:00"/>
    <x v="169"/>
    <x v="55"/>
    <x v="65"/>
    <n v="1"/>
    <x v="13"/>
  </r>
  <r>
    <d v="2019-11-02T00:00:00"/>
    <x v="169"/>
    <x v="55"/>
    <x v="65"/>
    <n v="1"/>
    <x v="13"/>
  </r>
  <r>
    <d v="2019-12-16T00:00:00"/>
    <x v="169"/>
    <x v="55"/>
    <x v="65"/>
    <n v="4"/>
    <x v="13"/>
  </r>
  <r>
    <d v="2019-10-02T00:00:00"/>
    <x v="170"/>
    <x v="13"/>
    <x v="65"/>
    <n v="3"/>
    <x v="13"/>
  </r>
  <r>
    <d v="2019-10-02T00:00:00"/>
    <x v="170"/>
    <x v="13"/>
    <x v="65"/>
    <n v="3"/>
    <x v="13"/>
  </r>
  <r>
    <d v="2019-10-02T00:00:00"/>
    <x v="170"/>
    <x v="13"/>
    <x v="65"/>
    <n v="3"/>
    <x v="13"/>
  </r>
  <r>
    <d v="2019-10-02T00:00:00"/>
    <x v="170"/>
    <x v="13"/>
    <x v="65"/>
    <n v="3"/>
    <x v="13"/>
  </r>
  <r>
    <d v="2019-10-15T00:00:00"/>
    <x v="170"/>
    <x v="13"/>
    <x v="65"/>
    <n v="3"/>
    <x v="13"/>
  </r>
  <r>
    <d v="2019-10-28T00:00:00"/>
    <x v="170"/>
    <x v="13"/>
    <x v="65"/>
    <n v="2"/>
    <x v="13"/>
  </r>
  <r>
    <d v="2019-08-21T00:00:00"/>
    <x v="170"/>
    <x v="13"/>
    <x v="65"/>
    <n v="6"/>
    <x v="13"/>
  </r>
  <r>
    <d v="2019-10-02T00:00:00"/>
    <x v="171"/>
    <x v="14"/>
    <x v="65"/>
    <n v="3"/>
    <x v="13"/>
  </r>
  <r>
    <d v="2019-10-02T00:00:00"/>
    <x v="171"/>
    <x v="14"/>
    <x v="65"/>
    <n v="3"/>
    <x v="13"/>
  </r>
  <r>
    <d v="2019-10-02T00:00:00"/>
    <x v="171"/>
    <x v="14"/>
    <x v="65"/>
    <n v="3"/>
    <x v="13"/>
  </r>
  <r>
    <d v="2019-10-02T00:00:00"/>
    <x v="171"/>
    <x v="14"/>
    <x v="65"/>
    <n v="3"/>
    <x v="13"/>
  </r>
  <r>
    <d v="2019-12-04T00:00:00"/>
    <x v="171"/>
    <x v="14"/>
    <x v="65"/>
    <n v="3"/>
    <x v="13"/>
  </r>
  <r>
    <d v="2019-12-06T00:00:00"/>
    <x v="171"/>
    <x v="14"/>
    <x v="65"/>
    <n v="3"/>
    <x v="13"/>
  </r>
  <r>
    <d v="2019-10-02T00:00:00"/>
    <x v="173"/>
    <x v="11"/>
    <x v="65"/>
    <n v="3"/>
    <x v="13"/>
  </r>
  <r>
    <d v="2019-10-02T00:00:00"/>
    <x v="172"/>
    <x v="15"/>
    <x v="65"/>
    <n v="3"/>
    <x v="13"/>
  </r>
  <r>
    <d v="2019-10-02T00:00:00"/>
    <x v="172"/>
    <x v="15"/>
    <x v="65"/>
    <n v="3"/>
    <x v="13"/>
  </r>
  <r>
    <d v="2019-10-02T00:00:00"/>
    <x v="172"/>
    <x v="15"/>
    <x v="65"/>
    <n v="3"/>
    <x v="13"/>
  </r>
  <r>
    <d v="2019-10-02T00:00:00"/>
    <x v="172"/>
    <x v="15"/>
    <x v="65"/>
    <n v="3"/>
    <x v="13"/>
  </r>
  <r>
    <d v="2019-10-02T00:00:00"/>
    <x v="172"/>
    <x v="15"/>
    <x v="65"/>
    <n v="3"/>
    <x v="13"/>
  </r>
  <r>
    <d v="2019-10-02T00:00:00"/>
    <x v="172"/>
    <x v="15"/>
    <x v="65"/>
    <n v="3"/>
    <x v="13"/>
  </r>
  <r>
    <d v="2019-10-02T00:00:00"/>
    <x v="172"/>
    <x v="15"/>
    <x v="65"/>
    <n v="3"/>
    <x v="13"/>
  </r>
  <r>
    <d v="2019-10-02T00:00:00"/>
    <x v="172"/>
    <x v="15"/>
    <x v="65"/>
    <n v="3"/>
    <x v="13"/>
  </r>
  <r>
    <d v="2019-10-02T00:00:00"/>
    <x v="172"/>
    <x v="15"/>
    <x v="65"/>
    <n v="3"/>
    <x v="13"/>
  </r>
  <r>
    <d v="2019-10-02T00:00:00"/>
    <x v="172"/>
    <x v="15"/>
    <x v="65"/>
    <n v="3"/>
    <x v="13"/>
  </r>
  <r>
    <d v="2019-10-02T00:00:00"/>
    <x v="172"/>
    <x v="15"/>
    <x v="65"/>
    <n v="3"/>
    <x v="13"/>
  </r>
  <r>
    <d v="2019-10-02T00:00:00"/>
    <x v="172"/>
    <x v="15"/>
    <x v="65"/>
    <n v="3"/>
    <x v="13"/>
  </r>
  <r>
    <d v="2019-10-02T00:00:00"/>
    <x v="172"/>
    <x v="15"/>
    <x v="65"/>
    <n v="3"/>
    <x v="13"/>
  </r>
  <r>
    <d v="2019-10-04T00:00:00"/>
    <x v="172"/>
    <x v="15"/>
    <x v="65"/>
    <n v="3"/>
    <x v="13"/>
  </r>
  <r>
    <d v="2019-10-15T00:00:00"/>
    <x v="172"/>
    <x v="15"/>
    <x v="65"/>
    <n v="3"/>
    <x v="13"/>
  </r>
  <r>
    <d v="2019-10-28T00:00:00"/>
    <x v="172"/>
    <x v="15"/>
    <x v="65"/>
    <n v="3"/>
    <x v="13"/>
  </r>
  <r>
    <d v="2019-10-29T00:00:00"/>
    <x v="172"/>
    <x v="15"/>
    <x v="65"/>
    <n v="2"/>
    <x v="13"/>
  </r>
  <r>
    <d v="2019-11-07T00:00:00"/>
    <x v="172"/>
    <x v="15"/>
    <x v="65"/>
    <n v="3"/>
    <x v="13"/>
  </r>
  <r>
    <d v="2019-10-15T00:00:00"/>
    <x v="172"/>
    <x v="15"/>
    <x v="65"/>
    <n v="1"/>
    <x v="13"/>
  </r>
  <r>
    <d v="2019-11-28T00:00:00"/>
    <x v="172"/>
    <x v="15"/>
    <x v="65"/>
    <n v="5"/>
    <x v="13"/>
  </r>
  <r>
    <d v="2019-09-17T00:00:00"/>
    <x v="174"/>
    <x v="12"/>
    <x v="66"/>
    <n v="1"/>
    <x v="32"/>
  </r>
  <r>
    <d v="2019-06-28T00:00:00"/>
    <x v="175"/>
    <x v="12"/>
    <x v="67"/>
    <n v="5"/>
    <x v="13"/>
  </r>
  <r>
    <d v="2019-08-21T00:00:00"/>
    <x v="176"/>
    <x v="12"/>
    <x v="67"/>
    <n v="3"/>
    <x v="13"/>
  </r>
  <r>
    <d v="2019-09-02T00:00:00"/>
    <x v="177"/>
    <x v="12"/>
    <x v="67"/>
    <n v="2"/>
    <x v="13"/>
  </r>
  <r>
    <d v="2019-06-28T00:00:00"/>
    <x v="178"/>
    <x v="12"/>
    <x v="68"/>
    <n v="5"/>
    <x v="13"/>
  </r>
  <r>
    <d v="2020-08-13T00:00:00"/>
    <x v="179"/>
    <x v="13"/>
    <x v="69"/>
    <n v="3"/>
    <x v="13"/>
  </r>
  <r>
    <d v="2020-08-13T00:00:00"/>
    <x v="180"/>
    <x v="13"/>
    <x v="69"/>
    <n v="3"/>
    <x v="13"/>
  </r>
  <r>
    <d v="2020-02-11T00:00:00"/>
    <x v="181"/>
    <x v="46"/>
    <x v="70"/>
    <n v="1"/>
    <x v="12"/>
  </r>
  <r>
    <d v="2020-02-11T00:00:00"/>
    <x v="181"/>
    <x v="46"/>
    <x v="70"/>
    <n v="4"/>
    <x v="12"/>
  </r>
  <r>
    <d v="2020-02-12T00:00:00"/>
    <x v="181"/>
    <x v="46"/>
    <x v="70"/>
    <n v="2"/>
    <x v="12"/>
  </r>
  <r>
    <d v="2020-02-18T00:00:00"/>
    <x v="181"/>
    <x v="46"/>
    <x v="70"/>
    <n v="2"/>
    <x v="12"/>
  </r>
  <r>
    <d v="2020-02-20T00:00:00"/>
    <x v="181"/>
    <x v="46"/>
    <x v="70"/>
    <n v="2"/>
    <x v="12"/>
  </r>
  <r>
    <d v="2020-02-26T00:00:00"/>
    <x v="181"/>
    <x v="46"/>
    <x v="70"/>
    <n v="2"/>
    <x v="12"/>
  </r>
  <r>
    <d v="2020-02-26T00:00:00"/>
    <x v="181"/>
    <x v="46"/>
    <x v="70"/>
    <n v="4"/>
    <x v="12"/>
  </r>
  <r>
    <d v="2020-02-26T00:00:00"/>
    <x v="181"/>
    <x v="46"/>
    <x v="70"/>
    <n v="1"/>
    <x v="12"/>
  </r>
  <r>
    <d v="2020-02-26T00:00:00"/>
    <x v="181"/>
    <x v="46"/>
    <x v="70"/>
    <n v="1"/>
    <x v="12"/>
  </r>
  <r>
    <d v="2020-02-27T00:00:00"/>
    <x v="181"/>
    <x v="46"/>
    <x v="70"/>
    <n v="2"/>
    <x v="12"/>
  </r>
  <r>
    <d v="2020-03-04T00:00:00"/>
    <x v="181"/>
    <x v="46"/>
    <x v="70"/>
    <n v="1"/>
    <x v="12"/>
  </r>
  <r>
    <d v="2020-03-04T00:00:00"/>
    <x v="181"/>
    <x v="46"/>
    <x v="70"/>
    <n v="1"/>
    <x v="12"/>
  </r>
  <r>
    <d v="2020-03-10T00:00:00"/>
    <x v="181"/>
    <x v="46"/>
    <x v="70"/>
    <n v="6"/>
    <x v="12"/>
  </r>
  <r>
    <d v="2020-03-12T00:00:00"/>
    <x v="181"/>
    <x v="46"/>
    <x v="70"/>
    <n v="1"/>
    <x v="12"/>
  </r>
  <r>
    <d v="2020-03-12T00:00:00"/>
    <x v="181"/>
    <x v="46"/>
    <x v="70"/>
    <n v="1"/>
    <x v="12"/>
  </r>
  <r>
    <d v="2020-03-13T00:00:00"/>
    <x v="181"/>
    <x v="46"/>
    <x v="70"/>
    <n v="1"/>
    <x v="12"/>
  </r>
  <r>
    <d v="2020-03-16T00:00:00"/>
    <x v="181"/>
    <x v="46"/>
    <x v="70"/>
    <n v="1"/>
    <x v="12"/>
  </r>
  <r>
    <d v="2020-03-16T00:00:00"/>
    <x v="181"/>
    <x v="46"/>
    <x v="70"/>
    <n v="2"/>
    <x v="12"/>
  </r>
  <r>
    <d v="2020-03-17T00:00:00"/>
    <x v="181"/>
    <x v="46"/>
    <x v="70"/>
    <n v="1"/>
    <x v="12"/>
  </r>
  <r>
    <d v="2020-03-19T00:00:00"/>
    <x v="181"/>
    <x v="46"/>
    <x v="70"/>
    <n v="3"/>
    <x v="12"/>
  </r>
  <r>
    <d v="2020-03-26T00:00:00"/>
    <x v="181"/>
    <x v="46"/>
    <x v="70"/>
    <n v="1"/>
    <x v="12"/>
  </r>
  <r>
    <d v="2020-03-30T00:00:00"/>
    <x v="181"/>
    <x v="46"/>
    <x v="70"/>
    <n v="1"/>
    <x v="12"/>
  </r>
  <r>
    <d v="2020-04-09T00:00:00"/>
    <x v="181"/>
    <x v="46"/>
    <x v="70"/>
    <n v="1"/>
    <x v="12"/>
  </r>
  <r>
    <d v="2020-04-16T00:00:00"/>
    <x v="181"/>
    <x v="46"/>
    <x v="70"/>
    <n v="1"/>
    <x v="12"/>
  </r>
  <r>
    <d v="2020-04-16T00:00:00"/>
    <x v="181"/>
    <x v="46"/>
    <x v="70"/>
    <n v="2"/>
    <x v="12"/>
  </r>
  <r>
    <d v="2020-04-21T00:00:00"/>
    <x v="181"/>
    <x v="46"/>
    <x v="70"/>
    <n v="1"/>
    <x v="12"/>
  </r>
  <r>
    <d v="2020-04-21T00:00:00"/>
    <x v="181"/>
    <x v="46"/>
    <x v="70"/>
    <n v="3"/>
    <x v="12"/>
  </r>
  <r>
    <d v="2019-05-20T00:00:00"/>
    <x v="181"/>
    <x v="46"/>
    <x v="71"/>
    <n v="4"/>
    <x v="12"/>
  </r>
  <r>
    <d v="2019-05-29T00:00:00"/>
    <x v="181"/>
    <x v="46"/>
    <x v="71"/>
    <n v="1"/>
    <x v="12"/>
  </r>
  <r>
    <d v="2019-06-12T00:00:00"/>
    <x v="181"/>
    <x v="46"/>
    <x v="71"/>
    <n v="2"/>
    <x v="12"/>
  </r>
  <r>
    <d v="2019-06-28T00:00:00"/>
    <x v="181"/>
    <x v="46"/>
    <x v="71"/>
    <n v="20"/>
    <x v="12"/>
  </r>
  <r>
    <d v="2019-07-03T00:00:00"/>
    <x v="181"/>
    <x v="46"/>
    <x v="71"/>
    <n v="1"/>
    <x v="12"/>
  </r>
  <r>
    <d v="2019-07-09T00:00:00"/>
    <x v="181"/>
    <x v="46"/>
    <x v="71"/>
    <n v="1"/>
    <x v="12"/>
  </r>
  <r>
    <d v="2019-07-09T00:00:00"/>
    <x v="181"/>
    <x v="46"/>
    <x v="71"/>
    <n v="7"/>
    <x v="12"/>
  </r>
  <r>
    <d v="2019-07-18T00:00:00"/>
    <x v="181"/>
    <x v="46"/>
    <x v="71"/>
    <n v="2"/>
    <x v="12"/>
  </r>
  <r>
    <d v="2019-08-10T00:00:00"/>
    <x v="181"/>
    <x v="46"/>
    <x v="71"/>
    <n v="6"/>
    <x v="12"/>
  </r>
  <r>
    <d v="2019-08-13T00:00:00"/>
    <x v="181"/>
    <x v="46"/>
    <x v="71"/>
    <n v="20"/>
    <x v="12"/>
  </r>
  <r>
    <d v="2019-08-15T00:00:00"/>
    <x v="181"/>
    <x v="46"/>
    <x v="71"/>
    <n v="1"/>
    <x v="12"/>
  </r>
  <r>
    <d v="2019-08-21T00:00:00"/>
    <x v="181"/>
    <x v="46"/>
    <x v="71"/>
    <n v="3"/>
    <x v="12"/>
  </r>
  <r>
    <d v="2019-08-21T00:00:00"/>
    <x v="181"/>
    <x v="46"/>
    <x v="71"/>
    <n v="3"/>
    <x v="12"/>
  </r>
  <r>
    <d v="2019-08-21T00:00:00"/>
    <x v="181"/>
    <x v="46"/>
    <x v="71"/>
    <n v="3"/>
    <x v="12"/>
  </r>
  <r>
    <d v="2019-09-11T00:00:00"/>
    <x v="181"/>
    <x v="46"/>
    <x v="71"/>
    <n v="1"/>
    <x v="12"/>
  </r>
  <r>
    <d v="2019-09-24T00:00:00"/>
    <x v="181"/>
    <x v="46"/>
    <x v="71"/>
    <n v="1"/>
    <x v="12"/>
  </r>
  <r>
    <d v="2019-09-24T00:00:00"/>
    <x v="181"/>
    <x v="46"/>
    <x v="71"/>
    <n v="30"/>
    <x v="12"/>
  </r>
  <r>
    <d v="2019-09-28T00:00:00"/>
    <x v="181"/>
    <x v="46"/>
    <x v="71"/>
    <n v="2"/>
    <x v="12"/>
  </r>
  <r>
    <d v="2019-09-28T00:00:00"/>
    <x v="181"/>
    <x v="46"/>
    <x v="71"/>
    <n v="1"/>
    <x v="12"/>
  </r>
  <r>
    <d v="2019-09-28T00:00:00"/>
    <x v="181"/>
    <x v="46"/>
    <x v="71"/>
    <n v="2"/>
    <x v="12"/>
  </r>
  <r>
    <d v="2019-09-30T00:00:00"/>
    <x v="181"/>
    <x v="46"/>
    <x v="71"/>
    <n v="3"/>
    <x v="12"/>
  </r>
  <r>
    <d v="2019-10-01T00:00:00"/>
    <x v="181"/>
    <x v="46"/>
    <x v="71"/>
    <n v="1"/>
    <x v="12"/>
  </r>
  <r>
    <d v="2019-11-01T00:00:00"/>
    <x v="181"/>
    <x v="46"/>
    <x v="71"/>
    <n v="1"/>
    <x v="12"/>
  </r>
  <r>
    <d v="2019-11-01T00:00:00"/>
    <x v="181"/>
    <x v="46"/>
    <x v="71"/>
    <n v="1"/>
    <x v="12"/>
  </r>
  <r>
    <d v="2019-10-02T00:00:00"/>
    <x v="181"/>
    <x v="46"/>
    <x v="71"/>
    <n v="7"/>
    <x v="12"/>
  </r>
  <r>
    <d v="2019-10-02T00:00:00"/>
    <x v="181"/>
    <x v="46"/>
    <x v="71"/>
    <n v="9"/>
    <x v="12"/>
  </r>
  <r>
    <d v="2019-10-02T00:00:00"/>
    <x v="181"/>
    <x v="46"/>
    <x v="71"/>
    <n v="9"/>
    <x v="12"/>
  </r>
  <r>
    <d v="2019-10-02T00:00:00"/>
    <x v="181"/>
    <x v="46"/>
    <x v="71"/>
    <n v="9"/>
    <x v="12"/>
  </r>
  <r>
    <d v="2019-10-02T00:00:00"/>
    <x v="181"/>
    <x v="46"/>
    <x v="71"/>
    <n v="9"/>
    <x v="12"/>
  </r>
  <r>
    <d v="2019-10-02T00:00:00"/>
    <x v="181"/>
    <x v="46"/>
    <x v="71"/>
    <n v="9"/>
    <x v="12"/>
  </r>
  <r>
    <d v="2019-10-02T00:00:00"/>
    <x v="181"/>
    <x v="46"/>
    <x v="71"/>
    <n v="8"/>
    <x v="12"/>
  </r>
  <r>
    <d v="2019-10-02T00:00:00"/>
    <x v="181"/>
    <x v="46"/>
    <x v="71"/>
    <n v="9"/>
    <x v="12"/>
  </r>
  <r>
    <d v="2019-10-02T00:00:00"/>
    <x v="181"/>
    <x v="46"/>
    <x v="71"/>
    <n v="9"/>
    <x v="12"/>
  </r>
  <r>
    <d v="2019-10-02T00:00:00"/>
    <x v="181"/>
    <x v="46"/>
    <x v="71"/>
    <n v="7"/>
    <x v="12"/>
  </r>
  <r>
    <d v="2019-10-02T00:00:00"/>
    <x v="181"/>
    <x v="46"/>
    <x v="71"/>
    <n v="9"/>
    <x v="12"/>
  </r>
  <r>
    <d v="2019-10-02T00:00:00"/>
    <x v="181"/>
    <x v="46"/>
    <x v="71"/>
    <n v="9"/>
    <x v="12"/>
  </r>
  <r>
    <d v="2019-10-02T00:00:00"/>
    <x v="181"/>
    <x v="46"/>
    <x v="71"/>
    <n v="9"/>
    <x v="12"/>
  </r>
  <r>
    <d v="2019-10-02T00:00:00"/>
    <x v="181"/>
    <x v="46"/>
    <x v="71"/>
    <n v="8"/>
    <x v="12"/>
  </r>
  <r>
    <d v="2019-10-02T00:00:00"/>
    <x v="181"/>
    <x v="46"/>
    <x v="71"/>
    <n v="9"/>
    <x v="12"/>
  </r>
  <r>
    <d v="2019-10-02T00:00:00"/>
    <x v="181"/>
    <x v="46"/>
    <x v="71"/>
    <n v="9"/>
    <x v="12"/>
  </r>
  <r>
    <d v="2019-10-02T00:00:00"/>
    <x v="181"/>
    <x v="46"/>
    <x v="71"/>
    <n v="9"/>
    <x v="12"/>
  </r>
  <r>
    <d v="2019-10-02T00:00:00"/>
    <x v="181"/>
    <x v="46"/>
    <x v="71"/>
    <n v="9"/>
    <x v="12"/>
  </r>
  <r>
    <d v="2019-10-02T00:00:00"/>
    <x v="181"/>
    <x v="46"/>
    <x v="71"/>
    <n v="9"/>
    <x v="12"/>
  </r>
  <r>
    <d v="2019-10-02T00:00:00"/>
    <x v="181"/>
    <x v="46"/>
    <x v="71"/>
    <n v="9"/>
    <x v="12"/>
  </r>
  <r>
    <d v="2019-10-02T00:00:00"/>
    <x v="181"/>
    <x v="46"/>
    <x v="71"/>
    <n v="9"/>
    <x v="12"/>
  </r>
  <r>
    <d v="2019-10-02T00:00:00"/>
    <x v="181"/>
    <x v="46"/>
    <x v="71"/>
    <n v="9"/>
    <x v="12"/>
  </r>
  <r>
    <d v="2019-10-02T00:00:00"/>
    <x v="181"/>
    <x v="46"/>
    <x v="71"/>
    <n v="9"/>
    <x v="12"/>
  </r>
  <r>
    <d v="2019-10-02T00:00:00"/>
    <x v="181"/>
    <x v="46"/>
    <x v="71"/>
    <n v="9"/>
    <x v="12"/>
  </r>
  <r>
    <d v="2019-10-02T00:00:00"/>
    <x v="181"/>
    <x v="46"/>
    <x v="71"/>
    <n v="9"/>
    <x v="12"/>
  </r>
  <r>
    <d v="2019-10-02T00:00:00"/>
    <x v="181"/>
    <x v="46"/>
    <x v="71"/>
    <n v="9"/>
    <x v="12"/>
  </r>
  <r>
    <d v="2019-10-02T00:00:00"/>
    <x v="181"/>
    <x v="46"/>
    <x v="71"/>
    <n v="9"/>
    <x v="12"/>
  </r>
  <r>
    <d v="2019-10-04T00:00:00"/>
    <x v="181"/>
    <x v="46"/>
    <x v="71"/>
    <n v="7"/>
    <x v="12"/>
  </r>
  <r>
    <d v="2019-10-04T00:00:00"/>
    <x v="181"/>
    <x v="46"/>
    <x v="71"/>
    <n v="7"/>
    <x v="12"/>
  </r>
  <r>
    <d v="2019-10-08T00:00:00"/>
    <x v="181"/>
    <x v="46"/>
    <x v="71"/>
    <n v="2"/>
    <x v="12"/>
  </r>
  <r>
    <d v="2019-10-08T00:00:00"/>
    <x v="181"/>
    <x v="46"/>
    <x v="71"/>
    <n v="2"/>
    <x v="12"/>
  </r>
  <r>
    <d v="2019-10-14T00:00:00"/>
    <x v="181"/>
    <x v="46"/>
    <x v="71"/>
    <n v="-2"/>
    <x v="12"/>
  </r>
  <r>
    <d v="2019-10-14T00:00:00"/>
    <x v="181"/>
    <x v="46"/>
    <x v="71"/>
    <n v="2"/>
    <x v="12"/>
  </r>
  <r>
    <d v="2019-10-14T00:00:00"/>
    <x v="181"/>
    <x v="46"/>
    <x v="71"/>
    <n v="1"/>
    <x v="12"/>
  </r>
  <r>
    <d v="2019-10-14T00:00:00"/>
    <x v="181"/>
    <x v="46"/>
    <x v="71"/>
    <n v="1"/>
    <x v="12"/>
  </r>
  <r>
    <d v="2019-10-15T00:00:00"/>
    <x v="181"/>
    <x v="46"/>
    <x v="71"/>
    <n v="2"/>
    <x v="12"/>
  </r>
  <r>
    <d v="2019-10-15T00:00:00"/>
    <x v="181"/>
    <x v="46"/>
    <x v="71"/>
    <n v="4"/>
    <x v="12"/>
  </r>
  <r>
    <d v="2019-10-15T00:00:00"/>
    <x v="181"/>
    <x v="46"/>
    <x v="71"/>
    <n v="4"/>
    <x v="12"/>
  </r>
  <r>
    <d v="2019-10-15T00:00:00"/>
    <x v="181"/>
    <x v="46"/>
    <x v="71"/>
    <n v="1"/>
    <x v="12"/>
  </r>
  <r>
    <d v="2019-10-15T00:00:00"/>
    <x v="181"/>
    <x v="46"/>
    <x v="71"/>
    <n v="1"/>
    <x v="12"/>
  </r>
  <r>
    <d v="2019-10-15T00:00:00"/>
    <x v="181"/>
    <x v="46"/>
    <x v="71"/>
    <n v="1"/>
    <x v="12"/>
  </r>
  <r>
    <d v="2019-10-15T00:00:00"/>
    <x v="181"/>
    <x v="46"/>
    <x v="71"/>
    <n v="1"/>
    <x v="12"/>
  </r>
  <r>
    <d v="2019-10-15T00:00:00"/>
    <x v="181"/>
    <x v="46"/>
    <x v="71"/>
    <n v="1"/>
    <x v="12"/>
  </r>
  <r>
    <d v="2019-10-15T00:00:00"/>
    <x v="181"/>
    <x v="46"/>
    <x v="71"/>
    <n v="1"/>
    <x v="12"/>
  </r>
  <r>
    <d v="2019-10-15T00:00:00"/>
    <x v="181"/>
    <x v="46"/>
    <x v="71"/>
    <n v="2"/>
    <x v="12"/>
  </r>
  <r>
    <d v="2019-10-17T00:00:00"/>
    <x v="181"/>
    <x v="46"/>
    <x v="71"/>
    <n v="2"/>
    <x v="12"/>
  </r>
  <r>
    <d v="2019-10-17T00:00:00"/>
    <x v="181"/>
    <x v="46"/>
    <x v="71"/>
    <n v="2"/>
    <x v="12"/>
  </r>
  <r>
    <d v="2019-10-17T00:00:00"/>
    <x v="181"/>
    <x v="46"/>
    <x v="71"/>
    <n v="1"/>
    <x v="12"/>
  </r>
  <r>
    <d v="2019-10-17T00:00:00"/>
    <x v="181"/>
    <x v="46"/>
    <x v="71"/>
    <n v="1"/>
    <x v="12"/>
  </r>
  <r>
    <d v="2019-10-21T00:00:00"/>
    <x v="181"/>
    <x v="46"/>
    <x v="71"/>
    <n v="1"/>
    <x v="12"/>
  </r>
  <r>
    <d v="2019-10-21T00:00:00"/>
    <x v="181"/>
    <x v="46"/>
    <x v="71"/>
    <n v="1"/>
    <x v="12"/>
  </r>
  <r>
    <d v="2019-10-21T00:00:00"/>
    <x v="181"/>
    <x v="46"/>
    <x v="71"/>
    <n v="1"/>
    <x v="12"/>
  </r>
  <r>
    <d v="2019-10-24T00:00:00"/>
    <x v="181"/>
    <x v="46"/>
    <x v="71"/>
    <n v="1"/>
    <x v="12"/>
  </r>
  <r>
    <d v="2019-10-28T00:00:00"/>
    <x v="181"/>
    <x v="46"/>
    <x v="71"/>
    <n v="4"/>
    <x v="12"/>
  </r>
  <r>
    <d v="2019-10-28T00:00:00"/>
    <x v="181"/>
    <x v="46"/>
    <x v="71"/>
    <n v="2"/>
    <x v="12"/>
  </r>
  <r>
    <d v="2019-10-28T00:00:00"/>
    <x v="181"/>
    <x v="46"/>
    <x v="71"/>
    <n v="5"/>
    <x v="12"/>
  </r>
  <r>
    <d v="2019-10-29T00:00:00"/>
    <x v="181"/>
    <x v="46"/>
    <x v="71"/>
    <n v="6"/>
    <x v="12"/>
  </r>
  <r>
    <d v="2019-10-29T00:00:00"/>
    <x v="181"/>
    <x v="46"/>
    <x v="71"/>
    <n v="6"/>
    <x v="12"/>
  </r>
  <r>
    <d v="2019-10-29T00:00:00"/>
    <x v="181"/>
    <x v="46"/>
    <x v="71"/>
    <n v="8"/>
    <x v="12"/>
  </r>
  <r>
    <d v="2019-10-30T00:00:00"/>
    <x v="181"/>
    <x v="46"/>
    <x v="71"/>
    <n v="1"/>
    <x v="12"/>
  </r>
  <r>
    <d v="2019-10-30T00:00:00"/>
    <x v="181"/>
    <x v="46"/>
    <x v="71"/>
    <n v="1"/>
    <x v="12"/>
  </r>
  <r>
    <d v="2019-10-30T00:00:00"/>
    <x v="181"/>
    <x v="46"/>
    <x v="71"/>
    <n v="1"/>
    <x v="12"/>
  </r>
  <r>
    <d v="2019-10-30T00:00:00"/>
    <x v="181"/>
    <x v="46"/>
    <x v="71"/>
    <n v="1"/>
    <x v="12"/>
  </r>
  <r>
    <d v="2019-10-30T00:00:00"/>
    <x v="181"/>
    <x v="46"/>
    <x v="71"/>
    <n v="1"/>
    <x v="12"/>
  </r>
  <r>
    <d v="2019-10-30T00:00:00"/>
    <x v="181"/>
    <x v="46"/>
    <x v="71"/>
    <n v="5"/>
    <x v="12"/>
  </r>
  <r>
    <d v="2019-10-30T00:00:00"/>
    <x v="181"/>
    <x v="46"/>
    <x v="71"/>
    <n v="1"/>
    <x v="12"/>
  </r>
  <r>
    <d v="2019-10-30T00:00:00"/>
    <x v="181"/>
    <x v="46"/>
    <x v="71"/>
    <n v="2"/>
    <x v="12"/>
  </r>
  <r>
    <d v="2019-10-30T00:00:00"/>
    <x v="181"/>
    <x v="46"/>
    <x v="71"/>
    <n v="1"/>
    <x v="12"/>
  </r>
  <r>
    <d v="2019-10-30T00:00:00"/>
    <x v="181"/>
    <x v="46"/>
    <x v="71"/>
    <n v="1"/>
    <x v="12"/>
  </r>
  <r>
    <d v="2019-11-05T00:00:00"/>
    <x v="181"/>
    <x v="46"/>
    <x v="71"/>
    <n v="1"/>
    <x v="12"/>
  </r>
  <r>
    <d v="2019-11-05T00:00:00"/>
    <x v="181"/>
    <x v="46"/>
    <x v="71"/>
    <n v="5"/>
    <x v="12"/>
  </r>
  <r>
    <d v="2019-11-05T00:00:00"/>
    <x v="181"/>
    <x v="46"/>
    <x v="71"/>
    <n v="1"/>
    <x v="12"/>
  </r>
  <r>
    <d v="2019-11-05T00:00:00"/>
    <x v="181"/>
    <x v="46"/>
    <x v="71"/>
    <n v="5"/>
    <x v="12"/>
  </r>
  <r>
    <d v="2019-11-05T00:00:00"/>
    <x v="181"/>
    <x v="46"/>
    <x v="71"/>
    <n v="1"/>
    <x v="12"/>
  </r>
  <r>
    <d v="2019-11-05T00:00:00"/>
    <x v="181"/>
    <x v="46"/>
    <x v="71"/>
    <n v="2"/>
    <x v="12"/>
  </r>
  <r>
    <d v="2019-11-05T00:00:00"/>
    <x v="181"/>
    <x v="46"/>
    <x v="71"/>
    <n v="2"/>
    <x v="12"/>
  </r>
  <r>
    <d v="2019-11-05T00:00:00"/>
    <x v="181"/>
    <x v="46"/>
    <x v="71"/>
    <n v="1"/>
    <x v="12"/>
  </r>
  <r>
    <d v="2019-11-07T00:00:00"/>
    <x v="181"/>
    <x v="46"/>
    <x v="71"/>
    <n v="4"/>
    <x v="12"/>
  </r>
  <r>
    <d v="2019-11-14T00:00:00"/>
    <x v="181"/>
    <x v="46"/>
    <x v="71"/>
    <n v="1"/>
    <x v="12"/>
  </r>
  <r>
    <d v="2019-11-18T00:00:00"/>
    <x v="181"/>
    <x v="46"/>
    <x v="71"/>
    <n v="1"/>
    <x v="12"/>
  </r>
  <r>
    <d v="2019-11-18T00:00:00"/>
    <x v="181"/>
    <x v="46"/>
    <x v="71"/>
    <n v="5"/>
    <x v="12"/>
  </r>
  <r>
    <d v="2019-11-18T00:00:00"/>
    <x v="181"/>
    <x v="46"/>
    <x v="71"/>
    <n v="1"/>
    <x v="12"/>
  </r>
  <r>
    <d v="2019-11-18T00:00:00"/>
    <x v="181"/>
    <x v="46"/>
    <x v="71"/>
    <n v="4"/>
    <x v="12"/>
  </r>
  <r>
    <d v="2019-11-20T00:00:00"/>
    <x v="181"/>
    <x v="46"/>
    <x v="71"/>
    <n v="1"/>
    <x v="12"/>
  </r>
  <r>
    <d v="2019-11-20T00:00:00"/>
    <x v="181"/>
    <x v="46"/>
    <x v="71"/>
    <n v="1"/>
    <x v="12"/>
  </r>
  <r>
    <d v="2019-11-20T00:00:00"/>
    <x v="181"/>
    <x v="46"/>
    <x v="71"/>
    <n v="1"/>
    <x v="12"/>
  </r>
  <r>
    <d v="2019-11-25T00:00:00"/>
    <x v="181"/>
    <x v="46"/>
    <x v="71"/>
    <n v="1"/>
    <x v="12"/>
  </r>
  <r>
    <d v="2019-12-04T00:00:00"/>
    <x v="181"/>
    <x v="46"/>
    <x v="71"/>
    <n v="3"/>
    <x v="12"/>
  </r>
  <r>
    <d v="2019-12-04T00:00:00"/>
    <x v="181"/>
    <x v="46"/>
    <x v="71"/>
    <n v="1"/>
    <x v="12"/>
  </r>
  <r>
    <d v="2019-12-04T00:00:00"/>
    <x v="181"/>
    <x v="46"/>
    <x v="71"/>
    <n v="1"/>
    <x v="12"/>
  </r>
  <r>
    <d v="2019-12-06T00:00:00"/>
    <x v="181"/>
    <x v="46"/>
    <x v="71"/>
    <n v="2"/>
    <x v="12"/>
  </r>
  <r>
    <d v="2019-12-06T00:00:00"/>
    <x v="181"/>
    <x v="46"/>
    <x v="71"/>
    <n v="1"/>
    <x v="12"/>
  </r>
  <r>
    <d v="2019-12-09T00:00:00"/>
    <x v="181"/>
    <x v="46"/>
    <x v="71"/>
    <n v="1"/>
    <x v="12"/>
  </r>
  <r>
    <d v="2019-12-09T00:00:00"/>
    <x v="181"/>
    <x v="46"/>
    <x v="71"/>
    <n v="1"/>
    <x v="12"/>
  </r>
  <r>
    <d v="2019-12-11T00:00:00"/>
    <x v="181"/>
    <x v="46"/>
    <x v="71"/>
    <n v="2"/>
    <x v="12"/>
  </r>
  <r>
    <d v="2019-12-11T00:00:00"/>
    <x v="181"/>
    <x v="46"/>
    <x v="71"/>
    <n v="1"/>
    <x v="12"/>
  </r>
  <r>
    <d v="2019-12-14T00:00:00"/>
    <x v="181"/>
    <x v="46"/>
    <x v="71"/>
    <n v="1"/>
    <x v="12"/>
  </r>
  <r>
    <d v="2019-12-16T00:00:00"/>
    <x v="181"/>
    <x v="46"/>
    <x v="71"/>
    <n v="2"/>
    <x v="12"/>
  </r>
  <r>
    <d v="2019-12-19T00:00:00"/>
    <x v="181"/>
    <x v="46"/>
    <x v="71"/>
    <n v="2"/>
    <x v="12"/>
  </r>
  <r>
    <d v="2019-12-24T00:00:00"/>
    <x v="181"/>
    <x v="46"/>
    <x v="71"/>
    <n v="2"/>
    <x v="12"/>
  </r>
  <r>
    <d v="2019-12-24T00:00:00"/>
    <x v="181"/>
    <x v="46"/>
    <x v="71"/>
    <n v="3"/>
    <x v="12"/>
  </r>
  <r>
    <d v="2019-08-15T00:00:00"/>
    <x v="181"/>
    <x v="46"/>
    <x v="71"/>
    <n v="7"/>
    <x v="12"/>
  </r>
  <r>
    <d v="2019-08-10T00:00:00"/>
    <x v="181"/>
    <x v="46"/>
    <x v="71"/>
    <n v="1"/>
    <x v="12"/>
  </r>
  <r>
    <d v="2019-08-21T00:00:00"/>
    <x v="181"/>
    <x v="46"/>
    <x v="71"/>
    <n v="5"/>
    <x v="12"/>
  </r>
  <r>
    <d v="2019-09-02T00:00:00"/>
    <x v="181"/>
    <x v="46"/>
    <x v="71"/>
    <n v="7"/>
    <x v="12"/>
  </r>
  <r>
    <d v="2019-09-17T00:00:00"/>
    <x v="181"/>
    <x v="46"/>
    <x v="71"/>
    <n v="2"/>
    <x v="12"/>
  </r>
  <r>
    <d v="2019-08-21T00:00:00"/>
    <x v="181"/>
    <x v="46"/>
    <x v="71"/>
    <n v="8"/>
    <x v="12"/>
  </r>
  <r>
    <d v="2019-09-17T00:00:00"/>
    <x v="181"/>
    <x v="46"/>
    <x v="71"/>
    <n v="2"/>
    <x v="12"/>
  </r>
  <r>
    <d v="2019-09-03T00:00:00"/>
    <x v="181"/>
    <x v="46"/>
    <x v="71"/>
    <n v="4"/>
    <x v="12"/>
  </r>
  <r>
    <d v="2019-08-26T00:00:00"/>
    <x v="181"/>
    <x v="46"/>
    <x v="71"/>
    <n v="2"/>
    <x v="12"/>
  </r>
  <r>
    <d v="2019-08-27T00:00:00"/>
    <x v="181"/>
    <x v="46"/>
    <x v="71"/>
    <n v="1"/>
    <x v="12"/>
  </r>
  <r>
    <d v="2019-08-21T00:00:00"/>
    <x v="181"/>
    <x v="46"/>
    <x v="71"/>
    <n v="4"/>
    <x v="12"/>
  </r>
  <r>
    <d v="2019-09-02T00:00:00"/>
    <x v="181"/>
    <x v="46"/>
    <x v="71"/>
    <n v="6"/>
    <x v="12"/>
  </r>
  <r>
    <d v="2019-08-27T00:00:00"/>
    <x v="181"/>
    <x v="46"/>
    <x v="71"/>
    <n v="3"/>
    <x v="12"/>
  </r>
  <r>
    <d v="2019-09-02T00:00:00"/>
    <x v="181"/>
    <x v="46"/>
    <x v="71"/>
    <n v="4"/>
    <x v="12"/>
  </r>
  <r>
    <d v="2019-09-02T00:00:00"/>
    <x v="181"/>
    <x v="46"/>
    <x v="71"/>
    <n v="11"/>
    <x v="12"/>
  </r>
  <r>
    <d v="2019-09-11T00:00:00"/>
    <x v="181"/>
    <x v="46"/>
    <x v="71"/>
    <n v="2"/>
    <x v="12"/>
  </r>
  <r>
    <d v="2019-09-11T00:00:00"/>
    <x v="181"/>
    <x v="46"/>
    <x v="71"/>
    <n v="10"/>
    <x v="12"/>
  </r>
  <r>
    <d v="2019-09-12T00:00:00"/>
    <x v="181"/>
    <x v="46"/>
    <x v="71"/>
    <n v="5"/>
    <x v="12"/>
  </r>
  <r>
    <d v="2019-09-12T00:00:00"/>
    <x v="181"/>
    <x v="46"/>
    <x v="71"/>
    <n v="1"/>
    <x v="12"/>
  </r>
  <r>
    <d v="2019-09-17T00:00:00"/>
    <x v="181"/>
    <x v="46"/>
    <x v="71"/>
    <n v="2"/>
    <x v="12"/>
  </r>
  <r>
    <d v="2019-09-17T00:00:00"/>
    <x v="181"/>
    <x v="46"/>
    <x v="71"/>
    <n v="2"/>
    <x v="12"/>
  </r>
  <r>
    <d v="2019-10-02T00:00:00"/>
    <x v="181"/>
    <x v="46"/>
    <x v="71"/>
    <n v="5"/>
    <x v="12"/>
  </r>
  <r>
    <d v="2019-10-02T00:00:00"/>
    <x v="181"/>
    <x v="46"/>
    <x v="71"/>
    <n v="7"/>
    <x v="12"/>
  </r>
  <r>
    <d v="2019-10-03T00:00:00"/>
    <x v="181"/>
    <x v="46"/>
    <x v="71"/>
    <n v="12"/>
    <x v="12"/>
  </r>
  <r>
    <d v="2019-10-02T00:00:00"/>
    <x v="181"/>
    <x v="46"/>
    <x v="71"/>
    <n v="3"/>
    <x v="12"/>
  </r>
  <r>
    <d v="2019-10-02T00:00:00"/>
    <x v="181"/>
    <x v="46"/>
    <x v="71"/>
    <n v="2"/>
    <x v="12"/>
  </r>
  <r>
    <d v="2019-10-03T00:00:00"/>
    <x v="181"/>
    <x v="46"/>
    <x v="71"/>
    <n v="20"/>
    <x v="12"/>
  </r>
  <r>
    <d v="2019-10-02T00:00:00"/>
    <x v="181"/>
    <x v="46"/>
    <x v="71"/>
    <n v="2"/>
    <x v="12"/>
  </r>
  <r>
    <d v="2019-10-03T00:00:00"/>
    <x v="181"/>
    <x v="46"/>
    <x v="71"/>
    <n v="10"/>
    <x v="12"/>
  </r>
  <r>
    <d v="2019-10-02T00:00:00"/>
    <x v="181"/>
    <x v="46"/>
    <x v="71"/>
    <n v="3"/>
    <x v="12"/>
  </r>
  <r>
    <d v="2019-10-02T00:00:00"/>
    <x v="181"/>
    <x v="46"/>
    <x v="71"/>
    <n v="3"/>
    <x v="12"/>
  </r>
  <r>
    <d v="2019-10-15T00:00:00"/>
    <x v="181"/>
    <x v="46"/>
    <x v="71"/>
    <n v="8"/>
    <x v="12"/>
  </r>
  <r>
    <d v="2019-10-08T00:00:00"/>
    <x v="181"/>
    <x v="46"/>
    <x v="71"/>
    <n v="2"/>
    <x v="12"/>
  </r>
  <r>
    <d v="2019-10-17T00:00:00"/>
    <x v="181"/>
    <x v="46"/>
    <x v="71"/>
    <n v="7"/>
    <x v="12"/>
  </r>
  <r>
    <d v="2019-10-08T00:00:00"/>
    <x v="181"/>
    <x v="46"/>
    <x v="71"/>
    <n v="4"/>
    <x v="12"/>
  </r>
  <r>
    <d v="2019-10-07T00:00:00"/>
    <x v="181"/>
    <x v="46"/>
    <x v="71"/>
    <n v="4"/>
    <x v="12"/>
  </r>
  <r>
    <d v="2019-10-15T00:00:00"/>
    <x v="181"/>
    <x v="46"/>
    <x v="71"/>
    <n v="1"/>
    <x v="12"/>
  </r>
  <r>
    <d v="2019-10-08T00:00:00"/>
    <x v="181"/>
    <x v="46"/>
    <x v="71"/>
    <n v="6"/>
    <x v="12"/>
  </r>
  <r>
    <d v="2019-10-08T00:00:00"/>
    <x v="181"/>
    <x v="46"/>
    <x v="71"/>
    <n v="1"/>
    <x v="12"/>
  </r>
  <r>
    <d v="2019-10-08T00:00:00"/>
    <x v="181"/>
    <x v="46"/>
    <x v="71"/>
    <n v="3"/>
    <x v="12"/>
  </r>
  <r>
    <d v="2019-10-15T00:00:00"/>
    <x v="181"/>
    <x v="46"/>
    <x v="71"/>
    <n v="5"/>
    <x v="12"/>
  </r>
  <r>
    <d v="2019-10-14T00:00:00"/>
    <x v="181"/>
    <x v="46"/>
    <x v="71"/>
    <n v="7"/>
    <x v="12"/>
  </r>
  <r>
    <d v="2019-10-08T00:00:00"/>
    <x v="181"/>
    <x v="46"/>
    <x v="71"/>
    <n v="5"/>
    <x v="12"/>
  </r>
  <r>
    <d v="2019-10-15T00:00:00"/>
    <x v="181"/>
    <x v="46"/>
    <x v="71"/>
    <n v="3"/>
    <x v="12"/>
  </r>
  <r>
    <d v="2019-10-15T00:00:00"/>
    <x v="181"/>
    <x v="46"/>
    <x v="71"/>
    <n v="2"/>
    <x v="12"/>
  </r>
  <r>
    <d v="2019-10-08T00:00:00"/>
    <x v="181"/>
    <x v="46"/>
    <x v="71"/>
    <n v="1"/>
    <x v="12"/>
  </r>
  <r>
    <d v="2019-10-15T00:00:00"/>
    <x v="181"/>
    <x v="46"/>
    <x v="71"/>
    <n v="6"/>
    <x v="12"/>
  </r>
  <r>
    <d v="2019-10-15T00:00:00"/>
    <x v="181"/>
    <x v="46"/>
    <x v="71"/>
    <n v="4"/>
    <x v="12"/>
  </r>
  <r>
    <d v="2019-10-15T00:00:00"/>
    <x v="181"/>
    <x v="46"/>
    <x v="71"/>
    <n v="4"/>
    <x v="12"/>
  </r>
  <r>
    <d v="2019-10-14T00:00:00"/>
    <x v="181"/>
    <x v="46"/>
    <x v="71"/>
    <n v="4"/>
    <x v="12"/>
  </r>
  <r>
    <d v="2019-10-15T00:00:00"/>
    <x v="181"/>
    <x v="46"/>
    <x v="71"/>
    <n v="4"/>
    <x v="12"/>
  </r>
  <r>
    <d v="2019-10-15T00:00:00"/>
    <x v="181"/>
    <x v="46"/>
    <x v="71"/>
    <n v="2"/>
    <x v="12"/>
  </r>
  <r>
    <d v="2019-10-15T00:00:00"/>
    <x v="181"/>
    <x v="46"/>
    <x v="71"/>
    <n v="2"/>
    <x v="12"/>
  </r>
  <r>
    <d v="2019-10-14T00:00:00"/>
    <x v="181"/>
    <x v="46"/>
    <x v="71"/>
    <n v="2"/>
    <x v="12"/>
  </r>
  <r>
    <d v="2019-10-30T00:00:00"/>
    <x v="181"/>
    <x v="46"/>
    <x v="71"/>
    <n v="1"/>
    <x v="12"/>
  </r>
  <r>
    <d v="2019-10-30T00:00:00"/>
    <x v="181"/>
    <x v="46"/>
    <x v="71"/>
    <n v="1"/>
    <x v="12"/>
  </r>
  <r>
    <d v="2019-11-02T00:00:00"/>
    <x v="181"/>
    <x v="46"/>
    <x v="71"/>
    <n v="2"/>
    <x v="12"/>
  </r>
  <r>
    <d v="2019-10-30T00:00:00"/>
    <x v="181"/>
    <x v="46"/>
    <x v="71"/>
    <n v="4"/>
    <x v="12"/>
  </r>
  <r>
    <d v="2019-11-14T00:00:00"/>
    <x v="181"/>
    <x v="46"/>
    <x v="71"/>
    <n v="2"/>
    <x v="12"/>
  </r>
  <r>
    <d v="2019-11-13T00:00:00"/>
    <x v="181"/>
    <x v="46"/>
    <x v="71"/>
    <n v="1"/>
    <x v="12"/>
  </r>
  <r>
    <d v="2019-11-20T00:00:00"/>
    <x v="181"/>
    <x v="46"/>
    <x v="71"/>
    <n v="1"/>
    <x v="12"/>
  </r>
  <r>
    <d v="2019-11-18T00:00:00"/>
    <x v="181"/>
    <x v="46"/>
    <x v="71"/>
    <n v="13"/>
    <x v="12"/>
  </r>
  <r>
    <d v="2019-11-28T00:00:00"/>
    <x v="181"/>
    <x v="46"/>
    <x v="71"/>
    <n v="1"/>
    <x v="12"/>
  </r>
  <r>
    <d v="2019-11-25T00:00:00"/>
    <x v="181"/>
    <x v="46"/>
    <x v="71"/>
    <n v="3"/>
    <x v="12"/>
  </r>
  <r>
    <d v="2019-11-21T00:00:00"/>
    <x v="181"/>
    <x v="46"/>
    <x v="71"/>
    <n v="21"/>
    <x v="12"/>
  </r>
  <r>
    <d v="2019-11-25T00:00:00"/>
    <x v="181"/>
    <x v="46"/>
    <x v="71"/>
    <n v="5"/>
    <x v="12"/>
  </r>
  <r>
    <d v="2019-11-25T00:00:00"/>
    <x v="181"/>
    <x v="46"/>
    <x v="71"/>
    <n v="2"/>
    <x v="12"/>
  </r>
  <r>
    <d v="2019-12-04T00:00:00"/>
    <x v="181"/>
    <x v="46"/>
    <x v="71"/>
    <n v="2"/>
    <x v="12"/>
  </r>
  <r>
    <d v="2019-12-09T00:00:00"/>
    <x v="181"/>
    <x v="46"/>
    <x v="71"/>
    <n v="1"/>
    <x v="12"/>
  </r>
  <r>
    <d v="2019-12-04T00:00:00"/>
    <x v="181"/>
    <x v="46"/>
    <x v="71"/>
    <n v="2"/>
    <x v="12"/>
  </r>
  <r>
    <d v="2019-12-06T00:00:00"/>
    <x v="181"/>
    <x v="46"/>
    <x v="71"/>
    <n v="1"/>
    <x v="12"/>
  </r>
  <r>
    <d v="2019-12-09T00:00:00"/>
    <x v="181"/>
    <x v="46"/>
    <x v="71"/>
    <n v="3"/>
    <x v="12"/>
  </r>
  <r>
    <d v="2019-12-10T00:00:00"/>
    <x v="181"/>
    <x v="46"/>
    <x v="71"/>
    <n v="17"/>
    <x v="12"/>
  </r>
  <r>
    <d v="2019-12-11T00:00:00"/>
    <x v="181"/>
    <x v="46"/>
    <x v="71"/>
    <n v="1"/>
    <x v="12"/>
  </r>
  <r>
    <d v="2019-12-16T00:00:00"/>
    <x v="181"/>
    <x v="46"/>
    <x v="71"/>
    <n v="15"/>
    <x v="12"/>
  </r>
  <r>
    <d v="2019-12-17T00:00:00"/>
    <x v="181"/>
    <x v="46"/>
    <x v="71"/>
    <n v="1"/>
    <x v="12"/>
  </r>
  <r>
    <d v="2019-12-17T00:00:00"/>
    <x v="181"/>
    <x v="46"/>
    <x v="71"/>
    <n v="1"/>
    <x v="12"/>
  </r>
  <r>
    <d v="2019-12-17T00:00:00"/>
    <x v="181"/>
    <x v="46"/>
    <x v="71"/>
    <n v="1"/>
    <x v="12"/>
  </r>
  <r>
    <d v="2019-12-17T00:00:00"/>
    <x v="181"/>
    <x v="46"/>
    <x v="71"/>
    <n v="1"/>
    <x v="12"/>
  </r>
  <r>
    <d v="2019-12-19T00:00:00"/>
    <x v="181"/>
    <x v="46"/>
    <x v="71"/>
    <n v="1"/>
    <x v="12"/>
  </r>
  <r>
    <d v="2019-12-16T00:00:00"/>
    <x v="181"/>
    <x v="46"/>
    <x v="71"/>
    <n v="5"/>
    <x v="12"/>
  </r>
  <r>
    <d v="2020-01-02T00:00:00"/>
    <x v="181"/>
    <x v="46"/>
    <x v="71"/>
    <n v="2"/>
    <x v="12"/>
  </r>
  <r>
    <d v="2020-01-09T00:00:00"/>
    <x v="181"/>
    <x v="46"/>
    <x v="71"/>
    <n v="1"/>
    <x v="12"/>
  </r>
  <r>
    <d v="2020-01-09T00:00:00"/>
    <x v="181"/>
    <x v="46"/>
    <x v="71"/>
    <n v="1"/>
    <x v="12"/>
  </r>
  <r>
    <d v="2020-01-15T00:00:00"/>
    <x v="181"/>
    <x v="46"/>
    <x v="71"/>
    <n v="2"/>
    <x v="12"/>
  </r>
  <r>
    <d v="2020-01-31T00:00:00"/>
    <x v="181"/>
    <x v="46"/>
    <x v="71"/>
    <n v="1"/>
    <x v="12"/>
  </r>
  <r>
    <d v="2020-01-28T00:00:00"/>
    <x v="181"/>
    <x v="46"/>
    <x v="71"/>
    <n v="1"/>
    <x v="12"/>
  </r>
  <r>
    <d v="2020-01-28T00:00:00"/>
    <x v="181"/>
    <x v="46"/>
    <x v="71"/>
    <n v="1"/>
    <x v="12"/>
  </r>
  <r>
    <d v="2020-04-22T00:00:00"/>
    <x v="181"/>
    <x v="46"/>
    <x v="72"/>
    <n v="3"/>
    <x v="12"/>
  </r>
  <r>
    <d v="2020-04-28T00:00:00"/>
    <x v="181"/>
    <x v="46"/>
    <x v="72"/>
    <n v="5"/>
    <x v="12"/>
  </r>
  <r>
    <d v="2020-04-28T00:00:00"/>
    <x v="181"/>
    <x v="46"/>
    <x v="72"/>
    <n v="1"/>
    <x v="12"/>
  </r>
  <r>
    <d v="2020-05-14T00:00:00"/>
    <x v="182"/>
    <x v="46"/>
    <x v="73"/>
    <n v="1"/>
    <x v="12"/>
  </r>
  <r>
    <d v="2020-02-11T00:00:00"/>
    <x v="183"/>
    <x v="46"/>
    <x v="74"/>
    <n v="1"/>
    <x v="12"/>
  </r>
  <r>
    <d v="2020-02-12T00:00:00"/>
    <x v="183"/>
    <x v="46"/>
    <x v="74"/>
    <n v="2"/>
    <x v="12"/>
  </r>
  <r>
    <d v="2020-02-26T00:00:00"/>
    <x v="183"/>
    <x v="46"/>
    <x v="74"/>
    <n v="4"/>
    <x v="12"/>
  </r>
  <r>
    <d v="2020-02-26T00:00:00"/>
    <x v="183"/>
    <x v="46"/>
    <x v="74"/>
    <n v="1"/>
    <x v="12"/>
  </r>
  <r>
    <d v="2020-02-26T00:00:00"/>
    <x v="183"/>
    <x v="46"/>
    <x v="74"/>
    <n v="1"/>
    <x v="12"/>
  </r>
  <r>
    <d v="2020-03-10T00:00:00"/>
    <x v="183"/>
    <x v="46"/>
    <x v="74"/>
    <n v="6"/>
    <x v="12"/>
  </r>
  <r>
    <d v="2020-03-12T00:00:00"/>
    <x v="183"/>
    <x v="46"/>
    <x v="74"/>
    <n v="1"/>
    <x v="12"/>
  </r>
  <r>
    <d v="2020-03-16T00:00:00"/>
    <x v="183"/>
    <x v="46"/>
    <x v="74"/>
    <n v="1"/>
    <x v="12"/>
  </r>
  <r>
    <d v="2020-03-17T00:00:00"/>
    <x v="183"/>
    <x v="46"/>
    <x v="74"/>
    <n v="1"/>
    <x v="12"/>
  </r>
  <r>
    <d v="2020-03-30T00:00:00"/>
    <x v="183"/>
    <x v="46"/>
    <x v="74"/>
    <n v="3"/>
    <x v="12"/>
  </r>
  <r>
    <d v="2020-04-09T00:00:00"/>
    <x v="183"/>
    <x v="46"/>
    <x v="74"/>
    <n v="3"/>
    <x v="12"/>
  </r>
  <r>
    <d v="2020-04-16T00:00:00"/>
    <x v="183"/>
    <x v="46"/>
    <x v="74"/>
    <n v="1"/>
    <x v="12"/>
  </r>
  <r>
    <d v="2020-04-16T00:00:00"/>
    <x v="183"/>
    <x v="46"/>
    <x v="74"/>
    <n v="2"/>
    <x v="12"/>
  </r>
  <r>
    <d v="2020-04-21T00:00:00"/>
    <x v="183"/>
    <x v="46"/>
    <x v="74"/>
    <n v="1"/>
    <x v="12"/>
  </r>
  <r>
    <d v="2020-04-21T00:00:00"/>
    <x v="183"/>
    <x v="46"/>
    <x v="74"/>
    <n v="-3"/>
    <x v="12"/>
  </r>
  <r>
    <d v="2020-05-13T00:00:00"/>
    <x v="183"/>
    <x v="46"/>
    <x v="74"/>
    <n v="1"/>
    <x v="12"/>
  </r>
  <r>
    <d v="2019-05-20T00:00:00"/>
    <x v="183"/>
    <x v="46"/>
    <x v="75"/>
    <n v="4"/>
    <x v="12"/>
  </r>
  <r>
    <d v="2019-05-29T00:00:00"/>
    <x v="183"/>
    <x v="46"/>
    <x v="75"/>
    <n v="1"/>
    <x v="12"/>
  </r>
  <r>
    <d v="2019-06-12T00:00:00"/>
    <x v="183"/>
    <x v="46"/>
    <x v="75"/>
    <n v="2"/>
    <x v="12"/>
  </r>
  <r>
    <d v="2019-07-09T00:00:00"/>
    <x v="183"/>
    <x v="46"/>
    <x v="75"/>
    <n v="5"/>
    <x v="12"/>
  </r>
  <r>
    <d v="2019-08-10T00:00:00"/>
    <x v="183"/>
    <x v="46"/>
    <x v="75"/>
    <n v="6"/>
    <x v="12"/>
  </r>
  <r>
    <d v="2019-09-11T00:00:00"/>
    <x v="183"/>
    <x v="46"/>
    <x v="75"/>
    <n v="1"/>
    <x v="12"/>
  </r>
  <r>
    <d v="2019-09-24T00:00:00"/>
    <x v="183"/>
    <x v="46"/>
    <x v="75"/>
    <n v="1"/>
    <x v="12"/>
  </r>
  <r>
    <d v="2019-11-01T00:00:00"/>
    <x v="183"/>
    <x v="46"/>
    <x v="75"/>
    <n v="1"/>
    <x v="12"/>
  </r>
  <r>
    <d v="2019-11-01T00:00:00"/>
    <x v="183"/>
    <x v="46"/>
    <x v="75"/>
    <n v="1"/>
    <x v="12"/>
  </r>
  <r>
    <d v="2019-10-08T00:00:00"/>
    <x v="183"/>
    <x v="46"/>
    <x v="75"/>
    <n v="2"/>
    <x v="12"/>
  </r>
  <r>
    <d v="2019-10-14T00:00:00"/>
    <x v="183"/>
    <x v="46"/>
    <x v="75"/>
    <n v="1"/>
    <x v="12"/>
  </r>
  <r>
    <d v="2019-10-15T00:00:00"/>
    <x v="183"/>
    <x v="46"/>
    <x v="75"/>
    <n v="1"/>
    <x v="12"/>
  </r>
  <r>
    <d v="2019-10-17T00:00:00"/>
    <x v="183"/>
    <x v="46"/>
    <x v="75"/>
    <n v="2"/>
    <x v="12"/>
  </r>
  <r>
    <d v="2019-10-21T00:00:00"/>
    <x v="183"/>
    <x v="46"/>
    <x v="75"/>
    <n v="1"/>
    <x v="12"/>
  </r>
  <r>
    <d v="2019-10-21T00:00:00"/>
    <x v="183"/>
    <x v="46"/>
    <x v="75"/>
    <n v="1"/>
    <x v="12"/>
  </r>
  <r>
    <d v="2019-10-28T00:00:00"/>
    <x v="183"/>
    <x v="46"/>
    <x v="75"/>
    <n v="3"/>
    <x v="12"/>
  </r>
  <r>
    <d v="2019-10-29T00:00:00"/>
    <x v="183"/>
    <x v="46"/>
    <x v="75"/>
    <n v="2"/>
    <x v="12"/>
  </r>
  <r>
    <d v="2019-10-29T00:00:00"/>
    <x v="183"/>
    <x v="46"/>
    <x v="75"/>
    <n v="2"/>
    <x v="12"/>
  </r>
  <r>
    <d v="2019-10-29T00:00:00"/>
    <x v="183"/>
    <x v="46"/>
    <x v="75"/>
    <n v="4"/>
    <x v="12"/>
  </r>
  <r>
    <d v="2019-10-30T00:00:00"/>
    <x v="183"/>
    <x v="46"/>
    <x v="75"/>
    <n v="1"/>
    <x v="12"/>
  </r>
  <r>
    <d v="2019-10-30T00:00:00"/>
    <x v="183"/>
    <x v="46"/>
    <x v="75"/>
    <n v="1"/>
    <x v="12"/>
  </r>
  <r>
    <d v="2019-11-05T00:00:00"/>
    <x v="183"/>
    <x v="46"/>
    <x v="75"/>
    <n v="3"/>
    <x v="12"/>
  </r>
  <r>
    <d v="2019-11-05T00:00:00"/>
    <x v="183"/>
    <x v="46"/>
    <x v="75"/>
    <n v="1"/>
    <x v="12"/>
  </r>
  <r>
    <d v="2019-11-05T00:00:00"/>
    <x v="183"/>
    <x v="46"/>
    <x v="75"/>
    <n v="5"/>
    <x v="12"/>
  </r>
  <r>
    <d v="2019-11-14T00:00:00"/>
    <x v="183"/>
    <x v="46"/>
    <x v="75"/>
    <n v="1"/>
    <x v="12"/>
  </r>
  <r>
    <d v="2019-11-18T00:00:00"/>
    <x v="183"/>
    <x v="46"/>
    <x v="75"/>
    <n v="1"/>
    <x v="12"/>
  </r>
  <r>
    <d v="2019-11-18T00:00:00"/>
    <x v="183"/>
    <x v="46"/>
    <x v="75"/>
    <n v="1"/>
    <x v="12"/>
  </r>
  <r>
    <d v="2019-11-20T00:00:00"/>
    <x v="183"/>
    <x v="46"/>
    <x v="75"/>
    <n v="1"/>
    <x v="12"/>
  </r>
  <r>
    <d v="2019-11-20T00:00:00"/>
    <x v="183"/>
    <x v="46"/>
    <x v="75"/>
    <n v="1"/>
    <x v="12"/>
  </r>
  <r>
    <d v="2019-11-20T00:00:00"/>
    <x v="183"/>
    <x v="46"/>
    <x v="75"/>
    <n v="1"/>
    <x v="12"/>
  </r>
  <r>
    <d v="2019-11-25T00:00:00"/>
    <x v="183"/>
    <x v="46"/>
    <x v="75"/>
    <n v="1"/>
    <x v="12"/>
  </r>
  <r>
    <d v="2019-12-04T00:00:00"/>
    <x v="183"/>
    <x v="46"/>
    <x v="75"/>
    <n v="1"/>
    <x v="12"/>
  </r>
  <r>
    <d v="2019-12-06T00:00:00"/>
    <x v="183"/>
    <x v="46"/>
    <x v="75"/>
    <n v="1"/>
    <x v="12"/>
  </r>
  <r>
    <d v="2019-12-09T00:00:00"/>
    <x v="183"/>
    <x v="46"/>
    <x v="75"/>
    <n v="1"/>
    <x v="12"/>
  </r>
  <r>
    <d v="2019-12-09T00:00:00"/>
    <x v="183"/>
    <x v="46"/>
    <x v="75"/>
    <n v="1"/>
    <x v="12"/>
  </r>
  <r>
    <d v="2019-08-15T00:00:00"/>
    <x v="183"/>
    <x v="46"/>
    <x v="75"/>
    <n v="5"/>
    <x v="12"/>
  </r>
  <r>
    <d v="2019-08-10T00:00:00"/>
    <x v="183"/>
    <x v="46"/>
    <x v="75"/>
    <n v="1"/>
    <x v="12"/>
  </r>
  <r>
    <d v="2019-08-27T00:00:00"/>
    <x v="183"/>
    <x v="46"/>
    <x v="75"/>
    <n v="1"/>
    <x v="12"/>
  </r>
  <r>
    <d v="2019-08-21T00:00:00"/>
    <x v="183"/>
    <x v="46"/>
    <x v="75"/>
    <n v="4"/>
    <x v="12"/>
  </r>
  <r>
    <d v="2019-08-27T00:00:00"/>
    <x v="183"/>
    <x v="46"/>
    <x v="75"/>
    <n v="3"/>
    <x v="12"/>
  </r>
  <r>
    <d v="2019-09-02T00:00:00"/>
    <x v="183"/>
    <x v="46"/>
    <x v="75"/>
    <n v="11"/>
    <x v="12"/>
  </r>
  <r>
    <d v="2019-09-11T00:00:00"/>
    <x v="183"/>
    <x v="46"/>
    <x v="75"/>
    <n v="2"/>
    <x v="12"/>
  </r>
  <r>
    <d v="2019-09-11T00:00:00"/>
    <x v="183"/>
    <x v="46"/>
    <x v="75"/>
    <n v="10"/>
    <x v="12"/>
  </r>
  <r>
    <d v="2019-09-12T00:00:00"/>
    <x v="183"/>
    <x v="46"/>
    <x v="75"/>
    <n v="4"/>
    <x v="12"/>
  </r>
  <r>
    <d v="2019-10-02T00:00:00"/>
    <x v="183"/>
    <x v="46"/>
    <x v="75"/>
    <n v="5"/>
    <x v="12"/>
  </r>
  <r>
    <d v="2019-10-02T00:00:00"/>
    <x v="183"/>
    <x v="46"/>
    <x v="75"/>
    <n v="7"/>
    <x v="12"/>
  </r>
  <r>
    <d v="2019-10-03T00:00:00"/>
    <x v="183"/>
    <x v="46"/>
    <x v="75"/>
    <n v="1"/>
    <x v="12"/>
  </r>
  <r>
    <d v="2019-10-02T00:00:00"/>
    <x v="183"/>
    <x v="46"/>
    <x v="75"/>
    <n v="3"/>
    <x v="12"/>
  </r>
  <r>
    <d v="2019-10-03T00:00:00"/>
    <x v="183"/>
    <x v="46"/>
    <x v="75"/>
    <n v="5"/>
    <x v="12"/>
  </r>
  <r>
    <d v="2019-10-02T00:00:00"/>
    <x v="183"/>
    <x v="46"/>
    <x v="75"/>
    <n v="3"/>
    <x v="12"/>
  </r>
  <r>
    <d v="2019-10-15T00:00:00"/>
    <x v="183"/>
    <x v="46"/>
    <x v="75"/>
    <n v="3"/>
    <x v="12"/>
  </r>
  <r>
    <d v="2019-10-08T00:00:00"/>
    <x v="183"/>
    <x v="46"/>
    <x v="75"/>
    <n v="2"/>
    <x v="12"/>
  </r>
  <r>
    <d v="2019-10-17T00:00:00"/>
    <x v="183"/>
    <x v="46"/>
    <x v="75"/>
    <n v="4"/>
    <x v="12"/>
  </r>
  <r>
    <d v="2019-10-08T00:00:00"/>
    <x v="183"/>
    <x v="46"/>
    <x v="75"/>
    <n v="1"/>
    <x v="12"/>
  </r>
  <r>
    <d v="2019-10-08T00:00:00"/>
    <x v="183"/>
    <x v="46"/>
    <x v="75"/>
    <n v="2"/>
    <x v="12"/>
  </r>
  <r>
    <d v="2019-10-15T00:00:00"/>
    <x v="183"/>
    <x v="46"/>
    <x v="75"/>
    <n v="5"/>
    <x v="12"/>
  </r>
  <r>
    <d v="2019-10-15T00:00:00"/>
    <x v="183"/>
    <x v="46"/>
    <x v="75"/>
    <n v="6"/>
    <x v="12"/>
  </r>
  <r>
    <d v="2019-10-15T00:00:00"/>
    <x v="183"/>
    <x v="46"/>
    <x v="75"/>
    <n v="4"/>
    <x v="12"/>
  </r>
  <r>
    <d v="2019-10-15T00:00:00"/>
    <x v="183"/>
    <x v="46"/>
    <x v="75"/>
    <n v="4"/>
    <x v="12"/>
  </r>
  <r>
    <d v="2019-10-14T00:00:00"/>
    <x v="183"/>
    <x v="46"/>
    <x v="75"/>
    <n v="3"/>
    <x v="12"/>
  </r>
  <r>
    <d v="2019-10-15T00:00:00"/>
    <x v="183"/>
    <x v="46"/>
    <x v="75"/>
    <n v="2"/>
    <x v="12"/>
  </r>
  <r>
    <d v="2019-10-14T00:00:00"/>
    <x v="183"/>
    <x v="46"/>
    <x v="75"/>
    <n v="2"/>
    <x v="12"/>
  </r>
  <r>
    <d v="2019-10-30T00:00:00"/>
    <x v="183"/>
    <x v="46"/>
    <x v="75"/>
    <n v="1"/>
    <x v="12"/>
  </r>
  <r>
    <d v="2019-11-14T00:00:00"/>
    <x v="183"/>
    <x v="46"/>
    <x v="75"/>
    <n v="2"/>
    <x v="12"/>
  </r>
  <r>
    <d v="2019-11-20T00:00:00"/>
    <x v="183"/>
    <x v="46"/>
    <x v="75"/>
    <n v="1"/>
    <x v="12"/>
  </r>
  <r>
    <d v="2019-11-14T00:00:00"/>
    <x v="183"/>
    <x v="46"/>
    <x v="75"/>
    <n v="2"/>
    <x v="12"/>
  </r>
  <r>
    <d v="2019-11-25T00:00:00"/>
    <x v="183"/>
    <x v="46"/>
    <x v="75"/>
    <n v="1"/>
    <x v="12"/>
  </r>
  <r>
    <d v="2019-11-25T00:00:00"/>
    <x v="183"/>
    <x v="46"/>
    <x v="75"/>
    <n v="2"/>
    <x v="12"/>
  </r>
  <r>
    <d v="2019-12-02T00:00:00"/>
    <x v="183"/>
    <x v="46"/>
    <x v="75"/>
    <n v="2"/>
    <x v="12"/>
  </r>
  <r>
    <d v="2019-12-09T00:00:00"/>
    <x v="183"/>
    <x v="46"/>
    <x v="75"/>
    <n v="1"/>
    <x v="12"/>
  </r>
  <r>
    <d v="2019-12-06T00:00:00"/>
    <x v="183"/>
    <x v="46"/>
    <x v="75"/>
    <n v="1"/>
    <x v="12"/>
  </r>
  <r>
    <d v="2019-12-11T00:00:00"/>
    <x v="183"/>
    <x v="46"/>
    <x v="75"/>
    <n v="1"/>
    <x v="12"/>
  </r>
  <r>
    <d v="2019-12-17T00:00:00"/>
    <x v="183"/>
    <x v="46"/>
    <x v="75"/>
    <n v="1"/>
    <x v="12"/>
  </r>
  <r>
    <d v="2019-12-17T00:00:00"/>
    <x v="183"/>
    <x v="46"/>
    <x v="75"/>
    <n v="1"/>
    <x v="12"/>
  </r>
  <r>
    <d v="2019-12-17T00:00:00"/>
    <x v="183"/>
    <x v="46"/>
    <x v="75"/>
    <n v="1"/>
    <x v="12"/>
  </r>
  <r>
    <d v="2019-12-17T00:00:00"/>
    <x v="183"/>
    <x v="46"/>
    <x v="75"/>
    <n v="1"/>
    <x v="12"/>
  </r>
  <r>
    <d v="2019-12-19T00:00:00"/>
    <x v="183"/>
    <x v="46"/>
    <x v="75"/>
    <n v="1"/>
    <x v="12"/>
  </r>
  <r>
    <d v="2020-01-09T00:00:00"/>
    <x v="183"/>
    <x v="46"/>
    <x v="75"/>
    <n v="1"/>
    <x v="12"/>
  </r>
  <r>
    <d v="2020-01-28T00:00:00"/>
    <x v="183"/>
    <x v="46"/>
    <x v="75"/>
    <n v="1"/>
    <x v="12"/>
  </r>
  <r>
    <d v="2020-01-28T00:00:00"/>
    <x v="183"/>
    <x v="46"/>
    <x v="75"/>
    <n v="1"/>
    <x v="12"/>
  </r>
  <r>
    <d v="2019-12-02T00:00:00"/>
    <x v="184"/>
    <x v="46"/>
    <x v="76"/>
    <n v="2"/>
    <x v="12"/>
  </r>
  <r>
    <d v="2019-10-08T00:00:00"/>
    <x v="6"/>
    <x v="46"/>
    <x v="77"/>
    <n v="1"/>
    <x v="12"/>
  </r>
  <r>
    <d v="2020-02-20T00:00:00"/>
    <x v="185"/>
    <x v="54"/>
    <x v="78"/>
    <n v="2"/>
    <x v="33"/>
  </r>
  <r>
    <d v="2020-09-08T00:00:00"/>
    <x v="185"/>
    <x v="54"/>
    <x v="78"/>
    <n v="1"/>
    <x v="33"/>
  </r>
  <r>
    <d v="2020-09-01T00:00:00"/>
    <x v="186"/>
    <x v="15"/>
    <x v="78"/>
    <n v="2"/>
    <x v="33"/>
  </r>
  <r>
    <d v="2019-09-28T00:00:00"/>
    <x v="187"/>
    <x v="12"/>
    <x v="79"/>
    <n v="1"/>
    <x v="33"/>
  </r>
  <r>
    <d v="2019-10-14T00:00:00"/>
    <x v="187"/>
    <x v="12"/>
    <x v="79"/>
    <n v="1"/>
    <x v="33"/>
  </r>
  <r>
    <d v="2019-10-14T00:00:00"/>
    <x v="188"/>
    <x v="55"/>
    <x v="79"/>
    <n v="1"/>
    <x v="33"/>
  </r>
  <r>
    <d v="2019-10-15T00:00:00"/>
    <x v="185"/>
    <x v="13"/>
    <x v="79"/>
    <n v="1"/>
    <x v="33"/>
  </r>
  <r>
    <d v="2019-09-28T00:00:00"/>
    <x v="189"/>
    <x v="14"/>
    <x v="79"/>
    <n v="1"/>
    <x v="33"/>
  </r>
  <r>
    <d v="2019-10-01T00:00:00"/>
    <x v="186"/>
    <x v="15"/>
    <x v="79"/>
    <n v="1"/>
    <x v="33"/>
  </r>
  <r>
    <d v="2019-10-15T00:00:00"/>
    <x v="186"/>
    <x v="15"/>
    <x v="79"/>
    <n v="1"/>
    <x v="33"/>
  </r>
  <r>
    <d v="2019-12-10T00:00:00"/>
    <x v="186"/>
    <x v="15"/>
    <x v="79"/>
    <n v="1"/>
    <x v="33"/>
  </r>
  <r>
    <d v="2020-03-16T00:00:00"/>
    <x v="190"/>
    <x v="13"/>
    <x v="80"/>
    <n v="1"/>
    <x v="34"/>
  </r>
  <r>
    <d v="2020-03-12T00:00:00"/>
    <x v="191"/>
    <x v="15"/>
    <x v="81"/>
    <n v="1"/>
    <x v="34"/>
  </r>
  <r>
    <d v="2020-03-30T00:00:00"/>
    <x v="191"/>
    <x v="15"/>
    <x v="81"/>
    <n v="1"/>
    <x v="34"/>
  </r>
  <r>
    <d v="2020-04-09T00:00:00"/>
    <x v="191"/>
    <x v="15"/>
    <x v="81"/>
    <n v="1"/>
    <x v="34"/>
  </r>
  <r>
    <d v="2020-06-15T00:00:00"/>
    <x v="191"/>
    <x v="15"/>
    <x v="81"/>
    <n v="1"/>
    <x v="34"/>
  </r>
  <r>
    <d v="2020-10-01T00:00:00"/>
    <x v="191"/>
    <x v="15"/>
    <x v="81"/>
    <n v="1"/>
    <x v="34"/>
  </r>
  <r>
    <d v="2020-03-19T00:00:00"/>
    <x v="192"/>
    <x v="12"/>
    <x v="81"/>
    <n v="1"/>
    <x v="34"/>
  </r>
  <r>
    <d v="2019-09-28T00:00:00"/>
    <x v="193"/>
    <x v="12"/>
    <x v="82"/>
    <n v="1"/>
    <x v="34"/>
  </r>
  <r>
    <d v="2019-10-30T00:00:00"/>
    <x v="193"/>
    <x v="12"/>
    <x v="82"/>
    <n v="1"/>
    <x v="34"/>
  </r>
  <r>
    <d v="2019-10-14T00:00:00"/>
    <x v="193"/>
    <x v="12"/>
    <x v="82"/>
    <n v="1"/>
    <x v="34"/>
  </r>
  <r>
    <d v="2019-10-14T00:00:00"/>
    <x v="193"/>
    <x v="12"/>
    <x v="82"/>
    <n v="1"/>
    <x v="34"/>
  </r>
  <r>
    <d v="2020-01-13T00:00:00"/>
    <x v="194"/>
    <x v="55"/>
    <x v="82"/>
    <n v="1"/>
    <x v="34"/>
  </r>
  <r>
    <d v="2019-10-17T00:00:00"/>
    <x v="195"/>
    <x v="13"/>
    <x v="82"/>
    <n v="1"/>
    <x v="34"/>
  </r>
  <r>
    <d v="2019-10-21T00:00:00"/>
    <x v="195"/>
    <x v="13"/>
    <x v="82"/>
    <n v="1"/>
    <x v="34"/>
  </r>
  <r>
    <d v="2019-10-03T00:00:00"/>
    <x v="195"/>
    <x v="13"/>
    <x v="82"/>
    <n v="1"/>
    <x v="34"/>
  </r>
  <r>
    <d v="2019-10-03T00:00:00"/>
    <x v="195"/>
    <x v="13"/>
    <x v="82"/>
    <n v="1"/>
    <x v="34"/>
  </r>
  <r>
    <d v="2019-10-17T00:00:00"/>
    <x v="196"/>
    <x v="14"/>
    <x v="82"/>
    <n v="1"/>
    <x v="34"/>
  </r>
  <r>
    <d v="2019-08-21T00:00:00"/>
    <x v="191"/>
    <x v="15"/>
    <x v="82"/>
    <n v="1"/>
    <x v="34"/>
  </r>
  <r>
    <d v="2019-09-02T00:00:00"/>
    <x v="191"/>
    <x v="15"/>
    <x v="82"/>
    <n v="1"/>
    <x v="34"/>
  </r>
  <r>
    <d v="2019-11-13T00:00:00"/>
    <x v="191"/>
    <x v="15"/>
    <x v="82"/>
    <n v="1"/>
    <x v="34"/>
  </r>
  <r>
    <d v="2019-12-16T00:00:00"/>
    <x v="191"/>
    <x v="15"/>
    <x v="82"/>
    <n v="2"/>
    <x v="34"/>
  </r>
  <r>
    <d v="2019-10-08T00:00:00"/>
    <x v="192"/>
    <x v="12"/>
    <x v="82"/>
    <n v="1"/>
    <x v="34"/>
  </r>
  <r>
    <d v="2020-02-26T00:00:00"/>
    <x v="197"/>
    <x v="12"/>
    <x v="83"/>
    <n v="1"/>
    <x v="35"/>
  </r>
  <r>
    <d v="2020-05-27T00:00:00"/>
    <x v="197"/>
    <x v="12"/>
    <x v="83"/>
    <n v="1"/>
    <x v="35"/>
  </r>
  <r>
    <d v="2020-07-01T00:00:00"/>
    <x v="197"/>
    <x v="12"/>
    <x v="83"/>
    <n v="1"/>
    <x v="35"/>
  </r>
  <r>
    <d v="2020-09-09T00:00:00"/>
    <x v="197"/>
    <x v="12"/>
    <x v="83"/>
    <n v="1"/>
    <x v="35"/>
  </r>
  <r>
    <d v="2020-09-09T00:00:00"/>
    <x v="197"/>
    <x v="12"/>
    <x v="83"/>
    <n v="1"/>
    <x v="35"/>
  </r>
  <r>
    <d v="2020-09-09T00:00:00"/>
    <x v="197"/>
    <x v="12"/>
    <x v="83"/>
    <n v="1"/>
    <x v="35"/>
  </r>
  <r>
    <d v="2020-09-09T00:00:00"/>
    <x v="197"/>
    <x v="12"/>
    <x v="83"/>
    <n v="1"/>
    <x v="35"/>
  </r>
  <r>
    <d v="2020-05-27T00:00:00"/>
    <x v="198"/>
    <x v="55"/>
    <x v="83"/>
    <n v="1"/>
    <x v="35"/>
  </r>
  <r>
    <d v="2020-06-02T00:00:00"/>
    <x v="198"/>
    <x v="55"/>
    <x v="83"/>
    <n v="1"/>
    <x v="35"/>
  </r>
  <r>
    <d v="2020-07-20T00:00:00"/>
    <x v="198"/>
    <x v="55"/>
    <x v="83"/>
    <n v="1"/>
    <x v="35"/>
  </r>
  <r>
    <d v="2020-09-09T00:00:00"/>
    <x v="198"/>
    <x v="55"/>
    <x v="83"/>
    <n v="1"/>
    <x v="35"/>
  </r>
  <r>
    <d v="2020-09-09T00:00:00"/>
    <x v="198"/>
    <x v="55"/>
    <x v="83"/>
    <n v="1"/>
    <x v="35"/>
  </r>
  <r>
    <d v="2020-09-11T00:00:00"/>
    <x v="198"/>
    <x v="55"/>
    <x v="83"/>
    <n v="1"/>
    <x v="35"/>
  </r>
  <r>
    <d v="2020-10-07T00:00:00"/>
    <x v="198"/>
    <x v="55"/>
    <x v="83"/>
    <n v="1"/>
    <x v="35"/>
  </r>
  <r>
    <d v="2020-09-09T00:00:00"/>
    <x v="199"/>
    <x v="54"/>
    <x v="83"/>
    <n v="1"/>
    <x v="35"/>
  </r>
  <r>
    <d v="2020-09-09T00:00:00"/>
    <x v="199"/>
    <x v="54"/>
    <x v="83"/>
    <n v="1"/>
    <x v="35"/>
  </r>
  <r>
    <d v="2020-09-09T00:00:00"/>
    <x v="199"/>
    <x v="54"/>
    <x v="83"/>
    <n v="1"/>
    <x v="35"/>
  </r>
  <r>
    <d v="2020-09-09T00:00:00"/>
    <x v="199"/>
    <x v="54"/>
    <x v="83"/>
    <n v="1"/>
    <x v="35"/>
  </r>
  <r>
    <d v="2020-09-09T00:00:00"/>
    <x v="199"/>
    <x v="54"/>
    <x v="83"/>
    <n v="1"/>
    <x v="35"/>
  </r>
  <r>
    <d v="2020-09-09T00:00:00"/>
    <x v="199"/>
    <x v="54"/>
    <x v="83"/>
    <n v="1"/>
    <x v="35"/>
  </r>
  <r>
    <d v="2020-09-09T00:00:00"/>
    <x v="199"/>
    <x v="54"/>
    <x v="83"/>
    <n v="1"/>
    <x v="35"/>
  </r>
  <r>
    <d v="2020-10-07T00:00:00"/>
    <x v="199"/>
    <x v="54"/>
    <x v="83"/>
    <n v="1"/>
    <x v="35"/>
  </r>
  <r>
    <d v="2020-10-07T00:00:00"/>
    <x v="199"/>
    <x v="54"/>
    <x v="83"/>
    <n v="1"/>
    <x v="35"/>
  </r>
  <r>
    <d v="2020-10-07T00:00:00"/>
    <x v="199"/>
    <x v="54"/>
    <x v="83"/>
    <n v="1"/>
    <x v="35"/>
  </r>
  <r>
    <d v="2020-06-02T00:00:00"/>
    <x v="200"/>
    <x v="14"/>
    <x v="83"/>
    <n v="1"/>
    <x v="35"/>
  </r>
  <r>
    <d v="2020-09-09T00:00:00"/>
    <x v="200"/>
    <x v="14"/>
    <x v="83"/>
    <n v="1"/>
    <x v="35"/>
  </r>
  <r>
    <d v="2020-10-07T00:00:00"/>
    <x v="200"/>
    <x v="14"/>
    <x v="83"/>
    <n v="1"/>
    <x v="35"/>
  </r>
  <r>
    <d v="2020-09-09T00:00:00"/>
    <x v="201"/>
    <x v="15"/>
    <x v="83"/>
    <n v="1"/>
    <x v="35"/>
  </r>
  <r>
    <d v="2020-09-09T00:00:00"/>
    <x v="201"/>
    <x v="15"/>
    <x v="83"/>
    <n v="1"/>
    <x v="35"/>
  </r>
  <r>
    <d v="2020-09-09T00:00:00"/>
    <x v="201"/>
    <x v="15"/>
    <x v="83"/>
    <n v="1"/>
    <x v="35"/>
  </r>
  <r>
    <d v="2020-10-07T00:00:00"/>
    <x v="201"/>
    <x v="15"/>
    <x v="83"/>
    <n v="1"/>
    <x v="35"/>
  </r>
  <r>
    <d v="2019-07-09T00:00:00"/>
    <x v="197"/>
    <x v="12"/>
    <x v="84"/>
    <n v="1"/>
    <x v="35"/>
  </r>
  <r>
    <d v="2019-08-21T00:00:00"/>
    <x v="197"/>
    <x v="12"/>
    <x v="84"/>
    <n v="1"/>
    <x v="35"/>
  </r>
  <r>
    <d v="2019-10-02T00:00:00"/>
    <x v="197"/>
    <x v="12"/>
    <x v="84"/>
    <n v="1"/>
    <x v="35"/>
  </r>
  <r>
    <d v="2019-10-15T00:00:00"/>
    <x v="199"/>
    <x v="13"/>
    <x v="84"/>
    <n v="1"/>
    <x v="35"/>
  </r>
  <r>
    <d v="2019-10-17T00:00:00"/>
    <x v="200"/>
    <x v="14"/>
    <x v="84"/>
    <n v="1"/>
    <x v="35"/>
  </r>
  <r>
    <d v="2019-10-30T00:00:00"/>
    <x v="201"/>
    <x v="15"/>
    <x v="84"/>
    <n v="1"/>
    <x v="35"/>
  </r>
  <r>
    <d v="2019-11-14T00:00:00"/>
    <x v="201"/>
    <x v="15"/>
    <x v="84"/>
    <n v="1"/>
    <x v="35"/>
  </r>
  <r>
    <d v="2019-09-02T00:00:00"/>
    <x v="201"/>
    <x v="15"/>
    <x v="84"/>
    <n v="1"/>
    <x v="35"/>
  </r>
  <r>
    <d v="2019-08-27T00:00:00"/>
    <x v="201"/>
    <x v="15"/>
    <x v="84"/>
    <n v="1"/>
    <x v="35"/>
  </r>
  <r>
    <d v="2019-09-11T00:00:00"/>
    <x v="201"/>
    <x v="15"/>
    <x v="84"/>
    <n v="1"/>
    <x v="35"/>
  </r>
  <r>
    <d v="2019-10-02T00:00:00"/>
    <x v="201"/>
    <x v="15"/>
    <x v="84"/>
    <n v="1"/>
    <x v="35"/>
  </r>
  <r>
    <d v="2019-10-15T00:00:00"/>
    <x v="201"/>
    <x v="15"/>
    <x v="84"/>
    <n v="1"/>
    <x v="35"/>
  </r>
  <r>
    <d v="2019-11-21T00:00:00"/>
    <x v="201"/>
    <x v="15"/>
    <x v="84"/>
    <n v="1"/>
    <x v="35"/>
  </r>
  <r>
    <d v="2019-11-25T00:00:00"/>
    <x v="201"/>
    <x v="15"/>
    <x v="84"/>
    <n v="1"/>
    <x v="35"/>
  </r>
  <r>
    <d v="2019-12-02T00:00:00"/>
    <x v="201"/>
    <x v="15"/>
    <x v="84"/>
    <n v="1"/>
    <x v="35"/>
  </r>
  <r>
    <d v="2019-12-11T00:00:00"/>
    <x v="201"/>
    <x v="15"/>
    <x v="84"/>
    <n v="1"/>
    <x v="35"/>
  </r>
  <r>
    <d v="2020-03-04T00:00:00"/>
    <x v="202"/>
    <x v="13"/>
    <x v="85"/>
    <n v="1"/>
    <x v="34"/>
  </r>
  <r>
    <d v="2020-04-28T00:00:00"/>
    <x v="202"/>
    <x v="13"/>
    <x v="85"/>
    <n v="1"/>
    <x v="34"/>
  </r>
  <r>
    <d v="2020-03-26T00:00:00"/>
    <x v="203"/>
    <x v="14"/>
    <x v="85"/>
    <n v="1"/>
    <x v="34"/>
  </r>
  <r>
    <d v="2020-08-13T00:00:00"/>
    <x v="204"/>
    <x v="15"/>
    <x v="85"/>
    <n v="1"/>
    <x v="34"/>
  </r>
  <r>
    <d v="2019-09-28T00:00:00"/>
    <x v="205"/>
    <x v="14"/>
    <x v="86"/>
    <n v="1"/>
    <x v="34"/>
  </r>
  <r>
    <d v="2020-03-10T00:00:00"/>
    <x v="206"/>
    <x v="55"/>
    <x v="87"/>
    <n v="1"/>
    <x v="35"/>
  </r>
  <r>
    <d v="2020-03-10T00:00:00"/>
    <x v="207"/>
    <x v="13"/>
    <x v="87"/>
    <n v="1"/>
    <x v="35"/>
  </r>
  <r>
    <d v="2020-03-10T00:00:00"/>
    <x v="208"/>
    <x v="14"/>
    <x v="87"/>
    <n v="1"/>
    <x v="35"/>
  </r>
  <r>
    <d v="2020-07-01T00:00:00"/>
    <x v="209"/>
    <x v="4"/>
    <x v="88"/>
    <n v="1"/>
    <x v="36"/>
  </r>
  <r>
    <d v="2019-11-21T00:00:00"/>
    <x v="210"/>
    <x v="44"/>
    <x v="89"/>
    <n v="1"/>
    <x v="36"/>
  </r>
  <r>
    <d v="2019-12-09T00:00:00"/>
    <x v="210"/>
    <x v="44"/>
    <x v="89"/>
    <n v="1"/>
    <x v="36"/>
  </r>
  <r>
    <d v="2019-08-15T00:00:00"/>
    <x v="210"/>
    <x v="44"/>
    <x v="89"/>
    <n v="1"/>
    <x v="36"/>
  </r>
  <r>
    <d v="2019-09-02T00:00:00"/>
    <x v="211"/>
    <x v="1"/>
    <x v="89"/>
    <n v="1"/>
    <x v="36"/>
  </r>
  <r>
    <d v="2019-09-12T00:00:00"/>
    <x v="212"/>
    <x v="2"/>
    <x v="89"/>
    <n v="1"/>
    <x v="36"/>
  </r>
  <r>
    <d v="2019-10-14T00:00:00"/>
    <x v="213"/>
    <x v="3"/>
    <x v="89"/>
    <n v="1"/>
    <x v="36"/>
  </r>
  <r>
    <d v="2019-12-06T00:00:00"/>
    <x v="213"/>
    <x v="3"/>
    <x v="89"/>
    <n v="1"/>
    <x v="36"/>
  </r>
  <r>
    <d v="2019-11-20T00:00:00"/>
    <x v="209"/>
    <x v="4"/>
    <x v="89"/>
    <n v="1"/>
    <x v="36"/>
  </r>
  <r>
    <d v="2019-09-02T00:00:00"/>
    <x v="209"/>
    <x v="4"/>
    <x v="89"/>
    <n v="1"/>
    <x v="36"/>
  </r>
  <r>
    <d v="2019-09-11T00:00:00"/>
    <x v="209"/>
    <x v="4"/>
    <x v="89"/>
    <n v="1"/>
    <x v="36"/>
  </r>
  <r>
    <d v="2019-07-09T00:00:00"/>
    <x v="214"/>
    <x v="0"/>
    <x v="89"/>
    <n v="1"/>
    <x v="36"/>
  </r>
  <r>
    <d v="2020-04-21T00:00:00"/>
    <x v="215"/>
    <x v="3"/>
    <x v="90"/>
    <n v="1"/>
    <x v="37"/>
  </r>
  <r>
    <d v="2020-07-20T00:00:00"/>
    <x v="216"/>
    <x v="4"/>
    <x v="90"/>
    <n v="1"/>
    <x v="37"/>
  </r>
  <r>
    <d v="2020-10-01T00:00:00"/>
    <x v="216"/>
    <x v="4"/>
    <x v="90"/>
    <n v="1"/>
    <x v="37"/>
  </r>
  <r>
    <d v="2019-11-25T00:00:00"/>
    <x v="217"/>
    <x v="44"/>
    <x v="91"/>
    <n v="1"/>
    <x v="37"/>
  </r>
  <r>
    <d v="2019-09-02T00:00:00"/>
    <x v="218"/>
    <x v="1"/>
    <x v="91"/>
    <n v="1"/>
    <x v="37"/>
  </r>
  <r>
    <d v="2019-09-12T00:00:00"/>
    <x v="219"/>
    <x v="2"/>
    <x v="91"/>
    <n v="1"/>
    <x v="37"/>
  </r>
  <r>
    <d v="2019-12-06T00:00:00"/>
    <x v="215"/>
    <x v="3"/>
    <x v="91"/>
    <n v="1"/>
    <x v="37"/>
  </r>
  <r>
    <d v="2020-01-09T00:00:00"/>
    <x v="220"/>
    <x v="0"/>
    <x v="91"/>
    <n v="1"/>
    <x v="37"/>
  </r>
  <r>
    <d v="2020-01-28T00:00:00"/>
    <x v="221"/>
    <x v="66"/>
    <x v="91"/>
    <n v="1"/>
    <x v="37"/>
  </r>
  <r>
    <d v="2020-01-28T00:00:00"/>
    <x v="221"/>
    <x v="66"/>
    <x v="91"/>
    <n v="1"/>
    <x v="37"/>
  </r>
  <r>
    <d v="2020-04-29T00:00:00"/>
    <x v="222"/>
    <x v="45"/>
    <x v="92"/>
    <n v="1"/>
    <x v="28"/>
  </r>
  <r>
    <d v="2020-05-18T00:00:00"/>
    <x v="222"/>
    <x v="45"/>
    <x v="92"/>
    <n v="1"/>
    <x v="28"/>
  </r>
  <r>
    <d v="2020-07-16T00:00:00"/>
    <x v="222"/>
    <x v="45"/>
    <x v="92"/>
    <n v="1"/>
    <x v="28"/>
  </r>
  <r>
    <d v="2019-12-02T00:00:00"/>
    <x v="223"/>
    <x v="45"/>
    <x v="93"/>
    <n v="1"/>
    <x v="28"/>
  </r>
  <r>
    <d v="2019-05-29T00:00:00"/>
    <x v="224"/>
    <x v="3"/>
    <x v="94"/>
    <n v="1"/>
    <x v="38"/>
  </r>
  <r>
    <d v="2020-04-09T00:00:00"/>
    <x v="225"/>
    <x v="14"/>
    <x v="95"/>
    <n v="2"/>
    <x v="39"/>
  </r>
  <r>
    <d v="2020-10-07T00:00:00"/>
    <x v="226"/>
    <x v="55"/>
    <x v="96"/>
    <n v="1"/>
    <x v="40"/>
  </r>
  <r>
    <d v="2020-02-26T00:00:00"/>
    <x v="227"/>
    <x v="13"/>
    <x v="96"/>
    <n v="1"/>
    <x v="40"/>
  </r>
  <r>
    <d v="2020-06-25T00:00:00"/>
    <x v="228"/>
    <x v="15"/>
    <x v="96"/>
    <n v="1"/>
    <x v="40"/>
  </r>
  <r>
    <d v="2020-07-20T00:00:00"/>
    <x v="229"/>
    <x v="57"/>
    <x v="96"/>
    <n v="1"/>
    <x v="40"/>
  </r>
  <r>
    <d v="2020-10-13T00:00:00"/>
    <x v="229"/>
    <x v="57"/>
    <x v="96"/>
    <n v="2"/>
    <x v="40"/>
  </r>
  <r>
    <d v="2019-10-17T00:00:00"/>
    <x v="230"/>
    <x v="12"/>
    <x v="97"/>
    <n v="2"/>
    <x v="40"/>
  </r>
  <r>
    <d v="2019-10-21T00:00:00"/>
    <x v="230"/>
    <x v="12"/>
    <x v="97"/>
    <n v="1"/>
    <x v="40"/>
  </r>
  <r>
    <d v="2019-10-03T00:00:00"/>
    <x v="230"/>
    <x v="12"/>
    <x v="97"/>
    <n v="1"/>
    <x v="40"/>
  </r>
  <r>
    <d v="2019-11-05T00:00:00"/>
    <x v="226"/>
    <x v="55"/>
    <x v="97"/>
    <n v="2"/>
    <x v="40"/>
  </r>
  <r>
    <d v="2019-10-08T00:00:00"/>
    <x v="226"/>
    <x v="55"/>
    <x v="97"/>
    <n v="2"/>
    <x v="40"/>
  </r>
  <r>
    <d v="2019-11-05T00:00:00"/>
    <x v="231"/>
    <x v="56"/>
    <x v="97"/>
    <n v="2"/>
    <x v="40"/>
  </r>
  <r>
    <d v="2019-10-02T00:00:00"/>
    <x v="231"/>
    <x v="56"/>
    <x v="97"/>
    <n v="1"/>
    <x v="40"/>
  </r>
  <r>
    <d v="2019-09-02T00:00:00"/>
    <x v="227"/>
    <x v="13"/>
    <x v="97"/>
    <n v="3"/>
    <x v="40"/>
  </r>
  <r>
    <d v="2019-10-15T00:00:00"/>
    <x v="227"/>
    <x v="13"/>
    <x v="97"/>
    <n v="1"/>
    <x v="40"/>
  </r>
  <r>
    <d v="2019-10-14T00:00:00"/>
    <x v="227"/>
    <x v="13"/>
    <x v="97"/>
    <n v="1"/>
    <x v="40"/>
  </r>
  <r>
    <d v="2019-12-02T00:00:00"/>
    <x v="227"/>
    <x v="13"/>
    <x v="97"/>
    <n v="1"/>
    <x v="40"/>
  </r>
  <r>
    <d v="2019-08-15T00:00:00"/>
    <x v="232"/>
    <x v="14"/>
    <x v="97"/>
    <n v="1"/>
    <x v="40"/>
  </r>
  <r>
    <d v="2019-10-15T00:00:00"/>
    <x v="232"/>
    <x v="14"/>
    <x v="97"/>
    <n v="1"/>
    <x v="40"/>
  </r>
  <r>
    <d v="2019-07-09T00:00:00"/>
    <x v="228"/>
    <x v="15"/>
    <x v="97"/>
    <n v="1"/>
    <x v="40"/>
  </r>
  <r>
    <d v="2019-10-28T00:00:00"/>
    <x v="228"/>
    <x v="15"/>
    <x v="97"/>
    <n v="1"/>
    <x v="40"/>
  </r>
  <r>
    <d v="2019-10-29T00:00:00"/>
    <x v="228"/>
    <x v="15"/>
    <x v="97"/>
    <n v="2"/>
    <x v="40"/>
  </r>
  <r>
    <d v="2019-09-02T00:00:00"/>
    <x v="228"/>
    <x v="15"/>
    <x v="97"/>
    <n v="2"/>
    <x v="40"/>
  </r>
  <r>
    <d v="2019-08-26T00:00:00"/>
    <x v="228"/>
    <x v="15"/>
    <x v="97"/>
    <n v="2"/>
    <x v="40"/>
  </r>
  <r>
    <d v="2019-09-11T00:00:00"/>
    <x v="228"/>
    <x v="15"/>
    <x v="97"/>
    <n v="2"/>
    <x v="40"/>
  </r>
  <r>
    <d v="2019-10-02T00:00:00"/>
    <x v="228"/>
    <x v="15"/>
    <x v="97"/>
    <n v="1"/>
    <x v="40"/>
  </r>
  <r>
    <d v="2019-10-15T00:00:00"/>
    <x v="228"/>
    <x v="15"/>
    <x v="97"/>
    <n v="2"/>
    <x v="40"/>
  </r>
  <r>
    <d v="2019-10-15T00:00:00"/>
    <x v="228"/>
    <x v="15"/>
    <x v="97"/>
    <n v="2"/>
    <x v="40"/>
  </r>
  <r>
    <d v="2019-10-15T00:00:00"/>
    <x v="228"/>
    <x v="15"/>
    <x v="97"/>
    <n v="1"/>
    <x v="40"/>
  </r>
  <r>
    <d v="2019-10-15T00:00:00"/>
    <x v="228"/>
    <x v="15"/>
    <x v="97"/>
    <n v="1"/>
    <x v="40"/>
  </r>
  <r>
    <d v="2020-10-07T00:00:00"/>
    <x v="233"/>
    <x v="15"/>
    <x v="98"/>
    <n v="1"/>
    <x v="39"/>
  </r>
  <r>
    <d v="2020-10-07T00:00:00"/>
    <x v="233"/>
    <x v="15"/>
    <x v="98"/>
    <n v="1"/>
    <x v="39"/>
  </r>
  <r>
    <d v="2020-10-07T00:00:00"/>
    <x v="234"/>
    <x v="57"/>
    <x v="98"/>
    <n v="1"/>
    <x v="39"/>
  </r>
  <r>
    <d v="2020-09-01T00:00:00"/>
    <x v="235"/>
    <x v="15"/>
    <x v="98"/>
    <n v="2"/>
    <x v="39"/>
  </r>
  <r>
    <d v="2020-07-20T00:00:00"/>
    <x v="236"/>
    <x v="57"/>
    <x v="98"/>
    <n v="1"/>
    <x v="39"/>
  </r>
  <r>
    <d v="2019-10-02T00:00:00"/>
    <x v="237"/>
    <x v="15"/>
    <x v="99"/>
    <n v="1"/>
    <x v="39"/>
  </r>
  <r>
    <d v="2019-10-02T00:00:00"/>
    <x v="237"/>
    <x v="15"/>
    <x v="99"/>
    <n v="1"/>
    <x v="39"/>
  </r>
  <r>
    <d v="2019-10-02T00:00:00"/>
    <x v="237"/>
    <x v="15"/>
    <x v="99"/>
    <n v="1"/>
    <x v="39"/>
  </r>
  <r>
    <d v="2019-10-02T00:00:00"/>
    <x v="237"/>
    <x v="15"/>
    <x v="99"/>
    <n v="1"/>
    <x v="39"/>
  </r>
  <r>
    <d v="2019-10-02T00:00:00"/>
    <x v="238"/>
    <x v="57"/>
    <x v="99"/>
    <n v="1"/>
    <x v="39"/>
  </r>
  <r>
    <d v="2019-10-17T00:00:00"/>
    <x v="239"/>
    <x v="13"/>
    <x v="99"/>
    <n v="1"/>
    <x v="39"/>
  </r>
  <r>
    <d v="2019-12-04T00:00:00"/>
    <x v="240"/>
    <x v="14"/>
    <x v="99"/>
    <n v="1"/>
    <x v="39"/>
  </r>
  <r>
    <d v="2019-10-17T00:00:00"/>
    <x v="240"/>
    <x v="14"/>
    <x v="99"/>
    <n v="1"/>
    <x v="39"/>
  </r>
  <r>
    <d v="2019-11-18T00:00:00"/>
    <x v="233"/>
    <x v="15"/>
    <x v="99"/>
    <n v="1"/>
    <x v="39"/>
  </r>
  <r>
    <d v="2019-10-08T00:00:00"/>
    <x v="233"/>
    <x v="15"/>
    <x v="99"/>
    <n v="1"/>
    <x v="39"/>
  </r>
  <r>
    <d v="2019-12-10T00:00:00"/>
    <x v="233"/>
    <x v="15"/>
    <x v="99"/>
    <n v="2"/>
    <x v="39"/>
  </r>
  <r>
    <d v="2020-01-02T00:00:00"/>
    <x v="233"/>
    <x v="15"/>
    <x v="99"/>
    <n v="1"/>
    <x v="39"/>
  </r>
  <r>
    <d v="2019-10-30T00:00:00"/>
    <x v="241"/>
    <x v="58"/>
    <x v="99"/>
    <n v="1"/>
    <x v="39"/>
  </r>
  <r>
    <d v="2019-10-15T00:00:00"/>
    <x v="234"/>
    <x v="57"/>
    <x v="99"/>
    <n v="1"/>
    <x v="39"/>
  </r>
  <r>
    <d v="2019-10-14T00:00:00"/>
    <x v="234"/>
    <x v="57"/>
    <x v="99"/>
    <n v="1"/>
    <x v="39"/>
  </r>
  <r>
    <d v="2019-11-25T00:00:00"/>
    <x v="234"/>
    <x v="57"/>
    <x v="99"/>
    <n v="1"/>
    <x v="39"/>
  </r>
  <r>
    <d v="2019-12-16T00:00:00"/>
    <x v="242"/>
    <x v="55"/>
    <x v="99"/>
    <n v="3"/>
    <x v="39"/>
  </r>
  <r>
    <d v="2019-10-02T00:00:00"/>
    <x v="243"/>
    <x v="13"/>
    <x v="99"/>
    <n v="2"/>
    <x v="39"/>
  </r>
  <r>
    <d v="2019-12-06T00:00:00"/>
    <x v="244"/>
    <x v="14"/>
    <x v="99"/>
    <n v="1"/>
    <x v="39"/>
  </r>
  <r>
    <d v="2019-10-17T00:00:00"/>
    <x v="244"/>
    <x v="14"/>
    <x v="99"/>
    <n v="1"/>
    <x v="39"/>
  </r>
  <r>
    <d v="2019-09-02T00:00:00"/>
    <x v="235"/>
    <x v="15"/>
    <x v="99"/>
    <n v="1"/>
    <x v="39"/>
  </r>
  <r>
    <d v="2019-10-15T00:00:00"/>
    <x v="235"/>
    <x v="15"/>
    <x v="99"/>
    <n v="1"/>
    <x v="39"/>
  </r>
  <r>
    <d v="2019-10-08T00:00:00"/>
    <x v="235"/>
    <x v="15"/>
    <x v="99"/>
    <n v="1"/>
    <x v="39"/>
  </r>
  <r>
    <d v="2019-06-12T00:00:00"/>
    <x v="245"/>
    <x v="15"/>
    <x v="100"/>
    <n v="1"/>
    <x v="30"/>
  </r>
  <r>
    <d v="2019-11-28T00:00:00"/>
    <x v="246"/>
    <x v="13"/>
    <x v="101"/>
    <n v="1"/>
    <x v="41"/>
  </r>
  <r>
    <d v="2019-11-28T00:00:00"/>
    <x v="247"/>
    <x v="13"/>
    <x v="102"/>
    <n v="1"/>
    <x v="8"/>
  </r>
  <r>
    <d v="2020-02-26T00:00:00"/>
    <x v="248"/>
    <x v="13"/>
    <x v="103"/>
    <n v="1"/>
    <x v="42"/>
  </r>
  <r>
    <d v="2020-10-01T00:00:00"/>
    <x v="248"/>
    <x v="13"/>
    <x v="103"/>
    <n v="1"/>
    <x v="42"/>
  </r>
  <r>
    <d v="2020-04-16T00:00:00"/>
    <x v="249"/>
    <x v="14"/>
    <x v="103"/>
    <n v="1"/>
    <x v="42"/>
  </r>
  <r>
    <d v="2019-12-09T00:00:00"/>
    <x v="248"/>
    <x v="13"/>
    <x v="104"/>
    <n v="1"/>
    <x v="42"/>
  </r>
  <r>
    <d v="2019-12-09T00:00:00"/>
    <x v="248"/>
    <x v="13"/>
    <x v="104"/>
    <n v="1"/>
    <x v="42"/>
  </r>
  <r>
    <d v="2019-11-14T00:00:00"/>
    <x v="250"/>
    <x v="15"/>
    <x v="104"/>
    <n v="1"/>
    <x v="42"/>
  </r>
  <r>
    <d v="2019-09-11T00:00:00"/>
    <x v="251"/>
    <x v="15"/>
    <x v="105"/>
    <n v="2"/>
    <x v="27"/>
  </r>
  <r>
    <d v="2020-04-07T00:00:00"/>
    <x v="252"/>
    <x v="13"/>
    <x v="106"/>
    <n v="2"/>
    <x v="14"/>
  </r>
  <r>
    <d v="2020-04-07T00:00:00"/>
    <x v="253"/>
    <x v="15"/>
    <x v="106"/>
    <n v="2"/>
    <x v="14"/>
  </r>
  <r>
    <d v="2020-09-01T00:00:00"/>
    <x v="254"/>
    <x v="12"/>
    <x v="107"/>
    <n v="6"/>
    <x v="32"/>
  </r>
  <r>
    <d v="2020-04-28T00:00:00"/>
    <x v="255"/>
    <x v="15"/>
    <x v="107"/>
    <n v="5"/>
    <x v="32"/>
  </r>
  <r>
    <d v="2020-05-01T00:00:00"/>
    <x v="255"/>
    <x v="15"/>
    <x v="107"/>
    <n v="5"/>
    <x v="32"/>
  </r>
  <r>
    <d v="2020-08-22T00:00:00"/>
    <x v="255"/>
    <x v="15"/>
    <x v="107"/>
    <n v="4"/>
    <x v="32"/>
  </r>
  <r>
    <d v="2020-09-08T00:00:00"/>
    <x v="255"/>
    <x v="15"/>
    <x v="107"/>
    <n v="5"/>
    <x v="32"/>
  </r>
  <r>
    <d v="2019-12-09T00:00:00"/>
    <x v="254"/>
    <x v="12"/>
    <x v="108"/>
    <n v="6"/>
    <x v="32"/>
  </r>
  <r>
    <d v="2019-11-21T00:00:00"/>
    <x v="256"/>
    <x v="13"/>
    <x v="108"/>
    <n v="2"/>
    <x v="32"/>
  </r>
  <r>
    <d v="2020-01-22T00:00:00"/>
    <x v="257"/>
    <x v="12"/>
    <x v="109"/>
    <n v="4"/>
    <x v="32"/>
  </r>
  <r>
    <d v="2019-10-02T00:00:00"/>
    <x v="258"/>
    <x v="12"/>
    <x v="110"/>
    <n v="3"/>
    <x v="13"/>
  </r>
  <r>
    <d v="2019-11-21T00:00:00"/>
    <x v="259"/>
    <x v="13"/>
    <x v="110"/>
    <n v="4"/>
    <x v="13"/>
  </r>
  <r>
    <d v="2019-08-21T00:00:00"/>
    <x v="260"/>
    <x v="14"/>
    <x v="110"/>
    <n v="2"/>
    <x v="13"/>
  </r>
  <r>
    <d v="2020-05-25T00:00:00"/>
    <x v="261"/>
    <x v="12"/>
    <x v="111"/>
    <n v="3"/>
    <x v="13"/>
  </r>
  <r>
    <d v="2020-06-23T00:00:00"/>
    <x v="261"/>
    <x v="12"/>
    <x v="111"/>
    <n v="5"/>
    <x v="13"/>
  </r>
  <r>
    <d v="2020-09-09T00:00:00"/>
    <x v="261"/>
    <x v="12"/>
    <x v="111"/>
    <n v="3"/>
    <x v="13"/>
  </r>
  <r>
    <d v="2020-09-09T00:00:00"/>
    <x v="261"/>
    <x v="12"/>
    <x v="111"/>
    <n v="3"/>
    <x v="13"/>
  </r>
  <r>
    <d v="2020-09-08T00:00:00"/>
    <x v="262"/>
    <x v="55"/>
    <x v="111"/>
    <n v="3"/>
    <x v="13"/>
  </r>
  <r>
    <d v="2020-09-09T00:00:00"/>
    <x v="262"/>
    <x v="55"/>
    <x v="111"/>
    <n v="3"/>
    <x v="13"/>
  </r>
  <r>
    <d v="2020-09-11T00:00:00"/>
    <x v="262"/>
    <x v="55"/>
    <x v="111"/>
    <n v="3"/>
    <x v="13"/>
  </r>
  <r>
    <d v="2020-09-09T00:00:00"/>
    <x v="263"/>
    <x v="13"/>
    <x v="111"/>
    <n v="3"/>
    <x v="13"/>
  </r>
  <r>
    <d v="2020-09-09T00:00:00"/>
    <x v="263"/>
    <x v="13"/>
    <x v="111"/>
    <n v="3"/>
    <x v="13"/>
  </r>
  <r>
    <d v="2020-09-09T00:00:00"/>
    <x v="263"/>
    <x v="13"/>
    <x v="111"/>
    <n v="3"/>
    <x v="13"/>
  </r>
  <r>
    <d v="2020-09-09T00:00:00"/>
    <x v="263"/>
    <x v="13"/>
    <x v="111"/>
    <n v="3"/>
    <x v="13"/>
  </r>
  <r>
    <d v="2020-09-09T00:00:00"/>
    <x v="263"/>
    <x v="13"/>
    <x v="111"/>
    <n v="3"/>
    <x v="13"/>
  </r>
  <r>
    <d v="2020-10-07T00:00:00"/>
    <x v="263"/>
    <x v="13"/>
    <x v="111"/>
    <n v="3"/>
    <x v="13"/>
  </r>
  <r>
    <d v="2020-07-15T00:00:00"/>
    <x v="264"/>
    <x v="14"/>
    <x v="111"/>
    <n v="5"/>
    <x v="13"/>
  </r>
  <r>
    <d v="2020-09-09T00:00:00"/>
    <x v="264"/>
    <x v="14"/>
    <x v="111"/>
    <n v="3"/>
    <x v="13"/>
  </r>
  <r>
    <d v="2020-09-09T00:00:00"/>
    <x v="264"/>
    <x v="14"/>
    <x v="111"/>
    <n v="3"/>
    <x v="13"/>
  </r>
  <r>
    <d v="2020-10-13T00:00:00"/>
    <x v="264"/>
    <x v="14"/>
    <x v="111"/>
    <n v="1"/>
    <x v="13"/>
  </r>
  <r>
    <d v="2020-10-07T00:00:00"/>
    <x v="265"/>
    <x v="11"/>
    <x v="111"/>
    <n v="3"/>
    <x v="13"/>
  </r>
  <r>
    <d v="2020-09-09T00:00:00"/>
    <x v="266"/>
    <x v="15"/>
    <x v="111"/>
    <n v="3"/>
    <x v="13"/>
  </r>
  <r>
    <d v="2020-10-07T00:00:00"/>
    <x v="266"/>
    <x v="15"/>
    <x v="111"/>
    <n v="3"/>
    <x v="13"/>
  </r>
  <r>
    <d v="2019-10-02T00:00:00"/>
    <x v="261"/>
    <x v="12"/>
    <x v="112"/>
    <n v="2"/>
    <x v="13"/>
  </r>
  <r>
    <d v="2019-10-02T00:00:00"/>
    <x v="261"/>
    <x v="12"/>
    <x v="112"/>
    <n v="2"/>
    <x v="13"/>
  </r>
  <r>
    <d v="2019-10-02T00:00:00"/>
    <x v="261"/>
    <x v="12"/>
    <x v="112"/>
    <n v="2"/>
    <x v="13"/>
  </r>
  <r>
    <d v="2019-10-04T00:00:00"/>
    <x v="261"/>
    <x v="12"/>
    <x v="112"/>
    <n v="2"/>
    <x v="13"/>
  </r>
  <r>
    <d v="2019-10-28T00:00:00"/>
    <x v="261"/>
    <x v="12"/>
    <x v="112"/>
    <n v="2"/>
    <x v="13"/>
  </r>
  <r>
    <d v="2019-10-29T00:00:00"/>
    <x v="261"/>
    <x v="12"/>
    <x v="112"/>
    <n v="2"/>
    <x v="13"/>
  </r>
  <r>
    <d v="2019-11-18T00:00:00"/>
    <x v="261"/>
    <x v="12"/>
    <x v="112"/>
    <n v="2"/>
    <x v="13"/>
  </r>
  <r>
    <d v="2019-10-14T00:00:00"/>
    <x v="261"/>
    <x v="12"/>
    <x v="112"/>
    <n v="6"/>
    <x v="13"/>
  </r>
  <r>
    <d v="2019-10-14T00:00:00"/>
    <x v="261"/>
    <x v="12"/>
    <x v="112"/>
    <n v="6"/>
    <x v="13"/>
  </r>
  <r>
    <d v="2019-10-02T00:00:00"/>
    <x v="262"/>
    <x v="55"/>
    <x v="112"/>
    <n v="2"/>
    <x v="13"/>
  </r>
  <r>
    <d v="2019-10-29T00:00:00"/>
    <x v="262"/>
    <x v="55"/>
    <x v="112"/>
    <n v="2"/>
    <x v="13"/>
  </r>
  <r>
    <d v="2019-11-07T00:00:00"/>
    <x v="262"/>
    <x v="55"/>
    <x v="112"/>
    <n v="3"/>
    <x v="13"/>
  </r>
  <r>
    <d v="2019-11-18T00:00:00"/>
    <x v="262"/>
    <x v="55"/>
    <x v="112"/>
    <n v="2"/>
    <x v="13"/>
  </r>
  <r>
    <d v="2019-09-17T00:00:00"/>
    <x v="262"/>
    <x v="55"/>
    <x v="112"/>
    <n v="2"/>
    <x v="13"/>
  </r>
  <r>
    <d v="2019-12-04T00:00:00"/>
    <x v="262"/>
    <x v="55"/>
    <x v="112"/>
    <n v="1"/>
    <x v="13"/>
  </r>
  <r>
    <d v="2019-10-02T00:00:00"/>
    <x v="263"/>
    <x v="13"/>
    <x v="112"/>
    <n v="2"/>
    <x v="13"/>
  </r>
  <r>
    <d v="2019-10-02T00:00:00"/>
    <x v="263"/>
    <x v="13"/>
    <x v="112"/>
    <n v="2"/>
    <x v="13"/>
  </r>
  <r>
    <d v="2019-10-02T00:00:00"/>
    <x v="263"/>
    <x v="13"/>
    <x v="112"/>
    <n v="2"/>
    <x v="13"/>
  </r>
  <r>
    <d v="2019-10-02T00:00:00"/>
    <x v="263"/>
    <x v="13"/>
    <x v="112"/>
    <n v="2"/>
    <x v="13"/>
  </r>
  <r>
    <d v="2019-10-15T00:00:00"/>
    <x v="263"/>
    <x v="13"/>
    <x v="112"/>
    <n v="2"/>
    <x v="13"/>
  </r>
  <r>
    <d v="2019-10-28T00:00:00"/>
    <x v="263"/>
    <x v="13"/>
    <x v="112"/>
    <n v="2"/>
    <x v="13"/>
  </r>
  <r>
    <d v="2019-10-03T00:00:00"/>
    <x v="263"/>
    <x v="13"/>
    <x v="112"/>
    <n v="7"/>
    <x v="13"/>
  </r>
  <r>
    <d v="2019-10-02T00:00:00"/>
    <x v="264"/>
    <x v="14"/>
    <x v="112"/>
    <n v="2"/>
    <x v="13"/>
  </r>
  <r>
    <d v="2019-10-02T00:00:00"/>
    <x v="264"/>
    <x v="14"/>
    <x v="112"/>
    <n v="2"/>
    <x v="13"/>
  </r>
  <r>
    <d v="2019-10-02T00:00:00"/>
    <x v="264"/>
    <x v="14"/>
    <x v="112"/>
    <n v="2"/>
    <x v="13"/>
  </r>
  <r>
    <d v="2019-10-02T00:00:00"/>
    <x v="264"/>
    <x v="14"/>
    <x v="112"/>
    <n v="2"/>
    <x v="13"/>
  </r>
  <r>
    <d v="2019-10-31T00:00:00"/>
    <x v="264"/>
    <x v="14"/>
    <x v="112"/>
    <n v="1"/>
    <x v="13"/>
  </r>
  <r>
    <d v="2019-12-04T00:00:00"/>
    <x v="264"/>
    <x v="14"/>
    <x v="112"/>
    <n v="2"/>
    <x v="13"/>
  </r>
  <r>
    <d v="2019-10-03T00:00:00"/>
    <x v="264"/>
    <x v="14"/>
    <x v="112"/>
    <n v="5"/>
    <x v="13"/>
  </r>
  <r>
    <d v="2019-10-02T00:00:00"/>
    <x v="265"/>
    <x v="11"/>
    <x v="112"/>
    <n v="2"/>
    <x v="13"/>
  </r>
  <r>
    <d v="2019-10-02T00:00:00"/>
    <x v="266"/>
    <x v="15"/>
    <x v="112"/>
    <n v="2"/>
    <x v="13"/>
  </r>
  <r>
    <d v="2019-10-02T00:00:00"/>
    <x v="266"/>
    <x v="15"/>
    <x v="112"/>
    <n v="2"/>
    <x v="13"/>
  </r>
  <r>
    <d v="2019-10-02T00:00:00"/>
    <x v="266"/>
    <x v="15"/>
    <x v="112"/>
    <n v="2"/>
    <x v="13"/>
  </r>
  <r>
    <d v="2019-10-02T00:00:00"/>
    <x v="266"/>
    <x v="15"/>
    <x v="112"/>
    <n v="2"/>
    <x v="13"/>
  </r>
  <r>
    <d v="2019-10-02T00:00:00"/>
    <x v="266"/>
    <x v="15"/>
    <x v="112"/>
    <n v="2"/>
    <x v="13"/>
  </r>
  <r>
    <d v="2019-10-02T00:00:00"/>
    <x v="266"/>
    <x v="15"/>
    <x v="112"/>
    <n v="2"/>
    <x v="13"/>
  </r>
  <r>
    <d v="2019-10-02T00:00:00"/>
    <x v="266"/>
    <x v="15"/>
    <x v="112"/>
    <n v="2"/>
    <x v="13"/>
  </r>
  <r>
    <d v="2019-10-02T00:00:00"/>
    <x v="266"/>
    <x v="15"/>
    <x v="112"/>
    <n v="2"/>
    <x v="13"/>
  </r>
  <r>
    <d v="2019-10-02T00:00:00"/>
    <x v="266"/>
    <x v="15"/>
    <x v="112"/>
    <n v="2"/>
    <x v="13"/>
  </r>
  <r>
    <d v="2019-10-02T00:00:00"/>
    <x v="266"/>
    <x v="15"/>
    <x v="112"/>
    <n v="2"/>
    <x v="13"/>
  </r>
  <r>
    <d v="2019-10-02T00:00:00"/>
    <x v="266"/>
    <x v="15"/>
    <x v="112"/>
    <n v="2"/>
    <x v="13"/>
  </r>
  <r>
    <d v="2019-10-02T00:00:00"/>
    <x v="266"/>
    <x v="15"/>
    <x v="112"/>
    <n v="2"/>
    <x v="13"/>
  </r>
  <r>
    <d v="2019-10-02T00:00:00"/>
    <x v="266"/>
    <x v="15"/>
    <x v="112"/>
    <n v="2"/>
    <x v="13"/>
  </r>
  <r>
    <d v="2019-10-02T00:00:00"/>
    <x v="266"/>
    <x v="15"/>
    <x v="112"/>
    <n v="2"/>
    <x v="13"/>
  </r>
  <r>
    <d v="2019-10-04T00:00:00"/>
    <x v="266"/>
    <x v="15"/>
    <x v="112"/>
    <n v="2"/>
    <x v="13"/>
  </r>
  <r>
    <d v="2019-10-28T00:00:00"/>
    <x v="266"/>
    <x v="15"/>
    <x v="112"/>
    <n v="2"/>
    <x v="13"/>
  </r>
  <r>
    <d v="2019-10-29T00:00:00"/>
    <x v="266"/>
    <x v="15"/>
    <x v="112"/>
    <n v="2"/>
    <x v="13"/>
  </r>
  <r>
    <d v="2019-10-30T00:00:00"/>
    <x v="266"/>
    <x v="15"/>
    <x v="112"/>
    <n v="2"/>
    <x v="13"/>
  </r>
  <r>
    <d v="2019-11-07T00:00:00"/>
    <x v="266"/>
    <x v="15"/>
    <x v="112"/>
    <n v="2"/>
    <x v="13"/>
  </r>
  <r>
    <d v="2019-09-02T00:00:00"/>
    <x v="266"/>
    <x v="15"/>
    <x v="112"/>
    <n v="4"/>
    <x v="13"/>
  </r>
  <r>
    <d v="2019-10-30T00:00:00"/>
    <x v="266"/>
    <x v="15"/>
    <x v="112"/>
    <n v="5"/>
    <x v="13"/>
  </r>
  <r>
    <d v="2019-12-10T00:00:00"/>
    <x v="266"/>
    <x v="15"/>
    <x v="112"/>
    <n v="2"/>
    <x v="13"/>
  </r>
  <r>
    <d v="2019-12-10T00:00:00"/>
    <x v="266"/>
    <x v="15"/>
    <x v="112"/>
    <n v="4"/>
    <x v="13"/>
  </r>
  <r>
    <d v="2019-10-02T00:00:00"/>
    <x v="267"/>
    <x v="15"/>
    <x v="112"/>
    <n v="3"/>
    <x v="13"/>
  </r>
  <r>
    <d v="2020-04-09T00:00:00"/>
    <x v="268"/>
    <x v="13"/>
    <x v="113"/>
    <n v="2"/>
    <x v="13"/>
  </r>
  <r>
    <d v="2020-04-09T00:00:00"/>
    <x v="269"/>
    <x v="13"/>
    <x v="114"/>
    <n v="6"/>
    <x v="13"/>
  </r>
  <r>
    <d v="2020-05-25T00:00:00"/>
    <x v="270"/>
    <x v="56"/>
    <x v="115"/>
    <n v="10"/>
    <x v="18"/>
  </r>
  <r>
    <d v="2020-05-25T00:00:00"/>
    <x v="271"/>
    <x v="13"/>
    <x v="115"/>
    <n v="5"/>
    <x v="18"/>
  </r>
  <r>
    <d v="2020-09-10T00:00:00"/>
    <x v="271"/>
    <x v="13"/>
    <x v="115"/>
    <n v="10"/>
    <x v="18"/>
  </r>
  <r>
    <d v="2020-05-25T00:00:00"/>
    <x v="272"/>
    <x v="57"/>
    <x v="115"/>
    <n v="15"/>
    <x v="18"/>
  </r>
  <r>
    <d v="2020-09-10T00:00:00"/>
    <x v="272"/>
    <x v="57"/>
    <x v="115"/>
    <n v="10"/>
    <x v="18"/>
  </r>
  <r>
    <d v="2019-08-13T00:00:00"/>
    <x v="270"/>
    <x v="56"/>
    <x v="116"/>
    <n v="10"/>
    <x v="18"/>
  </r>
  <r>
    <d v="2019-08-13T00:00:00"/>
    <x v="272"/>
    <x v="57"/>
    <x v="116"/>
    <n v="10"/>
    <x v="18"/>
  </r>
  <r>
    <d v="2019-10-02T00:00:00"/>
    <x v="273"/>
    <x v="13"/>
    <x v="116"/>
    <n v="1"/>
    <x v="18"/>
  </r>
  <r>
    <d v="2019-10-14T00:00:00"/>
    <x v="274"/>
    <x v="12"/>
    <x v="116"/>
    <n v="1"/>
    <x v="18"/>
  </r>
  <r>
    <d v="2019-09-12T00:00:00"/>
    <x v="275"/>
    <x v="13"/>
    <x v="116"/>
    <n v="1"/>
    <x v="18"/>
  </r>
  <r>
    <d v="2019-09-17T00:00:00"/>
    <x v="276"/>
    <x v="57"/>
    <x v="116"/>
    <n v="2"/>
    <x v="18"/>
  </r>
  <r>
    <d v="2020-04-09T00:00:00"/>
    <x v="277"/>
    <x v="1"/>
    <x v="117"/>
    <n v="3"/>
    <x v="43"/>
  </r>
  <r>
    <d v="2020-08-22T00:00:00"/>
    <x v="278"/>
    <x v="44"/>
    <x v="118"/>
    <n v="2"/>
    <x v="44"/>
  </r>
  <r>
    <d v="2020-08-18T00:00:00"/>
    <x v="278"/>
    <x v="44"/>
    <x v="118"/>
    <n v="1"/>
    <x v="44"/>
  </r>
  <r>
    <d v="2020-08-22T00:00:00"/>
    <x v="279"/>
    <x v="1"/>
    <x v="118"/>
    <n v="2"/>
    <x v="44"/>
  </r>
  <r>
    <d v="2020-07-08T00:00:00"/>
    <x v="279"/>
    <x v="1"/>
    <x v="118"/>
    <n v="2"/>
    <x v="44"/>
  </r>
  <r>
    <d v="2020-08-24T00:00:00"/>
    <x v="279"/>
    <x v="1"/>
    <x v="118"/>
    <n v="2"/>
    <x v="44"/>
  </r>
  <r>
    <d v="2020-07-01T00:00:00"/>
    <x v="280"/>
    <x v="4"/>
    <x v="118"/>
    <n v="2"/>
    <x v="44"/>
  </r>
  <r>
    <d v="2019-07-18T00:00:00"/>
    <x v="281"/>
    <x v="2"/>
    <x v="119"/>
    <n v="2"/>
    <x v="44"/>
  </r>
  <r>
    <d v="2019-09-12T00:00:00"/>
    <x v="282"/>
    <x v="3"/>
    <x v="119"/>
    <n v="1"/>
    <x v="44"/>
  </r>
  <r>
    <d v="2019-10-08T00:00:00"/>
    <x v="282"/>
    <x v="3"/>
    <x v="119"/>
    <n v="1"/>
    <x v="44"/>
  </r>
  <r>
    <d v="2020-08-25T00:00:00"/>
    <x v="283"/>
    <x v="2"/>
    <x v="120"/>
    <n v="1"/>
    <x v="43"/>
  </r>
  <r>
    <d v="2020-05-09T00:00:00"/>
    <x v="284"/>
    <x v="10"/>
    <x v="120"/>
    <n v="1"/>
    <x v="43"/>
  </r>
  <r>
    <d v="2019-10-15T00:00:00"/>
    <x v="285"/>
    <x v="44"/>
    <x v="121"/>
    <n v="2"/>
    <x v="43"/>
  </r>
  <r>
    <d v="2019-09-17T00:00:00"/>
    <x v="286"/>
    <x v="10"/>
    <x v="121"/>
    <n v="1"/>
    <x v="43"/>
  </r>
  <r>
    <d v="2019-10-03T00:00:00"/>
    <x v="287"/>
    <x v="44"/>
    <x v="121"/>
    <n v="1"/>
    <x v="43"/>
  </r>
  <r>
    <d v="2019-10-03T00:00:00"/>
    <x v="287"/>
    <x v="44"/>
    <x v="121"/>
    <n v="1"/>
    <x v="43"/>
  </r>
  <r>
    <d v="2019-10-08T00:00:00"/>
    <x v="287"/>
    <x v="44"/>
    <x v="121"/>
    <n v="2"/>
    <x v="43"/>
  </r>
  <r>
    <d v="2019-09-03T00:00:00"/>
    <x v="288"/>
    <x v="4"/>
    <x v="121"/>
    <n v="1"/>
    <x v="43"/>
  </r>
  <r>
    <d v="2019-08-21T00:00:00"/>
    <x v="289"/>
    <x v="1"/>
    <x v="121"/>
    <n v="1"/>
    <x v="43"/>
  </r>
  <r>
    <d v="2019-10-30T00:00:00"/>
    <x v="289"/>
    <x v="1"/>
    <x v="121"/>
    <n v="1"/>
    <x v="43"/>
  </r>
  <r>
    <d v="2020-09-29T00:00:00"/>
    <x v="290"/>
    <x v="67"/>
    <x v="122"/>
    <n v="4"/>
    <x v="45"/>
  </r>
  <r>
    <d v="2020-02-26T00:00:00"/>
    <x v="291"/>
    <x v="68"/>
    <x v="122"/>
    <n v="5"/>
    <x v="45"/>
  </r>
  <r>
    <d v="2020-02-27T00:00:00"/>
    <x v="291"/>
    <x v="68"/>
    <x v="122"/>
    <n v="5"/>
    <x v="45"/>
  </r>
  <r>
    <d v="2020-03-03T00:00:00"/>
    <x v="291"/>
    <x v="68"/>
    <x v="122"/>
    <n v="3"/>
    <x v="45"/>
  </r>
  <r>
    <d v="2020-03-27T00:00:00"/>
    <x v="291"/>
    <x v="68"/>
    <x v="122"/>
    <n v="5"/>
    <x v="45"/>
  </r>
  <r>
    <d v="2020-07-15T00:00:00"/>
    <x v="291"/>
    <x v="68"/>
    <x v="122"/>
    <n v="5"/>
    <x v="45"/>
  </r>
  <r>
    <d v="2020-07-16T00:00:00"/>
    <x v="291"/>
    <x v="68"/>
    <x v="122"/>
    <n v="5"/>
    <x v="45"/>
  </r>
  <r>
    <d v="2020-09-01T00:00:00"/>
    <x v="291"/>
    <x v="68"/>
    <x v="122"/>
    <n v="8"/>
    <x v="45"/>
  </r>
  <r>
    <d v="2020-09-01T00:00:00"/>
    <x v="291"/>
    <x v="68"/>
    <x v="122"/>
    <n v="10"/>
    <x v="45"/>
  </r>
  <r>
    <d v="2020-09-28T00:00:00"/>
    <x v="291"/>
    <x v="68"/>
    <x v="122"/>
    <n v="5"/>
    <x v="45"/>
  </r>
  <r>
    <d v="2020-09-28T00:00:00"/>
    <x v="291"/>
    <x v="68"/>
    <x v="122"/>
    <n v="5"/>
    <x v="45"/>
  </r>
  <r>
    <d v="2020-10-01T00:00:00"/>
    <x v="291"/>
    <x v="68"/>
    <x v="122"/>
    <n v="5"/>
    <x v="45"/>
  </r>
  <r>
    <d v="2020-10-13T00:00:00"/>
    <x v="291"/>
    <x v="68"/>
    <x v="122"/>
    <n v="10"/>
    <x v="45"/>
  </r>
  <r>
    <d v="2020-04-02T00:00:00"/>
    <x v="292"/>
    <x v="69"/>
    <x v="122"/>
    <n v="5"/>
    <x v="45"/>
  </r>
  <r>
    <d v="2020-09-08T00:00:00"/>
    <x v="292"/>
    <x v="69"/>
    <x v="122"/>
    <n v="3"/>
    <x v="45"/>
  </r>
  <r>
    <d v="2019-10-15T00:00:00"/>
    <x v="293"/>
    <x v="70"/>
    <x v="123"/>
    <n v="2"/>
    <x v="45"/>
  </r>
  <r>
    <d v="2019-08-15T00:00:00"/>
    <x v="290"/>
    <x v="67"/>
    <x v="123"/>
    <n v="2"/>
    <x v="45"/>
  </r>
  <r>
    <d v="2019-09-11T00:00:00"/>
    <x v="290"/>
    <x v="67"/>
    <x v="123"/>
    <n v="5"/>
    <x v="45"/>
  </r>
  <r>
    <d v="2019-10-03T00:00:00"/>
    <x v="290"/>
    <x v="67"/>
    <x v="123"/>
    <n v="5"/>
    <x v="45"/>
  </r>
  <r>
    <d v="2019-10-17T00:00:00"/>
    <x v="290"/>
    <x v="67"/>
    <x v="123"/>
    <n v="2"/>
    <x v="45"/>
  </r>
  <r>
    <d v="2019-11-13T00:00:00"/>
    <x v="290"/>
    <x v="67"/>
    <x v="123"/>
    <n v="10"/>
    <x v="45"/>
  </r>
  <r>
    <d v="2019-11-21T00:00:00"/>
    <x v="290"/>
    <x v="67"/>
    <x v="123"/>
    <n v="5"/>
    <x v="45"/>
  </r>
  <r>
    <d v="2019-10-25T00:00:00"/>
    <x v="291"/>
    <x v="68"/>
    <x v="123"/>
    <n v="5"/>
    <x v="45"/>
  </r>
  <r>
    <d v="2019-09-12T00:00:00"/>
    <x v="291"/>
    <x v="68"/>
    <x v="123"/>
    <n v="5"/>
    <x v="45"/>
  </r>
  <r>
    <d v="2019-10-02T00:00:00"/>
    <x v="291"/>
    <x v="68"/>
    <x v="123"/>
    <n v="5"/>
    <x v="45"/>
  </r>
  <r>
    <d v="2019-10-03T00:00:00"/>
    <x v="291"/>
    <x v="68"/>
    <x v="123"/>
    <n v="5"/>
    <x v="45"/>
  </r>
  <r>
    <d v="2019-10-03T00:00:00"/>
    <x v="291"/>
    <x v="68"/>
    <x v="123"/>
    <n v="5"/>
    <x v="45"/>
  </r>
  <r>
    <d v="2019-10-02T00:00:00"/>
    <x v="291"/>
    <x v="68"/>
    <x v="123"/>
    <n v="4"/>
    <x v="45"/>
  </r>
  <r>
    <d v="2019-10-02T00:00:00"/>
    <x v="291"/>
    <x v="68"/>
    <x v="123"/>
    <n v="4"/>
    <x v="45"/>
  </r>
  <r>
    <d v="2019-10-02T00:00:00"/>
    <x v="291"/>
    <x v="68"/>
    <x v="123"/>
    <n v="5"/>
    <x v="45"/>
  </r>
  <r>
    <d v="2019-10-15T00:00:00"/>
    <x v="291"/>
    <x v="68"/>
    <x v="123"/>
    <n v="5"/>
    <x v="45"/>
  </r>
  <r>
    <d v="2019-10-08T00:00:00"/>
    <x v="291"/>
    <x v="68"/>
    <x v="123"/>
    <n v="5"/>
    <x v="45"/>
  </r>
  <r>
    <d v="2019-10-15T00:00:00"/>
    <x v="291"/>
    <x v="68"/>
    <x v="123"/>
    <n v="3"/>
    <x v="45"/>
  </r>
  <r>
    <d v="2019-10-14T00:00:00"/>
    <x v="291"/>
    <x v="68"/>
    <x v="123"/>
    <n v="5"/>
    <x v="45"/>
  </r>
  <r>
    <d v="2019-10-15T00:00:00"/>
    <x v="291"/>
    <x v="68"/>
    <x v="123"/>
    <n v="3"/>
    <x v="45"/>
  </r>
  <r>
    <d v="2019-10-08T00:00:00"/>
    <x v="291"/>
    <x v="68"/>
    <x v="123"/>
    <n v="10"/>
    <x v="45"/>
  </r>
  <r>
    <d v="2019-10-15T00:00:00"/>
    <x v="291"/>
    <x v="68"/>
    <x v="123"/>
    <n v="2"/>
    <x v="45"/>
  </r>
  <r>
    <d v="2019-10-14T00:00:00"/>
    <x v="291"/>
    <x v="68"/>
    <x v="123"/>
    <n v="5"/>
    <x v="45"/>
  </r>
  <r>
    <d v="2019-10-29T00:00:00"/>
    <x v="291"/>
    <x v="68"/>
    <x v="123"/>
    <n v="4"/>
    <x v="45"/>
  </r>
  <r>
    <d v="2019-10-30T00:00:00"/>
    <x v="291"/>
    <x v="68"/>
    <x v="123"/>
    <n v="10"/>
    <x v="45"/>
  </r>
  <r>
    <d v="2019-11-25T00:00:00"/>
    <x v="291"/>
    <x v="68"/>
    <x v="123"/>
    <n v="3"/>
    <x v="45"/>
  </r>
  <r>
    <d v="2019-12-04T00:00:00"/>
    <x v="291"/>
    <x v="68"/>
    <x v="123"/>
    <n v="5"/>
    <x v="45"/>
  </r>
  <r>
    <d v="2019-11-28T00:00:00"/>
    <x v="291"/>
    <x v="68"/>
    <x v="123"/>
    <n v="2"/>
    <x v="45"/>
  </r>
  <r>
    <d v="2019-12-04T00:00:00"/>
    <x v="291"/>
    <x v="68"/>
    <x v="123"/>
    <n v="3"/>
    <x v="45"/>
  </r>
  <r>
    <d v="2019-12-10T00:00:00"/>
    <x v="291"/>
    <x v="68"/>
    <x v="123"/>
    <n v="10"/>
    <x v="45"/>
  </r>
  <r>
    <d v="2019-12-05T00:00:00"/>
    <x v="291"/>
    <x v="68"/>
    <x v="123"/>
    <n v="10"/>
    <x v="45"/>
  </r>
  <r>
    <d v="2019-12-12T00:00:00"/>
    <x v="291"/>
    <x v="68"/>
    <x v="123"/>
    <n v="5"/>
    <x v="45"/>
  </r>
  <r>
    <d v="2019-12-16T00:00:00"/>
    <x v="291"/>
    <x v="68"/>
    <x v="123"/>
    <n v="1"/>
    <x v="45"/>
  </r>
  <r>
    <d v="2019-12-16T00:00:00"/>
    <x v="291"/>
    <x v="68"/>
    <x v="123"/>
    <n v="5"/>
    <x v="45"/>
  </r>
  <r>
    <d v="2019-12-19T00:00:00"/>
    <x v="291"/>
    <x v="68"/>
    <x v="123"/>
    <n v="5"/>
    <x v="45"/>
  </r>
  <r>
    <d v="2020-01-02T00:00:00"/>
    <x v="291"/>
    <x v="68"/>
    <x v="123"/>
    <n v="5"/>
    <x v="45"/>
  </r>
  <r>
    <d v="2019-10-15T00:00:00"/>
    <x v="292"/>
    <x v="69"/>
    <x v="123"/>
    <n v="5"/>
    <x v="45"/>
  </r>
  <r>
    <d v="2020-05-01T00:00:00"/>
    <x v="294"/>
    <x v="67"/>
    <x v="124"/>
    <n v="5"/>
    <x v="45"/>
  </r>
  <r>
    <d v="2020-02-26T00:00:00"/>
    <x v="295"/>
    <x v="68"/>
    <x v="124"/>
    <n v="5"/>
    <x v="45"/>
  </r>
  <r>
    <d v="2020-03-03T00:00:00"/>
    <x v="295"/>
    <x v="68"/>
    <x v="124"/>
    <n v="3"/>
    <x v="45"/>
  </r>
  <r>
    <d v="2020-03-27T00:00:00"/>
    <x v="295"/>
    <x v="68"/>
    <x v="124"/>
    <n v="5"/>
    <x v="45"/>
  </r>
  <r>
    <d v="2020-04-29T00:00:00"/>
    <x v="295"/>
    <x v="68"/>
    <x v="124"/>
    <n v="5"/>
    <x v="45"/>
  </r>
  <r>
    <d v="2020-08-22T00:00:00"/>
    <x v="295"/>
    <x v="68"/>
    <x v="124"/>
    <n v="4"/>
    <x v="45"/>
  </r>
  <r>
    <d v="2020-06-25T00:00:00"/>
    <x v="295"/>
    <x v="68"/>
    <x v="124"/>
    <n v="2"/>
    <x v="45"/>
  </r>
  <r>
    <d v="2020-07-15T00:00:00"/>
    <x v="295"/>
    <x v="68"/>
    <x v="124"/>
    <n v="5"/>
    <x v="45"/>
  </r>
  <r>
    <d v="2020-09-01T00:00:00"/>
    <x v="295"/>
    <x v="68"/>
    <x v="124"/>
    <n v="2"/>
    <x v="45"/>
  </r>
  <r>
    <d v="2020-09-01T00:00:00"/>
    <x v="295"/>
    <x v="68"/>
    <x v="124"/>
    <n v="10"/>
    <x v="45"/>
  </r>
  <r>
    <d v="2020-09-28T00:00:00"/>
    <x v="295"/>
    <x v="68"/>
    <x v="124"/>
    <n v="5"/>
    <x v="45"/>
  </r>
  <r>
    <d v="2020-04-02T00:00:00"/>
    <x v="296"/>
    <x v="69"/>
    <x v="124"/>
    <n v="5"/>
    <x v="45"/>
  </r>
  <r>
    <d v="2020-10-07T00:00:00"/>
    <x v="296"/>
    <x v="69"/>
    <x v="124"/>
    <n v="7"/>
    <x v="45"/>
  </r>
  <r>
    <d v="2019-10-15T00:00:00"/>
    <x v="297"/>
    <x v="70"/>
    <x v="125"/>
    <n v="2"/>
    <x v="45"/>
  </r>
  <r>
    <d v="2019-09-11T00:00:00"/>
    <x v="294"/>
    <x v="67"/>
    <x v="125"/>
    <n v="5"/>
    <x v="45"/>
  </r>
  <r>
    <d v="2019-10-03T00:00:00"/>
    <x v="294"/>
    <x v="67"/>
    <x v="125"/>
    <n v="5"/>
    <x v="45"/>
  </r>
  <r>
    <d v="2019-11-13T00:00:00"/>
    <x v="294"/>
    <x v="67"/>
    <x v="125"/>
    <n v="10"/>
    <x v="45"/>
  </r>
  <r>
    <d v="2019-11-21T00:00:00"/>
    <x v="294"/>
    <x v="67"/>
    <x v="125"/>
    <n v="5"/>
    <x v="45"/>
  </r>
  <r>
    <d v="2019-08-21T00:00:00"/>
    <x v="295"/>
    <x v="68"/>
    <x v="125"/>
    <n v="2"/>
    <x v="45"/>
  </r>
  <r>
    <d v="2019-09-12T00:00:00"/>
    <x v="295"/>
    <x v="68"/>
    <x v="125"/>
    <n v="5"/>
    <x v="45"/>
  </r>
  <r>
    <d v="2019-10-02T00:00:00"/>
    <x v="295"/>
    <x v="68"/>
    <x v="125"/>
    <n v="5"/>
    <x v="45"/>
  </r>
  <r>
    <d v="2019-10-03T00:00:00"/>
    <x v="295"/>
    <x v="68"/>
    <x v="125"/>
    <n v="5"/>
    <x v="45"/>
  </r>
  <r>
    <d v="2019-10-03T00:00:00"/>
    <x v="295"/>
    <x v="68"/>
    <x v="125"/>
    <n v="5"/>
    <x v="45"/>
  </r>
  <r>
    <d v="2019-10-02T00:00:00"/>
    <x v="295"/>
    <x v="68"/>
    <x v="125"/>
    <n v="5"/>
    <x v="45"/>
  </r>
  <r>
    <d v="2019-10-02T00:00:00"/>
    <x v="295"/>
    <x v="68"/>
    <x v="125"/>
    <n v="4"/>
    <x v="45"/>
  </r>
  <r>
    <d v="2019-10-02T00:00:00"/>
    <x v="295"/>
    <x v="68"/>
    <x v="125"/>
    <n v="5"/>
    <x v="45"/>
  </r>
  <r>
    <d v="2019-10-08T00:00:00"/>
    <x v="295"/>
    <x v="68"/>
    <x v="125"/>
    <n v="5"/>
    <x v="45"/>
  </r>
  <r>
    <d v="2019-10-08T00:00:00"/>
    <x v="295"/>
    <x v="68"/>
    <x v="125"/>
    <n v="5"/>
    <x v="45"/>
  </r>
  <r>
    <d v="2019-10-15T00:00:00"/>
    <x v="295"/>
    <x v="68"/>
    <x v="125"/>
    <n v="5"/>
    <x v="45"/>
  </r>
  <r>
    <d v="2019-10-08T00:00:00"/>
    <x v="295"/>
    <x v="68"/>
    <x v="125"/>
    <n v="5"/>
    <x v="45"/>
  </r>
  <r>
    <d v="2019-10-15T00:00:00"/>
    <x v="295"/>
    <x v="68"/>
    <x v="125"/>
    <n v="4"/>
    <x v="45"/>
  </r>
  <r>
    <d v="2019-10-30T00:00:00"/>
    <x v="295"/>
    <x v="68"/>
    <x v="125"/>
    <n v="10"/>
    <x v="45"/>
  </r>
  <r>
    <d v="2019-12-10T00:00:00"/>
    <x v="295"/>
    <x v="68"/>
    <x v="125"/>
    <n v="10"/>
    <x v="45"/>
  </r>
  <r>
    <d v="2019-12-19T00:00:00"/>
    <x v="295"/>
    <x v="68"/>
    <x v="125"/>
    <n v="5"/>
    <x v="45"/>
  </r>
  <r>
    <d v="2019-10-15T00:00:00"/>
    <x v="296"/>
    <x v="69"/>
    <x v="125"/>
    <n v="4"/>
    <x v="45"/>
  </r>
  <r>
    <d v="2020-03-04T00:00:00"/>
    <x v="298"/>
    <x v="71"/>
    <x v="126"/>
    <n v="1"/>
    <x v="0"/>
  </r>
  <r>
    <d v="2020-09-09T00:00:00"/>
    <x v="298"/>
    <x v="71"/>
    <x v="126"/>
    <n v="1"/>
    <x v="0"/>
  </r>
  <r>
    <d v="2020-09-09T00:00:00"/>
    <x v="298"/>
    <x v="71"/>
    <x v="126"/>
    <n v="1"/>
    <x v="0"/>
  </r>
  <r>
    <d v="2020-09-11T00:00:00"/>
    <x v="298"/>
    <x v="71"/>
    <x v="126"/>
    <n v="1"/>
    <x v="0"/>
  </r>
  <r>
    <d v="2020-10-07T00:00:00"/>
    <x v="298"/>
    <x v="71"/>
    <x v="126"/>
    <n v="1"/>
    <x v="0"/>
  </r>
  <r>
    <d v="2020-10-07T00:00:00"/>
    <x v="298"/>
    <x v="71"/>
    <x v="126"/>
    <n v="1"/>
    <x v="0"/>
  </r>
  <r>
    <d v="2020-02-26T00:00:00"/>
    <x v="299"/>
    <x v="71"/>
    <x v="126"/>
    <n v="1"/>
    <x v="0"/>
  </r>
  <r>
    <d v="2020-09-09T00:00:00"/>
    <x v="299"/>
    <x v="71"/>
    <x v="126"/>
    <n v="1"/>
    <x v="0"/>
  </r>
  <r>
    <d v="2020-09-09T00:00:00"/>
    <x v="299"/>
    <x v="71"/>
    <x v="126"/>
    <n v="1"/>
    <x v="0"/>
  </r>
  <r>
    <d v="2020-09-09T00:00:00"/>
    <x v="299"/>
    <x v="71"/>
    <x v="126"/>
    <n v="1"/>
    <x v="0"/>
  </r>
  <r>
    <d v="2020-09-09T00:00:00"/>
    <x v="299"/>
    <x v="71"/>
    <x v="126"/>
    <n v="1"/>
    <x v="0"/>
  </r>
  <r>
    <d v="2020-10-07T00:00:00"/>
    <x v="299"/>
    <x v="71"/>
    <x v="126"/>
    <n v="1"/>
    <x v="0"/>
  </r>
  <r>
    <d v="2020-10-07T00:00:00"/>
    <x v="300"/>
    <x v="71"/>
    <x v="126"/>
    <n v="1"/>
    <x v="0"/>
  </r>
  <r>
    <d v="2020-02-13T00:00:00"/>
    <x v="301"/>
    <x v="71"/>
    <x v="126"/>
    <n v="1"/>
    <x v="0"/>
  </r>
  <r>
    <d v="2020-09-09T00:00:00"/>
    <x v="301"/>
    <x v="71"/>
    <x v="126"/>
    <n v="1"/>
    <x v="0"/>
  </r>
  <r>
    <d v="2020-09-09T00:00:00"/>
    <x v="301"/>
    <x v="71"/>
    <x v="126"/>
    <n v="1"/>
    <x v="0"/>
  </r>
  <r>
    <d v="2020-09-09T00:00:00"/>
    <x v="301"/>
    <x v="71"/>
    <x v="126"/>
    <n v="1"/>
    <x v="0"/>
  </r>
  <r>
    <d v="2020-10-07T00:00:00"/>
    <x v="301"/>
    <x v="71"/>
    <x v="126"/>
    <n v="1"/>
    <x v="0"/>
  </r>
  <r>
    <d v="2020-07-01T00:00:00"/>
    <x v="302"/>
    <x v="71"/>
    <x v="126"/>
    <n v="1"/>
    <x v="0"/>
  </r>
  <r>
    <d v="2020-09-09T00:00:00"/>
    <x v="302"/>
    <x v="71"/>
    <x v="126"/>
    <n v="1"/>
    <x v="0"/>
  </r>
  <r>
    <d v="2020-09-09T00:00:00"/>
    <x v="302"/>
    <x v="71"/>
    <x v="126"/>
    <n v="1"/>
    <x v="0"/>
  </r>
  <r>
    <d v="2020-09-09T00:00:00"/>
    <x v="302"/>
    <x v="71"/>
    <x v="126"/>
    <n v="1"/>
    <x v="0"/>
  </r>
  <r>
    <d v="2020-09-09T00:00:00"/>
    <x v="302"/>
    <x v="71"/>
    <x v="126"/>
    <n v="1"/>
    <x v="0"/>
  </r>
  <r>
    <d v="2019-11-01T00:00:00"/>
    <x v="303"/>
    <x v="71"/>
    <x v="127"/>
    <n v="1"/>
    <x v="0"/>
  </r>
  <r>
    <d v="2019-11-01T00:00:00"/>
    <x v="303"/>
    <x v="71"/>
    <x v="127"/>
    <n v="1"/>
    <x v="0"/>
  </r>
  <r>
    <d v="2019-10-14T00:00:00"/>
    <x v="303"/>
    <x v="71"/>
    <x v="127"/>
    <n v="1"/>
    <x v="0"/>
  </r>
  <r>
    <d v="2019-11-05T00:00:00"/>
    <x v="298"/>
    <x v="71"/>
    <x v="127"/>
    <n v="1"/>
    <x v="0"/>
  </r>
  <r>
    <d v="2019-11-05T00:00:00"/>
    <x v="298"/>
    <x v="71"/>
    <x v="127"/>
    <n v="1"/>
    <x v="0"/>
  </r>
  <r>
    <d v="2019-10-03T00:00:00"/>
    <x v="298"/>
    <x v="71"/>
    <x v="127"/>
    <n v="1"/>
    <x v="0"/>
  </r>
  <r>
    <d v="2019-11-25T00:00:00"/>
    <x v="299"/>
    <x v="71"/>
    <x v="127"/>
    <n v="1"/>
    <x v="0"/>
  </r>
  <r>
    <d v="2019-10-03T00:00:00"/>
    <x v="299"/>
    <x v="71"/>
    <x v="127"/>
    <n v="1"/>
    <x v="0"/>
  </r>
  <r>
    <d v="2019-10-15T00:00:00"/>
    <x v="299"/>
    <x v="71"/>
    <x v="127"/>
    <n v="1"/>
    <x v="0"/>
  </r>
  <r>
    <d v="2019-10-17T00:00:00"/>
    <x v="304"/>
    <x v="71"/>
    <x v="127"/>
    <n v="1"/>
    <x v="0"/>
  </r>
  <r>
    <d v="2019-10-17T00:00:00"/>
    <x v="304"/>
    <x v="71"/>
    <x v="127"/>
    <n v="1"/>
    <x v="0"/>
  </r>
  <r>
    <d v="2019-10-15T00:00:00"/>
    <x v="301"/>
    <x v="71"/>
    <x v="127"/>
    <n v="1"/>
    <x v="0"/>
  </r>
  <r>
    <d v="2019-09-02T00:00:00"/>
    <x v="301"/>
    <x v="71"/>
    <x v="127"/>
    <n v="1"/>
    <x v="0"/>
  </r>
  <r>
    <d v="2019-10-08T00:00:00"/>
    <x v="301"/>
    <x v="71"/>
    <x v="127"/>
    <n v="1"/>
    <x v="0"/>
  </r>
  <r>
    <d v="2019-09-11T00:00:00"/>
    <x v="302"/>
    <x v="71"/>
    <x v="127"/>
    <n v="1"/>
    <x v="0"/>
  </r>
  <r>
    <d v="2020-03-10T00:00:00"/>
    <x v="305"/>
    <x v="55"/>
    <x v="128"/>
    <n v="1"/>
    <x v="0"/>
  </r>
  <r>
    <d v="2020-03-10T00:00:00"/>
    <x v="306"/>
    <x v="13"/>
    <x v="128"/>
    <n v="1"/>
    <x v="0"/>
  </r>
  <r>
    <d v="2020-03-10T00:00:00"/>
    <x v="307"/>
    <x v="14"/>
    <x v="128"/>
    <n v="1"/>
    <x v="0"/>
  </r>
  <r>
    <d v="2020-02-26T00:00:00"/>
    <x v="308"/>
    <x v="55"/>
    <x v="129"/>
    <n v="1"/>
    <x v="46"/>
  </r>
  <r>
    <d v="2020-09-09T00:00:00"/>
    <x v="309"/>
    <x v="13"/>
    <x v="129"/>
    <n v="1"/>
    <x v="46"/>
  </r>
  <r>
    <d v="2020-09-09T00:00:00"/>
    <x v="309"/>
    <x v="13"/>
    <x v="129"/>
    <n v="1"/>
    <x v="46"/>
  </r>
  <r>
    <d v="2020-09-09T00:00:00"/>
    <x v="309"/>
    <x v="13"/>
    <x v="129"/>
    <n v="1"/>
    <x v="46"/>
  </r>
  <r>
    <d v="2020-10-07T00:00:00"/>
    <x v="309"/>
    <x v="13"/>
    <x v="129"/>
    <n v="1"/>
    <x v="46"/>
  </r>
  <r>
    <d v="2020-10-07T00:00:00"/>
    <x v="309"/>
    <x v="13"/>
    <x v="129"/>
    <n v="1"/>
    <x v="46"/>
  </r>
  <r>
    <d v="2020-04-16T00:00:00"/>
    <x v="310"/>
    <x v="14"/>
    <x v="129"/>
    <n v="1"/>
    <x v="46"/>
  </r>
  <r>
    <d v="2020-09-09T00:00:00"/>
    <x v="310"/>
    <x v="14"/>
    <x v="129"/>
    <n v="1"/>
    <x v="46"/>
  </r>
  <r>
    <d v="2020-02-11T00:00:00"/>
    <x v="311"/>
    <x v="15"/>
    <x v="129"/>
    <n v="1"/>
    <x v="46"/>
  </r>
  <r>
    <d v="2020-05-25T00:00:00"/>
    <x v="311"/>
    <x v="15"/>
    <x v="129"/>
    <n v="1"/>
    <x v="46"/>
  </r>
  <r>
    <d v="2019-12-17T00:00:00"/>
    <x v="308"/>
    <x v="55"/>
    <x v="130"/>
    <n v="1"/>
    <x v="46"/>
  </r>
  <r>
    <d v="2019-12-17T00:00:00"/>
    <x v="308"/>
    <x v="55"/>
    <x v="130"/>
    <n v="1"/>
    <x v="46"/>
  </r>
  <r>
    <d v="2019-12-17T00:00:00"/>
    <x v="308"/>
    <x v="55"/>
    <x v="130"/>
    <n v="1"/>
    <x v="46"/>
  </r>
  <r>
    <d v="2019-08-10T00:00:00"/>
    <x v="309"/>
    <x v="13"/>
    <x v="130"/>
    <n v="1"/>
    <x v="46"/>
  </r>
  <r>
    <d v="2019-10-02T00:00:00"/>
    <x v="309"/>
    <x v="13"/>
    <x v="130"/>
    <n v="1"/>
    <x v="46"/>
  </r>
  <r>
    <d v="2019-10-15T00:00:00"/>
    <x v="309"/>
    <x v="13"/>
    <x v="130"/>
    <n v="1"/>
    <x v="46"/>
  </r>
  <r>
    <d v="2019-10-15T00:00:00"/>
    <x v="309"/>
    <x v="13"/>
    <x v="130"/>
    <n v="1"/>
    <x v="46"/>
  </r>
  <r>
    <d v="2019-12-09T00:00:00"/>
    <x v="310"/>
    <x v="14"/>
    <x v="130"/>
    <n v="1"/>
    <x v="46"/>
  </r>
  <r>
    <d v="2019-09-24T00:00:00"/>
    <x v="311"/>
    <x v="15"/>
    <x v="130"/>
    <n v="1"/>
    <x v="46"/>
  </r>
  <r>
    <d v="2019-09-02T00:00:00"/>
    <x v="311"/>
    <x v="15"/>
    <x v="130"/>
    <n v="1"/>
    <x v="46"/>
  </r>
  <r>
    <d v="2019-10-15T00:00:00"/>
    <x v="311"/>
    <x v="15"/>
    <x v="130"/>
    <n v="1"/>
    <x v="46"/>
  </r>
  <r>
    <d v="2019-11-14T00:00:00"/>
    <x v="311"/>
    <x v="15"/>
    <x v="130"/>
    <n v="1"/>
    <x v="46"/>
  </r>
  <r>
    <d v="2019-12-17T00:00:00"/>
    <x v="311"/>
    <x v="15"/>
    <x v="130"/>
    <n v="1"/>
    <x v="46"/>
  </r>
  <r>
    <d v="2019-10-15T00:00:00"/>
    <x v="312"/>
    <x v="57"/>
    <x v="130"/>
    <n v="1"/>
    <x v="46"/>
  </r>
  <r>
    <d v="2020-10-12T00:00:00"/>
    <x v="313"/>
    <x v="14"/>
    <x v="131"/>
    <n v="1"/>
    <x v="46"/>
  </r>
  <r>
    <d v="2019-12-03T00:00:00"/>
    <x v="314"/>
    <x v="14"/>
    <x v="132"/>
    <n v="1"/>
    <x v="46"/>
  </r>
  <r>
    <d v="2019-05-20T00:00:00"/>
    <x v="315"/>
    <x v="13"/>
    <x v="133"/>
    <n v="1"/>
    <x v="47"/>
  </r>
  <r>
    <d v="2019-05-20T00:00:00"/>
    <x v="316"/>
    <x v="15"/>
    <x v="133"/>
    <n v="1"/>
    <x v="47"/>
  </r>
  <r>
    <d v="2019-06-12T00:00:00"/>
    <x v="316"/>
    <x v="15"/>
    <x v="133"/>
    <n v="1"/>
    <x v="47"/>
  </r>
  <r>
    <d v="2020-02-18T00:00:00"/>
    <x v="317"/>
    <x v="31"/>
    <x v="134"/>
    <n v="2"/>
    <x v="20"/>
  </r>
  <r>
    <d v="2019-10-15T00:00:00"/>
    <x v="317"/>
    <x v="31"/>
    <x v="135"/>
    <n v="2"/>
    <x v="20"/>
  </r>
  <r>
    <d v="2019-12-04T00:00:00"/>
    <x v="317"/>
    <x v="31"/>
    <x v="135"/>
    <n v="1"/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731847C-358F-48B2-94D4-1C188BC00FD6}" name="Draaitabel1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A3:C375" firstHeaderRow="0" firstDataRow="1" firstDataCol="1"/>
  <pivotFields count="6">
    <pivotField numFmtId="166" subtotalTop="0" showAll="0" defaultSubtotal="0"/>
    <pivotField axis="axisRow" subtotalTop="0" showAll="0" defaultSubtotal="0">
      <items count="318">
        <item x="6"/>
        <item x="252"/>
        <item x="253"/>
        <item x="104"/>
        <item x="105"/>
        <item x="13"/>
        <item x="206"/>
        <item x="207"/>
        <item x="208"/>
        <item x="315"/>
        <item x="316"/>
        <item x="224"/>
        <item x="8"/>
        <item x="9"/>
        <item x="305"/>
        <item x="306"/>
        <item x="307"/>
        <item x="313"/>
        <item x="314"/>
        <item x="99"/>
        <item x="10"/>
        <item x="11"/>
        <item x="12"/>
        <item x="67"/>
        <item x="68"/>
        <item x="69"/>
        <item x="70"/>
        <item x="178"/>
        <item x="175"/>
        <item x="223"/>
        <item x="179"/>
        <item x="176"/>
        <item x="177"/>
        <item x="174"/>
        <item x="245"/>
        <item x="72"/>
        <item x="73"/>
        <item x="100"/>
        <item x="180"/>
        <item x="117"/>
        <item x="118"/>
        <item x="237"/>
        <item x="238"/>
        <item x="130"/>
        <item x="202"/>
        <item x="203"/>
        <item x="204"/>
        <item x="205"/>
        <item x="14"/>
        <item x="15"/>
        <item x="16"/>
        <item x="270"/>
        <item x="271"/>
        <item x="272"/>
        <item x="285"/>
        <item x="286"/>
        <item x="246"/>
        <item x="247"/>
        <item x="146"/>
        <item x="101"/>
        <item x="7"/>
        <item x="197"/>
        <item x="198"/>
        <item x="199"/>
        <item x="200"/>
        <item x="201"/>
        <item x="248"/>
        <item x="249"/>
        <item x="250"/>
        <item x="110"/>
        <item x="115"/>
        <item x="111"/>
        <item x="112"/>
        <item x="116"/>
        <item x="113"/>
        <item x="114"/>
        <item x="230"/>
        <item x="226"/>
        <item x="231"/>
        <item x="227"/>
        <item x="232"/>
        <item x="228"/>
        <item x="229"/>
        <item x="76"/>
        <item x="74"/>
        <item x="77"/>
        <item x="78"/>
        <item x="75"/>
        <item x="79"/>
        <item x="1"/>
        <item x="2"/>
        <item x="3"/>
        <item x="4"/>
        <item x="0"/>
        <item x="5"/>
        <item x="80"/>
        <item x="303"/>
        <item x="298"/>
        <item x="299"/>
        <item x="300"/>
        <item x="304"/>
        <item x="301"/>
        <item x="302"/>
        <item x="308"/>
        <item x="309"/>
        <item x="310"/>
        <item x="311"/>
        <item x="312"/>
        <item x="222"/>
        <item x="81"/>
        <item x="82"/>
        <item x="106"/>
        <item x="107"/>
        <item x="108"/>
        <item x="153"/>
        <item x="148"/>
        <item x="149"/>
        <item x="154"/>
        <item x="150"/>
        <item x="151"/>
        <item x="152"/>
        <item x="161"/>
        <item x="163"/>
        <item x="164"/>
        <item x="162"/>
        <item x="165"/>
        <item x="166"/>
        <item x="167"/>
        <item x="109"/>
        <item x="155"/>
        <item x="156"/>
        <item x="157"/>
        <item x="158"/>
        <item x="159"/>
        <item x="160"/>
        <item x="71"/>
        <item x="317"/>
        <item x="27"/>
        <item x="28"/>
        <item x="29"/>
        <item x="31"/>
        <item x="30"/>
        <item x="23"/>
        <item x="24"/>
        <item x="25"/>
        <item x="26"/>
        <item x="22"/>
        <item x="17"/>
        <item x="18"/>
        <item x="19"/>
        <item x="21"/>
        <item x="20"/>
        <item x="119"/>
        <item x="120"/>
        <item x="121"/>
        <item x="128"/>
        <item x="122"/>
        <item x="123"/>
        <item x="124"/>
        <item x="129"/>
        <item x="125"/>
        <item x="126"/>
        <item x="127"/>
        <item x="251"/>
        <item x="102"/>
        <item x="103"/>
        <item x="239"/>
        <item x="240"/>
        <item x="233"/>
        <item x="241"/>
        <item x="234"/>
        <item x="242"/>
        <item x="243"/>
        <item x="244"/>
        <item x="235"/>
        <item x="236"/>
        <item x="142"/>
        <item x="131"/>
        <item x="143"/>
        <item x="132"/>
        <item x="133"/>
        <item x="144"/>
        <item x="134"/>
        <item x="135"/>
        <item x="136"/>
        <item x="137"/>
        <item x="138"/>
        <item x="139"/>
        <item x="145"/>
        <item x="140"/>
        <item x="141"/>
        <item x="193"/>
        <item x="194"/>
        <item x="195"/>
        <item x="196"/>
        <item x="191"/>
        <item x="192"/>
        <item x="273"/>
        <item x="274"/>
        <item x="275"/>
        <item x="276"/>
        <item x="278"/>
        <item x="279"/>
        <item x="281"/>
        <item x="282"/>
        <item x="280"/>
        <item x="287"/>
        <item x="283"/>
        <item x="288"/>
        <item x="284"/>
        <item x="289"/>
        <item x="210"/>
        <item x="211"/>
        <item x="212"/>
        <item x="213"/>
        <item x="209"/>
        <item x="214"/>
        <item x="293"/>
        <item x="290"/>
        <item x="291"/>
        <item x="292"/>
        <item x="297"/>
        <item x="294"/>
        <item x="295"/>
        <item x="296"/>
        <item x="217"/>
        <item x="218"/>
        <item x="219"/>
        <item x="215"/>
        <item x="216"/>
        <item x="220"/>
        <item x="221"/>
        <item x="147"/>
        <item x="32"/>
        <item x="36"/>
        <item x="50"/>
        <item x="51"/>
        <item x="37"/>
        <item x="52"/>
        <item x="53"/>
        <item x="33"/>
        <item x="38"/>
        <item x="54"/>
        <item x="55"/>
        <item x="56"/>
        <item x="57"/>
        <item x="34"/>
        <item x="39"/>
        <item x="58"/>
        <item x="40"/>
        <item x="41"/>
        <item x="42"/>
        <item x="43"/>
        <item x="59"/>
        <item x="60"/>
        <item x="44"/>
        <item x="45"/>
        <item x="46"/>
        <item x="35"/>
        <item x="66"/>
        <item x="61"/>
        <item x="62"/>
        <item x="63"/>
        <item x="47"/>
        <item x="48"/>
        <item x="64"/>
        <item x="65"/>
        <item x="49"/>
        <item x="254"/>
        <item x="256"/>
        <item x="255"/>
        <item x="257"/>
        <item x="258"/>
        <item x="259"/>
        <item x="260"/>
        <item x="261"/>
        <item x="262"/>
        <item x="263"/>
        <item x="264"/>
        <item x="265"/>
        <item x="266"/>
        <item x="168"/>
        <item x="169"/>
        <item x="170"/>
        <item x="171"/>
        <item x="173"/>
        <item x="172"/>
        <item x="267"/>
        <item x="90"/>
        <item x="91"/>
        <item x="92"/>
        <item x="93"/>
        <item x="94"/>
        <item x="95"/>
        <item x="96"/>
        <item x="97"/>
        <item x="98"/>
        <item x="85"/>
        <item x="86"/>
        <item x="87"/>
        <item x="88"/>
        <item x="89"/>
        <item x="187"/>
        <item x="188"/>
        <item x="185"/>
        <item x="189"/>
        <item x="186"/>
        <item x="269"/>
        <item x="268"/>
        <item x="225"/>
        <item x="277"/>
        <item x="83"/>
        <item x="84"/>
        <item x="183"/>
        <item x="181"/>
        <item x="184"/>
        <item x="182"/>
        <item x="190"/>
      </items>
    </pivotField>
    <pivotField dataField="1" subtotalTop="0" showAll="0" defaultSubtotal="0">
      <items count="72">
        <item x="47"/>
        <item x="48"/>
        <item x="8"/>
        <item x="9"/>
        <item x="52"/>
        <item x="10"/>
        <item x="53"/>
        <item x="44"/>
        <item x="1"/>
        <item x="2"/>
        <item x="3"/>
        <item x="4"/>
        <item x="0"/>
        <item x="5"/>
        <item x="66"/>
        <item x="64"/>
        <item x="59"/>
        <item x="60"/>
        <item x="65"/>
        <item x="61"/>
        <item x="62"/>
        <item x="63"/>
        <item x="38"/>
        <item x="39"/>
        <item x="40"/>
        <item x="12"/>
        <item x="33"/>
        <item x="16"/>
        <item x="20"/>
        <item x="34"/>
        <item x="21"/>
        <item x="35"/>
        <item x="17"/>
        <item x="22"/>
        <item x="36"/>
        <item x="18"/>
        <item x="23"/>
        <item x="24"/>
        <item x="25"/>
        <item x="26"/>
        <item x="27"/>
        <item x="70"/>
        <item x="6"/>
        <item x="28"/>
        <item x="29"/>
        <item x="19"/>
        <item x="30"/>
        <item x="31"/>
        <item x="37"/>
        <item x="67"/>
        <item x="55"/>
        <item x="41"/>
        <item x="42"/>
        <item x="49"/>
        <item x="51"/>
        <item x="32"/>
        <item x="68"/>
        <item x="69"/>
        <item x="56"/>
        <item x="7"/>
        <item x="50"/>
        <item x="13"/>
        <item x="54"/>
        <item x="46"/>
        <item x="14"/>
        <item x="43"/>
        <item x="71"/>
        <item x="45"/>
        <item x="11"/>
        <item x="15"/>
        <item x="58"/>
        <item x="57"/>
      </items>
    </pivotField>
    <pivotField subtotalTop="0" showAll="0" defaultSubtotal="0">
      <items count="1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</items>
    </pivotField>
    <pivotField dataField="1" numFmtId="4" subtotalTop="0" showAll="0" defaultSubtotal="0"/>
    <pivotField axis="axisRow" subtotalTop="0" showAll="0" defaultSubtotal="0">
      <items count="48">
        <item x="2"/>
        <item x="15"/>
        <item x="3"/>
        <item x="36"/>
        <item x="4"/>
        <item x="6"/>
        <item x="11"/>
        <item x="14"/>
        <item x="19"/>
        <item x="33"/>
        <item x="47"/>
        <item x="0"/>
        <item x="21"/>
        <item x="46"/>
        <item x="5"/>
        <item x="25"/>
        <item x="27"/>
        <item x="26"/>
        <item x="16"/>
        <item x="28"/>
        <item x="34"/>
        <item x="35"/>
        <item x="45"/>
        <item x="20"/>
        <item x="10"/>
        <item x="17"/>
        <item x="1"/>
        <item x="40"/>
        <item x="39"/>
        <item x="30"/>
        <item x="41"/>
        <item x="7"/>
        <item x="8"/>
        <item x="9"/>
        <item x="13"/>
        <item x="32"/>
        <item x="18"/>
        <item x="24"/>
        <item x="42"/>
        <item x="44"/>
        <item x="43"/>
        <item x="31"/>
        <item x="29"/>
        <item x="37"/>
        <item x="22"/>
        <item x="23"/>
        <item x="38"/>
        <item x="12"/>
      </items>
    </pivotField>
  </pivotFields>
  <rowFields count="2">
    <field x="5"/>
    <field x="1"/>
  </rowFields>
  <rowItems count="372">
    <i>
      <x/>
    </i>
    <i r="1">
      <x v="60"/>
    </i>
    <i>
      <x v="1"/>
    </i>
    <i r="1">
      <x v="95"/>
    </i>
    <i>
      <x v="2"/>
    </i>
    <i r="1">
      <x v="12"/>
    </i>
    <i r="1">
      <x v="13"/>
    </i>
    <i>
      <x v="3"/>
    </i>
    <i r="1">
      <x v="211"/>
    </i>
    <i r="1">
      <x v="212"/>
    </i>
    <i r="1">
      <x v="213"/>
    </i>
    <i r="1">
      <x v="214"/>
    </i>
    <i r="1">
      <x v="215"/>
    </i>
    <i r="1">
      <x v="216"/>
    </i>
    <i>
      <x v="4"/>
    </i>
    <i r="1">
      <x/>
    </i>
    <i>
      <x v="5"/>
    </i>
    <i r="1">
      <x v="48"/>
    </i>
    <i r="1">
      <x v="49"/>
    </i>
    <i r="1">
      <x v="50"/>
    </i>
    <i>
      <x v="6"/>
    </i>
    <i r="1">
      <x v="35"/>
    </i>
    <i r="1">
      <x v="36"/>
    </i>
    <i r="1">
      <x v="135"/>
    </i>
    <i>
      <x v="7"/>
    </i>
    <i r="1">
      <x v="1"/>
    </i>
    <i r="1">
      <x v="2"/>
    </i>
    <i r="1">
      <x v="83"/>
    </i>
    <i r="1">
      <x v="84"/>
    </i>
    <i r="1">
      <x v="85"/>
    </i>
    <i r="1">
      <x v="86"/>
    </i>
    <i r="1">
      <x v="87"/>
    </i>
    <i r="1">
      <x v="88"/>
    </i>
    <i>
      <x v="8"/>
    </i>
    <i r="1">
      <x v="59"/>
    </i>
    <i r="1">
      <x v="164"/>
    </i>
    <i r="1">
      <x v="165"/>
    </i>
    <i>
      <x v="9"/>
    </i>
    <i r="1">
      <x v="302"/>
    </i>
    <i r="1">
      <x v="303"/>
    </i>
    <i r="1">
      <x v="304"/>
    </i>
    <i r="1">
      <x v="305"/>
    </i>
    <i r="1">
      <x v="306"/>
    </i>
    <i>
      <x v="10"/>
    </i>
    <i r="1">
      <x v="9"/>
    </i>
    <i r="1">
      <x v="10"/>
    </i>
    <i>
      <x v="11"/>
    </i>
    <i r="1">
      <x v="14"/>
    </i>
    <i r="1">
      <x v="15"/>
    </i>
    <i r="1">
      <x v="16"/>
    </i>
    <i r="1">
      <x v="89"/>
    </i>
    <i r="1">
      <x v="90"/>
    </i>
    <i r="1">
      <x v="91"/>
    </i>
    <i r="1">
      <x v="92"/>
    </i>
    <i r="1">
      <x v="93"/>
    </i>
    <i r="1">
      <x v="94"/>
    </i>
    <i r="1">
      <x v="96"/>
    </i>
    <i r="1">
      <x v="97"/>
    </i>
    <i r="1">
      <x v="98"/>
    </i>
    <i r="1">
      <x v="99"/>
    </i>
    <i r="1">
      <x v="100"/>
    </i>
    <i r="1">
      <x v="101"/>
    </i>
    <i r="1">
      <x v="102"/>
    </i>
    <i>
      <x v="12"/>
    </i>
    <i r="1">
      <x v="3"/>
    </i>
    <i r="1">
      <x v="4"/>
    </i>
    <i>
      <x v="13"/>
    </i>
    <i r="1">
      <x v="17"/>
    </i>
    <i r="1">
      <x v="18"/>
    </i>
    <i r="1">
      <x v="103"/>
    </i>
    <i r="1">
      <x v="104"/>
    </i>
    <i r="1">
      <x v="105"/>
    </i>
    <i r="1">
      <x v="106"/>
    </i>
    <i r="1">
      <x v="107"/>
    </i>
    <i>
      <x v="14"/>
    </i>
    <i r="1">
      <x v="5"/>
    </i>
    <i>
      <x v="15"/>
    </i>
    <i r="1">
      <x v="39"/>
    </i>
    <i r="1">
      <x v="40"/>
    </i>
    <i r="1">
      <x v="152"/>
    </i>
    <i r="1">
      <x v="153"/>
    </i>
    <i r="1">
      <x v="154"/>
    </i>
    <i r="1">
      <x v="155"/>
    </i>
    <i r="1">
      <x v="156"/>
    </i>
    <i r="1">
      <x v="157"/>
    </i>
    <i r="1">
      <x v="158"/>
    </i>
    <i r="1">
      <x v="159"/>
    </i>
    <i r="1">
      <x v="160"/>
    </i>
    <i r="1">
      <x v="161"/>
    </i>
    <i r="1">
      <x v="162"/>
    </i>
    <i>
      <x v="16"/>
    </i>
    <i r="1">
      <x v="58"/>
    </i>
    <i r="1">
      <x v="163"/>
    </i>
    <i>
      <x v="17"/>
    </i>
    <i r="1">
      <x v="43"/>
    </i>
    <i r="1">
      <x v="176"/>
    </i>
    <i r="1">
      <x v="177"/>
    </i>
    <i r="1">
      <x v="178"/>
    </i>
    <i r="1">
      <x v="179"/>
    </i>
    <i r="1">
      <x v="180"/>
    </i>
    <i r="1">
      <x v="181"/>
    </i>
    <i r="1">
      <x v="182"/>
    </i>
    <i r="1">
      <x v="183"/>
    </i>
    <i r="1">
      <x v="184"/>
    </i>
    <i r="1">
      <x v="185"/>
    </i>
    <i r="1">
      <x v="186"/>
    </i>
    <i r="1">
      <x v="187"/>
    </i>
    <i r="1">
      <x v="188"/>
    </i>
    <i r="1">
      <x v="189"/>
    </i>
    <i r="1">
      <x v="190"/>
    </i>
    <i>
      <x v="18"/>
    </i>
    <i r="1">
      <x v="109"/>
    </i>
    <i r="1">
      <x v="110"/>
    </i>
    <i>
      <x v="19"/>
    </i>
    <i r="1">
      <x v="29"/>
    </i>
    <i r="1">
      <x v="108"/>
    </i>
    <i r="1">
      <x v="232"/>
    </i>
    <i>
      <x v="20"/>
    </i>
    <i r="1">
      <x v="44"/>
    </i>
    <i r="1">
      <x v="45"/>
    </i>
    <i r="1">
      <x v="46"/>
    </i>
    <i r="1">
      <x v="47"/>
    </i>
    <i r="1">
      <x v="191"/>
    </i>
    <i r="1">
      <x v="192"/>
    </i>
    <i r="1">
      <x v="193"/>
    </i>
    <i r="1">
      <x v="194"/>
    </i>
    <i r="1">
      <x v="195"/>
    </i>
    <i r="1">
      <x v="196"/>
    </i>
    <i r="1">
      <x v="317"/>
    </i>
    <i>
      <x v="21"/>
    </i>
    <i r="1">
      <x v="6"/>
    </i>
    <i r="1">
      <x v="7"/>
    </i>
    <i r="1">
      <x v="8"/>
    </i>
    <i r="1">
      <x v="61"/>
    </i>
    <i r="1">
      <x v="62"/>
    </i>
    <i r="1">
      <x v="63"/>
    </i>
    <i r="1">
      <x v="64"/>
    </i>
    <i r="1">
      <x v="65"/>
    </i>
    <i>
      <x v="22"/>
    </i>
    <i r="1">
      <x v="217"/>
    </i>
    <i r="1">
      <x v="218"/>
    </i>
    <i r="1">
      <x v="219"/>
    </i>
    <i r="1">
      <x v="220"/>
    </i>
    <i r="1">
      <x v="221"/>
    </i>
    <i r="1">
      <x v="222"/>
    </i>
    <i r="1">
      <x v="223"/>
    </i>
    <i r="1">
      <x v="224"/>
    </i>
    <i>
      <x v="23"/>
    </i>
    <i r="1">
      <x/>
    </i>
    <i r="1">
      <x v="136"/>
    </i>
    <i>
      <x v="24"/>
    </i>
    <i r="1">
      <x/>
    </i>
    <i r="1">
      <x v="23"/>
    </i>
    <i r="1">
      <x v="24"/>
    </i>
    <i r="1">
      <x v="25"/>
    </i>
    <i r="1">
      <x v="26"/>
    </i>
    <i r="1">
      <x v="233"/>
    </i>
    <i r="1">
      <x v="234"/>
    </i>
    <i r="1">
      <x v="235"/>
    </i>
    <i r="1">
      <x v="236"/>
    </i>
    <i r="1">
      <x v="237"/>
    </i>
    <i r="1">
      <x v="238"/>
    </i>
    <i r="1">
      <x v="239"/>
    </i>
    <i r="1">
      <x v="240"/>
    </i>
    <i r="1">
      <x v="241"/>
    </i>
    <i r="1">
      <x v="242"/>
    </i>
    <i r="1">
      <x v="243"/>
    </i>
    <i r="1">
      <x v="244"/>
    </i>
    <i r="1">
      <x v="245"/>
    </i>
    <i r="1">
      <x v="246"/>
    </i>
    <i r="1">
      <x v="247"/>
    </i>
    <i r="1">
      <x v="248"/>
    </i>
    <i r="1">
      <x v="249"/>
    </i>
    <i r="1">
      <x v="250"/>
    </i>
    <i r="1">
      <x v="251"/>
    </i>
    <i r="1">
      <x v="252"/>
    </i>
    <i r="1">
      <x v="253"/>
    </i>
    <i r="1">
      <x v="254"/>
    </i>
    <i r="1">
      <x v="255"/>
    </i>
    <i r="1">
      <x v="256"/>
    </i>
    <i r="1">
      <x v="257"/>
    </i>
    <i r="1">
      <x v="258"/>
    </i>
    <i r="1">
      <x v="259"/>
    </i>
    <i r="1">
      <x v="260"/>
    </i>
    <i r="1">
      <x v="261"/>
    </i>
    <i r="1">
      <x v="262"/>
    </i>
    <i r="1">
      <x v="263"/>
    </i>
    <i r="1">
      <x v="264"/>
    </i>
    <i r="1">
      <x v="265"/>
    </i>
    <i r="1">
      <x v="266"/>
    </i>
    <i r="1">
      <x v="267"/>
    </i>
    <i>
      <x v="25"/>
    </i>
    <i r="1">
      <x v="19"/>
    </i>
    <i r="1">
      <x v="288"/>
    </i>
    <i r="1">
      <x v="289"/>
    </i>
    <i r="1">
      <x v="290"/>
    </i>
    <i r="1">
      <x v="291"/>
    </i>
    <i r="1">
      <x v="292"/>
    </i>
    <i r="1">
      <x v="293"/>
    </i>
    <i r="1">
      <x v="294"/>
    </i>
    <i r="1">
      <x v="295"/>
    </i>
    <i r="1">
      <x v="296"/>
    </i>
    <i r="1">
      <x v="297"/>
    </i>
    <i r="1">
      <x v="298"/>
    </i>
    <i r="1">
      <x v="299"/>
    </i>
    <i r="1">
      <x v="300"/>
    </i>
    <i r="1">
      <x v="301"/>
    </i>
    <i>
      <x v="26"/>
    </i>
    <i r="1">
      <x/>
    </i>
    <i r="1">
      <x v="20"/>
    </i>
    <i r="1">
      <x v="21"/>
    </i>
    <i r="1">
      <x v="22"/>
    </i>
    <i>
      <x v="27"/>
    </i>
    <i r="1">
      <x v="76"/>
    </i>
    <i r="1">
      <x v="77"/>
    </i>
    <i r="1">
      <x v="78"/>
    </i>
    <i r="1">
      <x v="79"/>
    </i>
    <i r="1">
      <x v="80"/>
    </i>
    <i r="1">
      <x v="81"/>
    </i>
    <i r="1">
      <x v="82"/>
    </i>
    <i>
      <x v="28"/>
    </i>
    <i r="1">
      <x v="41"/>
    </i>
    <i r="1">
      <x v="42"/>
    </i>
    <i r="1">
      <x v="166"/>
    </i>
    <i r="1">
      <x v="167"/>
    </i>
    <i r="1">
      <x v="168"/>
    </i>
    <i r="1">
      <x v="169"/>
    </i>
    <i r="1">
      <x v="170"/>
    </i>
    <i r="1">
      <x v="171"/>
    </i>
    <i r="1">
      <x v="172"/>
    </i>
    <i r="1">
      <x v="173"/>
    </i>
    <i r="1">
      <x v="174"/>
    </i>
    <i r="1">
      <x v="175"/>
    </i>
    <i r="1">
      <x v="309"/>
    </i>
    <i>
      <x v="29"/>
    </i>
    <i r="1">
      <x v="34"/>
    </i>
    <i r="1">
      <x v="129"/>
    </i>
    <i r="1">
      <x v="130"/>
    </i>
    <i r="1">
      <x v="131"/>
    </i>
    <i r="1">
      <x v="132"/>
    </i>
    <i r="1">
      <x v="133"/>
    </i>
    <i r="1">
      <x v="134"/>
    </i>
    <i>
      <x v="30"/>
    </i>
    <i r="1">
      <x v="56"/>
    </i>
    <i>
      <x v="31"/>
    </i>
    <i r="1">
      <x v="147"/>
    </i>
    <i r="1">
      <x v="148"/>
    </i>
    <i r="1">
      <x v="149"/>
    </i>
    <i r="1">
      <x v="150"/>
    </i>
    <i r="1">
      <x v="151"/>
    </i>
    <i>
      <x v="32"/>
    </i>
    <i r="1">
      <x v="57"/>
    </i>
    <i r="1">
      <x v="142"/>
    </i>
    <i r="1">
      <x v="143"/>
    </i>
    <i r="1">
      <x v="144"/>
    </i>
    <i r="1">
      <x v="145"/>
    </i>
    <i r="1">
      <x v="146"/>
    </i>
    <i>
      <x v="33"/>
    </i>
    <i r="1">
      <x v="137"/>
    </i>
    <i r="1">
      <x v="138"/>
    </i>
    <i r="1">
      <x v="139"/>
    </i>
    <i r="1">
      <x v="140"/>
    </i>
    <i r="1">
      <x v="141"/>
    </i>
    <i>
      <x v="34"/>
    </i>
    <i r="1">
      <x/>
    </i>
    <i r="1">
      <x v="27"/>
    </i>
    <i r="1">
      <x v="28"/>
    </i>
    <i r="1">
      <x v="30"/>
    </i>
    <i r="1">
      <x v="31"/>
    </i>
    <i r="1">
      <x v="32"/>
    </i>
    <i r="1">
      <x v="38"/>
    </i>
    <i r="1">
      <x v="272"/>
    </i>
    <i r="1">
      <x v="273"/>
    </i>
    <i r="1">
      <x v="274"/>
    </i>
    <i r="1">
      <x v="275"/>
    </i>
    <i r="1">
      <x v="276"/>
    </i>
    <i r="1">
      <x v="277"/>
    </i>
    <i r="1">
      <x v="278"/>
    </i>
    <i r="1">
      <x v="279"/>
    </i>
    <i r="1">
      <x v="280"/>
    </i>
    <i r="1">
      <x v="281"/>
    </i>
    <i r="1">
      <x v="282"/>
    </i>
    <i r="1">
      <x v="283"/>
    </i>
    <i r="1">
      <x v="284"/>
    </i>
    <i r="1">
      <x v="285"/>
    </i>
    <i r="1">
      <x v="286"/>
    </i>
    <i r="1">
      <x v="287"/>
    </i>
    <i r="1">
      <x v="307"/>
    </i>
    <i r="1">
      <x v="308"/>
    </i>
    <i>
      <x v="35"/>
    </i>
    <i r="1">
      <x v="33"/>
    </i>
    <i r="1">
      <x v="268"/>
    </i>
    <i r="1">
      <x v="269"/>
    </i>
    <i r="1">
      <x v="270"/>
    </i>
    <i r="1">
      <x v="271"/>
    </i>
    <i>
      <x v="36"/>
    </i>
    <i r="1">
      <x v="37"/>
    </i>
    <i r="1">
      <x v="51"/>
    </i>
    <i r="1">
      <x v="52"/>
    </i>
    <i r="1">
      <x v="53"/>
    </i>
    <i r="1">
      <x v="197"/>
    </i>
    <i r="1">
      <x v="198"/>
    </i>
    <i r="1">
      <x v="199"/>
    </i>
    <i r="1">
      <x v="200"/>
    </i>
    <i>
      <x v="37"/>
    </i>
    <i r="1">
      <x v="69"/>
    </i>
    <i r="1">
      <x v="70"/>
    </i>
    <i r="1">
      <x v="71"/>
    </i>
    <i r="1">
      <x v="72"/>
    </i>
    <i r="1">
      <x v="73"/>
    </i>
    <i r="1">
      <x v="74"/>
    </i>
    <i r="1">
      <x v="75"/>
    </i>
    <i>
      <x v="38"/>
    </i>
    <i r="1">
      <x v="66"/>
    </i>
    <i r="1">
      <x v="67"/>
    </i>
    <i r="1">
      <x v="68"/>
    </i>
    <i>
      <x v="39"/>
    </i>
    <i r="1">
      <x v="201"/>
    </i>
    <i r="1">
      <x v="202"/>
    </i>
    <i r="1">
      <x v="203"/>
    </i>
    <i r="1">
      <x v="204"/>
    </i>
    <i r="1">
      <x v="205"/>
    </i>
    <i>
      <x v="40"/>
    </i>
    <i r="1">
      <x v="54"/>
    </i>
    <i r="1">
      <x v="55"/>
    </i>
    <i r="1">
      <x v="206"/>
    </i>
    <i r="1">
      <x v="207"/>
    </i>
    <i r="1">
      <x v="208"/>
    </i>
    <i r="1">
      <x v="209"/>
    </i>
    <i r="1">
      <x v="210"/>
    </i>
    <i r="1">
      <x v="310"/>
    </i>
    <i>
      <x v="41"/>
    </i>
    <i r="1">
      <x v="121"/>
    </i>
    <i r="1">
      <x v="122"/>
    </i>
    <i r="1">
      <x v="123"/>
    </i>
    <i r="1">
      <x v="124"/>
    </i>
    <i r="1">
      <x v="125"/>
    </i>
    <i r="1">
      <x v="126"/>
    </i>
    <i r="1">
      <x v="127"/>
    </i>
    <i>
      <x v="42"/>
    </i>
    <i r="1">
      <x v="114"/>
    </i>
    <i r="1">
      <x v="115"/>
    </i>
    <i r="1">
      <x v="116"/>
    </i>
    <i r="1">
      <x v="117"/>
    </i>
    <i r="1">
      <x v="118"/>
    </i>
    <i r="1">
      <x v="119"/>
    </i>
    <i r="1">
      <x v="120"/>
    </i>
    <i>
      <x v="43"/>
    </i>
    <i r="1">
      <x v="225"/>
    </i>
    <i r="1">
      <x v="226"/>
    </i>
    <i r="1">
      <x v="227"/>
    </i>
    <i r="1">
      <x v="228"/>
    </i>
    <i r="1">
      <x v="229"/>
    </i>
    <i r="1">
      <x v="230"/>
    </i>
    <i r="1">
      <x v="231"/>
    </i>
    <i>
      <x v="44"/>
    </i>
    <i r="1">
      <x v="111"/>
    </i>
    <i r="1">
      <x v="112"/>
    </i>
    <i r="1">
      <x v="113"/>
    </i>
    <i>
      <x v="45"/>
    </i>
    <i r="1">
      <x v="128"/>
    </i>
    <i>
      <x v="46"/>
    </i>
    <i r="1">
      <x v="11"/>
    </i>
    <i>
      <x v="47"/>
    </i>
    <i r="1">
      <x/>
    </i>
    <i r="1">
      <x v="311"/>
    </i>
    <i r="1">
      <x v="312"/>
    </i>
    <i r="1">
      <x v="313"/>
    </i>
    <i r="1">
      <x v="314"/>
    </i>
    <i r="1">
      <x v="315"/>
    </i>
    <i r="1">
      <x v="316"/>
    </i>
    <i t="grand">
      <x/>
    </i>
  </rowItems>
  <colFields count="1">
    <field x="-2"/>
  </colFields>
  <colItems count="2">
    <i>
      <x/>
    </i>
    <i i="1">
      <x v="1"/>
    </i>
  </colItems>
  <dataFields count="2">
    <dataField name="Som van Aantal" fld="4" baseField="0" baseItem="0"/>
    <dataField name="Aantal van maatvoering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32037-2551-474A-9FEC-488A85A784EA}">
  <sheetPr>
    <pageSetUpPr fitToPage="1"/>
  </sheetPr>
  <dimension ref="A1:V69"/>
  <sheetViews>
    <sheetView topLeftCell="A20" zoomScale="55" zoomScaleNormal="55" workbookViewId="0">
      <selection activeCell="W35" sqref="W35"/>
    </sheetView>
  </sheetViews>
  <sheetFormatPr defaultColWidth="9.1796875" defaultRowHeight="14.5" x14ac:dyDescent="0.35"/>
  <cols>
    <col min="1" max="1" width="52.81640625" style="1" bestFit="1" customWidth="1"/>
    <col min="2" max="2" width="28.1796875" style="1" bestFit="1" customWidth="1"/>
    <col min="3" max="3" width="17.26953125" style="1" customWidth="1"/>
    <col min="4" max="4" width="14.453125" style="1" customWidth="1"/>
    <col min="5" max="5" width="17" style="1" customWidth="1"/>
    <col min="6" max="6" width="14.1796875" style="1" customWidth="1"/>
    <col min="7" max="7" width="18.26953125" style="1" customWidth="1"/>
    <col min="8" max="8" width="15.26953125" style="1" customWidth="1"/>
    <col min="9" max="9" width="16" style="1" customWidth="1"/>
    <col min="10" max="10" width="2.1796875" style="1" customWidth="1"/>
    <col min="11" max="11" width="12.81640625" style="1" customWidth="1"/>
    <col min="12" max="12" width="15.26953125" style="1" customWidth="1"/>
    <col min="13" max="13" width="2.1796875" style="1" customWidth="1"/>
    <col min="14" max="14" width="10.1796875" style="1" customWidth="1"/>
    <col min="15" max="15" width="9.81640625" style="1" customWidth="1"/>
    <col min="16" max="16" width="3.26953125" style="1" customWidth="1"/>
    <col min="17" max="16384" width="9.1796875" style="1"/>
  </cols>
  <sheetData>
    <row r="1" spans="1:22" ht="15" thickBot="1" x14ac:dyDescent="0.4">
      <c r="C1" s="5"/>
      <c r="D1" s="101"/>
      <c r="E1" s="101"/>
      <c r="F1" s="101"/>
      <c r="G1" s="101"/>
      <c r="H1" s="101"/>
      <c r="I1" s="101"/>
      <c r="J1" s="13"/>
      <c r="K1" s="101"/>
      <c r="L1" s="101"/>
      <c r="M1" s="13"/>
      <c r="N1" s="101"/>
      <c r="O1" s="101"/>
      <c r="Q1" s="20"/>
    </row>
    <row r="2" spans="1:22" ht="38.25" customHeight="1" thickBot="1" x14ac:dyDescent="0.4">
      <c r="B2" s="15" t="s">
        <v>0</v>
      </c>
      <c r="C2" s="14" t="s">
        <v>521</v>
      </c>
      <c r="D2" s="8" t="s">
        <v>1</v>
      </c>
      <c r="E2" s="8" t="s">
        <v>2</v>
      </c>
      <c r="F2" s="8" t="s">
        <v>3</v>
      </c>
      <c r="G2" s="10" t="s">
        <v>525</v>
      </c>
      <c r="H2" s="8" t="s">
        <v>4</v>
      </c>
      <c r="I2" s="9" t="s">
        <v>524</v>
      </c>
      <c r="J2" s="13"/>
      <c r="K2" s="8" t="s">
        <v>526</v>
      </c>
      <c r="L2" s="9" t="s">
        <v>5</v>
      </c>
      <c r="M2" s="13"/>
      <c r="N2" s="8" t="s">
        <v>522</v>
      </c>
      <c r="O2" s="9" t="s">
        <v>523</v>
      </c>
      <c r="Q2" s="19"/>
    </row>
    <row r="3" spans="1:22" x14ac:dyDescent="0.35">
      <c r="A3" s="97" t="s">
        <v>557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Q3" s="18"/>
    </row>
    <row r="4" spans="1:22" x14ac:dyDescent="0.35">
      <c r="A4" s="4" t="s">
        <v>6</v>
      </c>
      <c r="B4" s="17" t="s">
        <v>7</v>
      </c>
      <c r="C4" s="2"/>
      <c r="D4" s="2"/>
      <c r="E4" s="2"/>
      <c r="F4" s="2"/>
      <c r="G4" s="2"/>
      <c r="H4" s="2"/>
      <c r="I4" s="2"/>
      <c r="J4" s="12"/>
      <c r="K4" s="3" t="s">
        <v>8</v>
      </c>
      <c r="L4" s="2"/>
      <c r="M4" s="12"/>
      <c r="N4" s="2"/>
      <c r="O4" s="2"/>
      <c r="Q4" s="18"/>
      <c r="V4" s="18"/>
    </row>
    <row r="5" spans="1:22" x14ac:dyDescent="0.35">
      <c r="A5" s="4" t="s">
        <v>9</v>
      </c>
      <c r="B5" s="17" t="s">
        <v>10</v>
      </c>
      <c r="C5" s="2"/>
      <c r="D5" s="2"/>
      <c r="E5" s="2" t="s">
        <v>8</v>
      </c>
      <c r="F5" s="2" t="s">
        <v>8</v>
      </c>
      <c r="G5" s="2" t="s">
        <v>8</v>
      </c>
      <c r="H5" s="2"/>
      <c r="I5" s="2"/>
      <c r="J5" s="12"/>
      <c r="K5" s="2" t="s">
        <v>8</v>
      </c>
      <c r="L5" s="2" t="s">
        <v>8</v>
      </c>
      <c r="M5" s="12"/>
      <c r="N5" s="2"/>
      <c r="O5" s="2"/>
      <c r="Q5" s="18"/>
      <c r="V5" s="18"/>
    </row>
    <row r="6" spans="1:22" x14ac:dyDescent="0.35">
      <c r="A6" s="4" t="s">
        <v>11</v>
      </c>
      <c r="B6" s="17" t="s">
        <v>12</v>
      </c>
      <c r="C6" s="2"/>
      <c r="D6" s="2"/>
      <c r="E6" s="2" t="s">
        <v>8</v>
      </c>
      <c r="F6" s="2" t="s">
        <v>8</v>
      </c>
      <c r="G6" s="2" t="s">
        <v>8</v>
      </c>
      <c r="H6" s="2"/>
      <c r="I6" s="2"/>
      <c r="J6" s="12"/>
      <c r="K6" s="2" t="s">
        <v>8</v>
      </c>
      <c r="L6" s="2" t="s">
        <v>8</v>
      </c>
      <c r="M6" s="12"/>
      <c r="N6" s="2"/>
      <c r="O6" s="2"/>
      <c r="Q6" s="18"/>
    </row>
    <row r="7" spans="1:22" x14ac:dyDescent="0.35">
      <c r="A7" s="4" t="s">
        <v>13</v>
      </c>
      <c r="B7" s="17" t="s">
        <v>12</v>
      </c>
      <c r="C7" s="2" t="s">
        <v>8</v>
      </c>
      <c r="D7" s="2" t="s">
        <v>8</v>
      </c>
      <c r="E7" s="2" t="s">
        <v>8</v>
      </c>
      <c r="F7" s="2" t="s">
        <v>8</v>
      </c>
      <c r="G7" s="2" t="s">
        <v>8</v>
      </c>
      <c r="H7" s="2"/>
      <c r="I7" s="2"/>
      <c r="J7" s="12"/>
      <c r="K7" s="3" t="s">
        <v>8</v>
      </c>
      <c r="L7" s="2" t="s">
        <v>8</v>
      </c>
      <c r="M7" s="12"/>
      <c r="N7" s="2"/>
      <c r="O7" s="2" t="s">
        <v>8</v>
      </c>
      <c r="Q7"/>
    </row>
    <row r="8" spans="1:22" x14ac:dyDescent="0.35">
      <c r="A8" s="11" t="s">
        <v>14</v>
      </c>
      <c r="B8" s="17" t="s">
        <v>12</v>
      </c>
      <c r="C8" s="2" t="s">
        <v>8</v>
      </c>
      <c r="D8" s="2" t="s">
        <v>8</v>
      </c>
      <c r="E8" s="2" t="s">
        <v>8</v>
      </c>
      <c r="F8" s="2" t="s">
        <v>8</v>
      </c>
      <c r="G8" s="2" t="s">
        <v>8</v>
      </c>
      <c r="H8" s="2"/>
      <c r="I8" s="2"/>
      <c r="J8" s="12"/>
      <c r="K8" s="3" t="s">
        <v>8</v>
      </c>
      <c r="L8" s="2" t="s">
        <v>8</v>
      </c>
      <c r="M8" s="12"/>
      <c r="N8" s="2"/>
      <c r="O8" s="2" t="s">
        <v>8</v>
      </c>
      <c r="Q8" s="18"/>
    </row>
    <row r="9" spans="1:22" x14ac:dyDescent="0.35">
      <c r="A9" s="4" t="s">
        <v>15</v>
      </c>
      <c r="B9" s="17" t="s">
        <v>12</v>
      </c>
      <c r="C9" s="2" t="s">
        <v>8</v>
      </c>
      <c r="D9" s="2" t="s">
        <v>8</v>
      </c>
      <c r="E9" s="3" t="s">
        <v>8</v>
      </c>
      <c r="F9" s="3" t="s">
        <v>8</v>
      </c>
      <c r="G9" s="2" t="s">
        <v>8</v>
      </c>
      <c r="H9" s="2"/>
      <c r="I9" s="2"/>
      <c r="J9" s="12"/>
      <c r="K9" s="3" t="s">
        <v>8</v>
      </c>
      <c r="L9" s="3" t="s">
        <v>8</v>
      </c>
      <c r="M9" s="12"/>
      <c r="N9" s="2"/>
      <c r="O9" s="2" t="s">
        <v>8</v>
      </c>
    </row>
    <row r="10" spans="1:22" x14ac:dyDescent="0.35">
      <c r="A10" s="4" t="s">
        <v>16</v>
      </c>
      <c r="B10" s="17" t="s">
        <v>10</v>
      </c>
      <c r="C10" s="2" t="s">
        <v>8</v>
      </c>
      <c r="D10" s="2" t="s">
        <v>8</v>
      </c>
      <c r="E10" s="2" t="s">
        <v>8</v>
      </c>
      <c r="F10" s="2" t="s">
        <v>8</v>
      </c>
      <c r="G10" s="2" t="s">
        <v>8</v>
      </c>
      <c r="H10" s="2"/>
      <c r="I10" s="2"/>
      <c r="J10" s="12"/>
      <c r="K10" s="3" t="s">
        <v>8</v>
      </c>
      <c r="L10" s="3" t="s">
        <v>8</v>
      </c>
      <c r="M10" s="12"/>
      <c r="N10" s="2"/>
      <c r="O10" s="2" t="s">
        <v>8</v>
      </c>
    </row>
    <row r="11" spans="1:22" x14ac:dyDescent="0.35">
      <c r="A11" s="11" t="s">
        <v>527</v>
      </c>
      <c r="B11" s="17" t="s">
        <v>10</v>
      </c>
      <c r="C11" s="2" t="s">
        <v>8</v>
      </c>
      <c r="D11" s="2" t="s">
        <v>8</v>
      </c>
      <c r="E11" s="2" t="s">
        <v>8</v>
      </c>
      <c r="F11" s="2" t="s">
        <v>8</v>
      </c>
      <c r="G11" s="2" t="s">
        <v>8</v>
      </c>
      <c r="H11" s="2"/>
      <c r="I11" s="2"/>
      <c r="J11" s="12"/>
      <c r="K11" s="3" t="s">
        <v>8</v>
      </c>
      <c r="L11" s="3"/>
      <c r="M11" s="12"/>
      <c r="N11" s="2"/>
      <c r="O11" s="2"/>
    </row>
    <row r="12" spans="1:22" x14ac:dyDescent="0.35">
      <c r="A12" s="6" t="s">
        <v>17</v>
      </c>
      <c r="B12" s="16" t="s">
        <v>12</v>
      </c>
      <c r="C12" s="2" t="s">
        <v>8</v>
      </c>
      <c r="D12" s="2" t="s">
        <v>8</v>
      </c>
      <c r="E12" s="2" t="s">
        <v>8</v>
      </c>
      <c r="F12" s="2" t="s">
        <v>8</v>
      </c>
      <c r="G12" s="2" t="s">
        <v>8</v>
      </c>
      <c r="H12" s="2"/>
      <c r="I12" s="2"/>
      <c r="J12" s="12"/>
      <c r="K12" s="7" t="s">
        <v>8</v>
      </c>
      <c r="L12" s="7" t="s">
        <v>8</v>
      </c>
      <c r="M12" s="12"/>
      <c r="N12" s="2"/>
      <c r="O12" s="2"/>
    </row>
    <row r="13" spans="1:22" x14ac:dyDescent="0.35">
      <c r="A13" s="4" t="s">
        <v>18</v>
      </c>
      <c r="B13" s="17" t="s">
        <v>12</v>
      </c>
      <c r="C13" s="2" t="s">
        <v>8</v>
      </c>
      <c r="D13" s="2" t="s">
        <v>8</v>
      </c>
      <c r="E13" s="2" t="s">
        <v>8</v>
      </c>
      <c r="F13" s="2" t="s">
        <v>8</v>
      </c>
      <c r="G13" s="2" t="s">
        <v>8</v>
      </c>
      <c r="H13" s="2"/>
      <c r="I13" s="2"/>
      <c r="J13" s="12"/>
      <c r="K13" s="2" t="s">
        <v>8</v>
      </c>
      <c r="L13" s="2" t="s">
        <v>8</v>
      </c>
      <c r="M13" s="12"/>
      <c r="N13" s="2"/>
      <c r="O13" s="2"/>
    </row>
    <row r="14" spans="1:22" x14ac:dyDescent="0.35">
      <c r="A14" s="4" t="s">
        <v>19</v>
      </c>
      <c r="B14" s="17" t="s">
        <v>12</v>
      </c>
      <c r="C14" s="2" t="s">
        <v>8</v>
      </c>
      <c r="D14" s="2" t="s">
        <v>8</v>
      </c>
      <c r="E14" s="2" t="s">
        <v>8</v>
      </c>
      <c r="F14" s="2" t="s">
        <v>8</v>
      </c>
      <c r="G14" s="3" t="s">
        <v>8</v>
      </c>
      <c r="H14" s="2"/>
      <c r="I14" s="2"/>
      <c r="J14" s="12"/>
      <c r="K14" s="3" t="s">
        <v>8</v>
      </c>
      <c r="L14" s="2" t="s">
        <v>8</v>
      </c>
      <c r="M14" s="12"/>
      <c r="N14" s="2"/>
      <c r="O14" s="2"/>
    </row>
    <row r="15" spans="1:22" x14ac:dyDescent="0.35">
      <c r="A15" s="4" t="s">
        <v>20</v>
      </c>
      <c r="B15" s="17" t="s">
        <v>10</v>
      </c>
      <c r="C15" s="2" t="s">
        <v>8</v>
      </c>
      <c r="D15" s="2" t="s">
        <v>8</v>
      </c>
      <c r="E15" s="2" t="s">
        <v>8</v>
      </c>
      <c r="F15" s="2" t="s">
        <v>8</v>
      </c>
      <c r="G15" s="2" t="s">
        <v>8</v>
      </c>
      <c r="H15" s="2"/>
      <c r="I15" s="2"/>
      <c r="J15" s="12"/>
      <c r="K15" s="2" t="s">
        <v>8</v>
      </c>
      <c r="L15" s="2" t="s">
        <v>8</v>
      </c>
      <c r="M15" s="12"/>
      <c r="N15" s="2"/>
      <c r="O15" s="2"/>
    </row>
    <row r="16" spans="1:22" x14ac:dyDescent="0.35">
      <c r="A16" s="4" t="s">
        <v>21</v>
      </c>
      <c r="B16" s="17" t="s">
        <v>10</v>
      </c>
      <c r="C16" s="2"/>
      <c r="D16" s="2" t="s">
        <v>8</v>
      </c>
      <c r="E16" s="2" t="s">
        <v>8</v>
      </c>
      <c r="F16" s="2" t="s">
        <v>8</v>
      </c>
      <c r="G16" s="2" t="s">
        <v>8</v>
      </c>
      <c r="H16" s="2"/>
      <c r="I16" s="2"/>
      <c r="J16" s="12"/>
      <c r="K16" s="7" t="s">
        <v>8</v>
      </c>
      <c r="L16" s="7" t="s">
        <v>8</v>
      </c>
      <c r="M16" s="12"/>
      <c r="N16" s="2"/>
      <c r="O16" s="2"/>
    </row>
    <row r="17" spans="1:17" x14ac:dyDescent="0.35">
      <c r="A17" s="11" t="s">
        <v>22</v>
      </c>
      <c r="B17" s="17" t="s">
        <v>23</v>
      </c>
      <c r="C17" s="2"/>
      <c r="D17" s="3" t="s">
        <v>8</v>
      </c>
      <c r="E17" s="2"/>
      <c r="F17" s="2"/>
      <c r="G17" s="2"/>
      <c r="H17" s="2"/>
      <c r="I17" s="2"/>
      <c r="J17" s="12"/>
      <c r="K17" s="2"/>
      <c r="L17" s="2"/>
      <c r="M17" s="12"/>
      <c r="N17" s="2"/>
      <c r="O17" s="2"/>
    </row>
    <row r="18" spans="1:17" x14ac:dyDescent="0.35">
      <c r="A18" s="11" t="s">
        <v>24</v>
      </c>
      <c r="B18" s="17" t="s">
        <v>12</v>
      </c>
      <c r="C18" s="2" t="s">
        <v>8</v>
      </c>
      <c r="D18" s="2" t="s">
        <v>8</v>
      </c>
      <c r="E18" s="2" t="s">
        <v>8</v>
      </c>
      <c r="F18" s="2" t="s">
        <v>8</v>
      </c>
      <c r="G18" s="2" t="s">
        <v>8</v>
      </c>
      <c r="H18" s="2"/>
      <c r="I18" s="3"/>
      <c r="J18" s="12"/>
      <c r="K18" s="2" t="s">
        <v>8</v>
      </c>
      <c r="L18" s="2"/>
      <c r="M18" s="12"/>
      <c r="N18" s="2"/>
      <c r="O18" s="2"/>
    </row>
    <row r="19" spans="1:17" x14ac:dyDescent="0.35">
      <c r="A19" s="11" t="s">
        <v>25</v>
      </c>
      <c r="B19" s="17" t="s">
        <v>26</v>
      </c>
      <c r="C19" s="2" t="s">
        <v>8</v>
      </c>
      <c r="D19" s="2" t="s">
        <v>8</v>
      </c>
      <c r="E19" s="3" t="s">
        <v>8</v>
      </c>
      <c r="F19" s="2" t="s">
        <v>8</v>
      </c>
      <c r="G19" s="3" t="s">
        <v>8</v>
      </c>
      <c r="H19" s="3" t="s">
        <v>8</v>
      </c>
      <c r="I19" s="2" t="s">
        <v>8</v>
      </c>
      <c r="J19" s="12"/>
      <c r="K19" s="2" t="s">
        <v>8</v>
      </c>
      <c r="L19" s="2" t="s">
        <v>8</v>
      </c>
      <c r="M19" s="12"/>
      <c r="N19" s="2" t="s">
        <v>8</v>
      </c>
      <c r="O19" s="2"/>
    </row>
    <row r="20" spans="1:17" x14ac:dyDescent="0.35">
      <c r="A20" s="4" t="s">
        <v>29</v>
      </c>
      <c r="B20" s="17" t="s">
        <v>28</v>
      </c>
      <c r="C20" s="2" t="s">
        <v>8</v>
      </c>
      <c r="D20" s="2" t="s">
        <v>8</v>
      </c>
      <c r="E20" s="3" t="s">
        <v>8</v>
      </c>
      <c r="F20" s="2" t="s">
        <v>8</v>
      </c>
      <c r="G20" s="2" t="s">
        <v>8</v>
      </c>
      <c r="H20" s="3" t="s">
        <v>8</v>
      </c>
      <c r="I20" s="2" t="s">
        <v>8</v>
      </c>
      <c r="J20" s="12"/>
      <c r="K20" s="2" t="s">
        <v>8</v>
      </c>
      <c r="L20" s="2" t="s">
        <v>8</v>
      </c>
      <c r="M20" s="12"/>
      <c r="N20" s="2"/>
      <c r="O20" s="2"/>
      <c r="Q20" s="19"/>
    </row>
    <row r="21" spans="1:17" x14ac:dyDescent="0.35">
      <c r="A21" s="4" t="s">
        <v>30</v>
      </c>
      <c r="B21" s="17" t="s">
        <v>28</v>
      </c>
      <c r="C21" s="2" t="s">
        <v>8</v>
      </c>
      <c r="D21" s="2" t="s">
        <v>8</v>
      </c>
      <c r="E21" s="2" t="s">
        <v>8</v>
      </c>
      <c r="F21" s="2" t="s">
        <v>8</v>
      </c>
      <c r="G21" s="3" t="s">
        <v>8</v>
      </c>
      <c r="H21" s="2" t="s">
        <v>8</v>
      </c>
      <c r="I21" s="2" t="s">
        <v>8</v>
      </c>
      <c r="J21" s="12"/>
      <c r="K21" s="2" t="s">
        <v>8</v>
      </c>
      <c r="L21" s="2" t="s">
        <v>8</v>
      </c>
      <c r="M21" s="12"/>
      <c r="N21" s="2"/>
      <c r="O21" s="2"/>
      <c r="Q21" s="18"/>
    </row>
    <row r="22" spans="1:17" x14ac:dyDescent="0.35">
      <c r="A22" s="4" t="s">
        <v>31</v>
      </c>
      <c r="B22" s="17" t="s">
        <v>28</v>
      </c>
      <c r="C22" s="2" t="s">
        <v>8</v>
      </c>
      <c r="D22" s="2" t="s">
        <v>8</v>
      </c>
      <c r="E22" s="3" t="s">
        <v>8</v>
      </c>
      <c r="F22" s="2" t="s">
        <v>8</v>
      </c>
      <c r="G22" s="3" t="s">
        <v>8</v>
      </c>
      <c r="H22" s="3" t="s">
        <v>8</v>
      </c>
      <c r="I22" s="2" t="s">
        <v>8</v>
      </c>
      <c r="J22" s="12"/>
      <c r="K22" s="2" t="s">
        <v>8</v>
      </c>
      <c r="L22" s="2" t="s">
        <v>8</v>
      </c>
      <c r="M22" s="12"/>
      <c r="N22" s="2"/>
      <c r="O22" s="2"/>
    </row>
    <row r="23" spans="1:17" x14ac:dyDescent="0.35">
      <c r="A23" s="11" t="s">
        <v>188</v>
      </c>
      <c r="B23" s="17" t="s">
        <v>12</v>
      </c>
      <c r="C23" s="2" t="s">
        <v>8</v>
      </c>
      <c r="D23" s="2" t="s">
        <v>8</v>
      </c>
      <c r="E23" s="2" t="s">
        <v>8</v>
      </c>
      <c r="F23" s="2" t="s">
        <v>8</v>
      </c>
      <c r="G23" s="3" t="s">
        <v>8</v>
      </c>
      <c r="H23" s="2"/>
      <c r="I23" s="2"/>
      <c r="J23" s="12"/>
      <c r="K23" s="2" t="s">
        <v>8</v>
      </c>
      <c r="L23" s="2"/>
      <c r="M23" s="12"/>
      <c r="N23" s="2"/>
      <c r="O23" s="2"/>
      <c r="Q23" s="19"/>
    </row>
    <row r="24" spans="1:17" x14ac:dyDescent="0.35">
      <c r="A24" s="4" t="s">
        <v>32</v>
      </c>
      <c r="B24" s="17" t="s">
        <v>10</v>
      </c>
      <c r="C24" s="3" t="s">
        <v>8</v>
      </c>
      <c r="D24" s="2" t="s">
        <v>8</v>
      </c>
      <c r="E24" s="3" t="s">
        <v>8</v>
      </c>
      <c r="F24" s="2" t="s">
        <v>8</v>
      </c>
      <c r="G24" s="3" t="s">
        <v>8</v>
      </c>
      <c r="H24" s="2"/>
      <c r="I24" s="2" t="s">
        <v>8</v>
      </c>
      <c r="J24" s="12"/>
      <c r="K24" s="2" t="s">
        <v>8</v>
      </c>
      <c r="L24" s="2" t="s">
        <v>8</v>
      </c>
      <c r="M24" s="12"/>
      <c r="N24" s="2" t="s">
        <v>8</v>
      </c>
      <c r="O24" s="3" t="s">
        <v>8</v>
      </c>
      <c r="Q24" s="18"/>
    </row>
    <row r="25" spans="1:17" x14ac:dyDescent="0.35">
      <c r="A25" s="11" t="s">
        <v>33</v>
      </c>
      <c r="B25" s="17" t="s">
        <v>12</v>
      </c>
      <c r="C25" s="3" t="s">
        <v>8</v>
      </c>
      <c r="D25" s="2" t="s">
        <v>8</v>
      </c>
      <c r="E25" s="2" t="s">
        <v>8</v>
      </c>
      <c r="F25" s="2" t="s">
        <v>8</v>
      </c>
      <c r="G25" s="3" t="s">
        <v>8</v>
      </c>
      <c r="H25" s="2"/>
      <c r="I25" s="2"/>
      <c r="J25" s="12"/>
      <c r="K25" s="2" t="s">
        <v>8</v>
      </c>
      <c r="L25" s="2"/>
      <c r="M25" s="12"/>
      <c r="N25" s="2"/>
      <c r="O25" s="2"/>
    </row>
    <row r="26" spans="1:17" x14ac:dyDescent="0.35">
      <c r="A26" s="11" t="s">
        <v>503</v>
      </c>
      <c r="B26" s="17" t="s">
        <v>10</v>
      </c>
      <c r="C26" s="3" t="s">
        <v>8</v>
      </c>
      <c r="D26" s="2"/>
      <c r="E26" s="3" t="s">
        <v>8</v>
      </c>
      <c r="F26" s="2" t="s">
        <v>8</v>
      </c>
      <c r="G26" s="3" t="s">
        <v>8</v>
      </c>
      <c r="H26" s="2"/>
      <c r="I26" s="2"/>
      <c r="J26" s="12"/>
      <c r="K26" s="2" t="s">
        <v>8</v>
      </c>
      <c r="L26" s="2"/>
      <c r="M26" s="12"/>
      <c r="N26" s="2"/>
      <c r="O26" s="2"/>
      <c r="Q26" s="19"/>
    </row>
    <row r="27" spans="1:17" x14ac:dyDescent="0.35">
      <c r="A27" s="11" t="s">
        <v>34</v>
      </c>
      <c r="B27" s="17" t="s">
        <v>35</v>
      </c>
      <c r="C27" s="3"/>
      <c r="D27" s="2" t="s">
        <v>8</v>
      </c>
      <c r="E27" s="2" t="s">
        <v>8</v>
      </c>
      <c r="F27" s="2" t="s">
        <v>8</v>
      </c>
      <c r="G27" s="3" t="s">
        <v>8</v>
      </c>
      <c r="H27" s="2" t="s">
        <v>8</v>
      </c>
      <c r="I27" s="2" t="s">
        <v>8</v>
      </c>
      <c r="J27" s="12"/>
      <c r="K27" s="2"/>
      <c r="L27" s="2"/>
      <c r="M27" s="12"/>
      <c r="N27" s="2"/>
      <c r="O27" s="2"/>
      <c r="Q27" s="19"/>
    </row>
    <row r="28" spans="1:17" x14ac:dyDescent="0.35">
      <c r="A28" s="4" t="s">
        <v>36</v>
      </c>
      <c r="B28" s="15" t="s">
        <v>37</v>
      </c>
      <c r="C28" s="2"/>
      <c r="D28" s="2" t="s">
        <v>8</v>
      </c>
      <c r="E28" s="2" t="s">
        <v>8</v>
      </c>
      <c r="F28" s="2" t="s">
        <v>8</v>
      </c>
      <c r="G28" s="3" t="s">
        <v>8</v>
      </c>
      <c r="H28" s="3" t="s">
        <v>8</v>
      </c>
      <c r="I28" s="3" t="s">
        <v>8</v>
      </c>
      <c r="J28" s="12"/>
      <c r="K28" s="2"/>
      <c r="L28" s="2"/>
      <c r="M28" s="12"/>
      <c r="N28" s="2"/>
      <c r="O28" s="2"/>
      <c r="Q28" s="19"/>
    </row>
    <row r="29" spans="1:17" x14ac:dyDescent="0.35">
      <c r="A29" s="4" t="s">
        <v>38</v>
      </c>
      <c r="B29" s="17" t="s">
        <v>7</v>
      </c>
      <c r="C29" s="2"/>
      <c r="D29" s="2"/>
      <c r="E29" s="3" t="s">
        <v>8</v>
      </c>
      <c r="F29" s="2"/>
      <c r="G29" s="3" t="s">
        <v>8</v>
      </c>
      <c r="H29" s="2" t="s">
        <v>8</v>
      </c>
      <c r="I29" s="3" t="s">
        <v>8</v>
      </c>
      <c r="J29" s="12"/>
      <c r="K29" s="2"/>
      <c r="L29" s="2"/>
      <c r="M29" s="12"/>
      <c r="N29" s="2"/>
      <c r="O29" s="2"/>
      <c r="Q29" s="18"/>
    </row>
    <row r="30" spans="1:17" x14ac:dyDescent="0.35">
      <c r="A30" s="11" t="s">
        <v>39</v>
      </c>
      <c r="B30" s="17" t="s">
        <v>12</v>
      </c>
      <c r="C30" s="2"/>
      <c r="D30" s="3"/>
      <c r="E30" s="3" t="s">
        <v>8</v>
      </c>
      <c r="F30" s="2"/>
      <c r="G30" s="3" t="s">
        <v>8</v>
      </c>
      <c r="H30" s="2" t="s">
        <v>8</v>
      </c>
      <c r="I30" s="3" t="s">
        <v>8</v>
      </c>
      <c r="J30" s="12"/>
      <c r="K30" s="2"/>
      <c r="L30" s="2"/>
      <c r="M30" s="12"/>
      <c r="N30" s="2"/>
      <c r="O30" s="2"/>
    </row>
    <row r="31" spans="1:17" x14ac:dyDescent="0.35">
      <c r="A31" s="11" t="s">
        <v>40</v>
      </c>
      <c r="B31" s="17" t="s">
        <v>12</v>
      </c>
      <c r="C31" s="2"/>
      <c r="D31" s="3" t="s">
        <v>8</v>
      </c>
      <c r="E31" s="2"/>
      <c r="F31" s="2"/>
      <c r="G31" s="2"/>
      <c r="H31" s="2"/>
      <c r="I31" s="2"/>
      <c r="J31" s="12"/>
      <c r="K31" s="2"/>
      <c r="L31" s="2"/>
      <c r="M31" s="12"/>
      <c r="N31" s="2"/>
      <c r="O31" s="2"/>
      <c r="Q31" s="18"/>
    </row>
    <row r="32" spans="1:17" x14ac:dyDescent="0.35">
      <c r="A32" s="11" t="s">
        <v>41</v>
      </c>
      <c r="B32" s="17" t="s">
        <v>12</v>
      </c>
      <c r="C32" s="2"/>
      <c r="D32" s="3" t="s">
        <v>8</v>
      </c>
      <c r="E32" s="3"/>
      <c r="F32" s="2"/>
      <c r="G32" s="3" t="s">
        <v>8</v>
      </c>
      <c r="H32" s="2"/>
      <c r="I32" s="3" t="s">
        <v>8</v>
      </c>
      <c r="J32" s="12"/>
      <c r="K32" s="2"/>
      <c r="L32" s="2"/>
      <c r="M32" s="12"/>
      <c r="N32" s="2"/>
      <c r="O32" s="2"/>
    </row>
    <row r="33" spans="1:15" x14ac:dyDescent="0.35">
      <c r="A33" s="11" t="s">
        <v>42</v>
      </c>
      <c r="B33" s="17" t="s">
        <v>12</v>
      </c>
      <c r="C33" s="2"/>
      <c r="D33" s="3" t="s">
        <v>8</v>
      </c>
      <c r="E33" s="3"/>
      <c r="F33" s="2"/>
      <c r="G33" s="3"/>
      <c r="H33" s="2"/>
      <c r="I33" s="3" t="s">
        <v>8</v>
      </c>
      <c r="J33" s="12"/>
      <c r="K33" s="2"/>
      <c r="L33" s="2"/>
      <c r="M33" s="12"/>
      <c r="N33" s="2"/>
      <c r="O33" s="2"/>
    </row>
    <row r="34" spans="1:15" x14ac:dyDescent="0.35">
      <c r="A34" s="11" t="s">
        <v>43</v>
      </c>
      <c r="B34" s="17" t="s">
        <v>12</v>
      </c>
      <c r="C34" s="2"/>
      <c r="D34" s="3" t="s">
        <v>8</v>
      </c>
      <c r="E34" s="3" t="s">
        <v>8</v>
      </c>
      <c r="F34" s="2"/>
      <c r="G34" s="3" t="s">
        <v>8</v>
      </c>
      <c r="H34" s="2"/>
      <c r="I34" s="3" t="s">
        <v>8</v>
      </c>
      <c r="J34" s="12"/>
      <c r="K34" s="2"/>
      <c r="L34" s="2"/>
      <c r="M34" s="12"/>
      <c r="N34" s="2"/>
      <c r="O34" s="2"/>
    </row>
    <row r="35" spans="1:15" x14ac:dyDescent="0.35">
      <c r="A35" s="87" t="s">
        <v>505</v>
      </c>
      <c r="B35" s="17" t="s">
        <v>504</v>
      </c>
      <c r="C35" s="2" t="s">
        <v>8</v>
      </c>
      <c r="D35" s="3" t="s">
        <v>8</v>
      </c>
      <c r="E35" s="3" t="s">
        <v>8</v>
      </c>
      <c r="F35" s="2" t="s">
        <v>8</v>
      </c>
      <c r="G35" s="3" t="s">
        <v>8</v>
      </c>
      <c r="H35" s="2"/>
      <c r="I35" s="3"/>
      <c r="J35" s="12"/>
      <c r="K35" s="2" t="s">
        <v>8</v>
      </c>
      <c r="L35" s="2" t="s">
        <v>8</v>
      </c>
      <c r="M35" s="12"/>
      <c r="N35" s="2"/>
      <c r="O35" s="2" t="s">
        <v>8</v>
      </c>
    </row>
    <row r="36" spans="1:15" x14ac:dyDescent="0.35">
      <c r="A36" s="87" t="s">
        <v>506</v>
      </c>
      <c r="B36" s="17" t="s">
        <v>504</v>
      </c>
      <c r="C36" s="2" t="s">
        <v>8</v>
      </c>
      <c r="D36" s="2" t="s">
        <v>8</v>
      </c>
      <c r="E36" s="2" t="s">
        <v>8</v>
      </c>
      <c r="F36" s="2" t="s">
        <v>8</v>
      </c>
      <c r="G36" s="2" t="s">
        <v>8</v>
      </c>
      <c r="H36" s="2"/>
      <c r="I36" s="2"/>
      <c r="J36" s="12"/>
      <c r="K36" s="3" t="s">
        <v>8</v>
      </c>
      <c r="L36" s="2" t="s">
        <v>8</v>
      </c>
      <c r="M36" s="12"/>
      <c r="N36" s="2"/>
      <c r="O36" s="2" t="s">
        <v>8</v>
      </c>
    </row>
    <row r="37" spans="1:15" x14ac:dyDescent="0.35">
      <c r="A37" s="99" t="s">
        <v>44</v>
      </c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</row>
    <row r="38" spans="1:15" x14ac:dyDescent="0.35">
      <c r="A38" s="4" t="s">
        <v>507</v>
      </c>
      <c r="B38" s="15" t="s">
        <v>46</v>
      </c>
      <c r="C38" s="2" t="s">
        <v>8</v>
      </c>
      <c r="D38" s="2"/>
      <c r="E38" s="2"/>
      <c r="F38" s="2" t="s">
        <v>8</v>
      </c>
      <c r="G38" s="2" t="s">
        <v>8</v>
      </c>
      <c r="H38" s="2" t="s">
        <v>8</v>
      </c>
      <c r="I38" s="2"/>
      <c r="J38" s="12"/>
      <c r="K38" s="2"/>
      <c r="L38" s="3" t="s">
        <v>8</v>
      </c>
      <c r="M38" s="12"/>
      <c r="N38" s="2" t="s">
        <v>8</v>
      </c>
      <c r="O38" s="2" t="s">
        <v>8</v>
      </c>
    </row>
    <row r="39" spans="1:15" x14ac:dyDescent="0.35">
      <c r="A39" s="4" t="s">
        <v>47</v>
      </c>
      <c r="B39" s="17" t="s">
        <v>48</v>
      </c>
      <c r="C39" s="2"/>
      <c r="D39" s="2"/>
      <c r="E39" s="2"/>
      <c r="F39" s="2"/>
      <c r="G39" s="2"/>
      <c r="H39" s="2" t="s">
        <v>8</v>
      </c>
      <c r="I39" s="2"/>
      <c r="J39" s="12"/>
      <c r="K39" s="2"/>
      <c r="L39" s="3" t="s">
        <v>8</v>
      </c>
      <c r="M39" s="12"/>
      <c r="N39" s="2" t="s">
        <v>8</v>
      </c>
      <c r="O39" s="2" t="s">
        <v>8</v>
      </c>
    </row>
    <row r="40" spans="1:15" x14ac:dyDescent="0.35">
      <c r="A40" s="11" t="s">
        <v>49</v>
      </c>
      <c r="B40" s="17" t="s">
        <v>50</v>
      </c>
      <c r="C40" s="3" t="s">
        <v>8</v>
      </c>
      <c r="D40" s="2"/>
      <c r="E40" s="2" t="s">
        <v>8</v>
      </c>
      <c r="F40" s="2" t="s">
        <v>8</v>
      </c>
      <c r="G40" s="2"/>
      <c r="H40" s="2" t="s">
        <v>8</v>
      </c>
      <c r="I40" s="2" t="s">
        <v>8</v>
      </c>
      <c r="J40" s="41"/>
      <c r="K40" s="2" t="s">
        <v>8</v>
      </c>
      <c r="L40" s="2" t="s">
        <v>8</v>
      </c>
      <c r="M40" s="41"/>
      <c r="N40" s="2" t="s">
        <v>8</v>
      </c>
      <c r="O40" s="2" t="s">
        <v>8</v>
      </c>
    </row>
    <row r="41" spans="1:15" x14ac:dyDescent="0.35">
      <c r="A41" s="11" t="s">
        <v>527</v>
      </c>
      <c r="B41" s="17" t="s">
        <v>28</v>
      </c>
      <c r="C41" s="3" t="s">
        <v>8</v>
      </c>
      <c r="D41" s="2"/>
      <c r="E41" s="3" t="s">
        <v>8</v>
      </c>
      <c r="F41" s="3" t="s">
        <v>8</v>
      </c>
      <c r="G41" s="2" t="s">
        <v>8</v>
      </c>
      <c r="H41" s="3" t="s">
        <v>8</v>
      </c>
      <c r="I41" s="3" t="s">
        <v>8</v>
      </c>
      <c r="J41" s="41"/>
      <c r="K41" s="2" t="s">
        <v>8</v>
      </c>
      <c r="L41" s="2" t="s">
        <v>8</v>
      </c>
      <c r="M41" s="41"/>
      <c r="N41" s="3" t="s">
        <v>8</v>
      </c>
      <c r="O41" s="3" t="s">
        <v>8</v>
      </c>
    </row>
    <row r="42" spans="1:15" x14ac:dyDescent="0.35">
      <c r="A42" s="11" t="s">
        <v>508</v>
      </c>
      <c r="B42" s="17" t="s">
        <v>512</v>
      </c>
      <c r="C42" s="3" t="s">
        <v>8</v>
      </c>
      <c r="D42" s="2" t="s">
        <v>8</v>
      </c>
      <c r="E42" s="2" t="s">
        <v>8</v>
      </c>
      <c r="F42" s="2" t="s">
        <v>8</v>
      </c>
      <c r="G42" s="2" t="s">
        <v>8</v>
      </c>
      <c r="H42" s="2" t="s">
        <v>8</v>
      </c>
      <c r="I42" s="2" t="s">
        <v>8</v>
      </c>
      <c r="J42" s="41"/>
      <c r="K42" s="2" t="s">
        <v>8</v>
      </c>
      <c r="L42" s="2" t="s">
        <v>8</v>
      </c>
      <c r="M42" s="41"/>
      <c r="N42" s="2" t="s">
        <v>8</v>
      </c>
      <c r="O42" s="2" t="s">
        <v>8</v>
      </c>
    </row>
    <row r="43" spans="1:15" x14ac:dyDescent="0.35">
      <c r="A43" s="11" t="s">
        <v>509</v>
      </c>
      <c r="B43" s="17" t="s">
        <v>512</v>
      </c>
      <c r="C43" s="3" t="s">
        <v>8</v>
      </c>
      <c r="D43" s="2" t="s">
        <v>8</v>
      </c>
      <c r="E43" s="2" t="s">
        <v>8</v>
      </c>
      <c r="F43" s="2" t="s">
        <v>8</v>
      </c>
      <c r="G43" s="2" t="s">
        <v>8</v>
      </c>
      <c r="H43" s="2" t="s">
        <v>8</v>
      </c>
      <c r="I43" s="2" t="s">
        <v>8</v>
      </c>
      <c r="J43" s="41"/>
      <c r="K43" s="2" t="s">
        <v>8</v>
      </c>
      <c r="L43" s="2" t="s">
        <v>8</v>
      </c>
      <c r="M43" s="41"/>
      <c r="N43" s="2" t="s">
        <v>8</v>
      </c>
      <c r="O43" s="2" t="s">
        <v>8</v>
      </c>
    </row>
    <row r="44" spans="1:15" x14ac:dyDescent="0.35">
      <c r="A44" s="11" t="s">
        <v>510</v>
      </c>
      <c r="B44" s="17" t="s">
        <v>511</v>
      </c>
      <c r="C44" s="3" t="s">
        <v>8</v>
      </c>
      <c r="D44" s="2"/>
      <c r="E44" s="2"/>
      <c r="F44" s="2"/>
      <c r="G44" s="2"/>
      <c r="H44" s="2" t="s">
        <v>8</v>
      </c>
      <c r="I44" s="2"/>
      <c r="J44" s="41"/>
      <c r="K44" s="2"/>
      <c r="L44" s="2" t="s">
        <v>8</v>
      </c>
      <c r="M44" s="41"/>
      <c r="N44" s="2"/>
      <c r="O44" s="2"/>
    </row>
    <row r="45" spans="1:15" x14ac:dyDescent="0.35">
      <c r="A45" s="4" t="s">
        <v>52</v>
      </c>
      <c r="B45" s="17" t="s">
        <v>528</v>
      </c>
      <c r="C45" s="2" t="s">
        <v>8</v>
      </c>
      <c r="D45" s="2" t="s">
        <v>8</v>
      </c>
      <c r="E45" s="3" t="s">
        <v>8</v>
      </c>
      <c r="F45" s="2" t="s">
        <v>8</v>
      </c>
      <c r="G45" s="3" t="s">
        <v>8</v>
      </c>
      <c r="H45" s="2" t="s">
        <v>8</v>
      </c>
      <c r="I45" s="2" t="s">
        <v>8</v>
      </c>
      <c r="J45" s="12"/>
      <c r="K45" s="2" t="s">
        <v>8</v>
      </c>
      <c r="L45" s="2" t="s">
        <v>8</v>
      </c>
      <c r="M45" s="12"/>
      <c r="N45" s="4"/>
      <c r="O45" s="2" t="s">
        <v>8</v>
      </c>
    </row>
    <row r="46" spans="1:15" x14ac:dyDescent="0.35">
      <c r="A46" s="4" t="s">
        <v>54</v>
      </c>
      <c r="B46" s="17" t="s">
        <v>53</v>
      </c>
      <c r="C46" s="2" t="s">
        <v>8</v>
      </c>
      <c r="D46" s="2" t="s">
        <v>8</v>
      </c>
      <c r="E46" s="3" t="s">
        <v>8</v>
      </c>
      <c r="F46" s="3" t="s">
        <v>8</v>
      </c>
      <c r="G46" s="3" t="s">
        <v>8</v>
      </c>
      <c r="H46" s="3" t="s">
        <v>8</v>
      </c>
      <c r="I46" s="3" t="s">
        <v>8</v>
      </c>
      <c r="J46" s="12"/>
      <c r="K46" s="3" t="s">
        <v>8</v>
      </c>
      <c r="L46" s="2" t="s">
        <v>8</v>
      </c>
      <c r="M46" s="12"/>
      <c r="N46" s="4"/>
      <c r="O46" s="2" t="s">
        <v>8</v>
      </c>
    </row>
    <row r="47" spans="1:15" x14ac:dyDescent="0.35">
      <c r="A47" s="4" t="s">
        <v>55</v>
      </c>
      <c r="B47" s="17" t="s">
        <v>56</v>
      </c>
      <c r="C47" s="2" t="s">
        <v>8</v>
      </c>
      <c r="D47" s="2" t="s">
        <v>8</v>
      </c>
      <c r="E47" s="2" t="s">
        <v>8</v>
      </c>
      <c r="F47" s="2" t="s">
        <v>8</v>
      </c>
      <c r="G47" s="2" t="s">
        <v>8</v>
      </c>
      <c r="H47" s="2" t="s">
        <v>8</v>
      </c>
      <c r="I47" s="2" t="s">
        <v>8</v>
      </c>
      <c r="J47" s="12"/>
      <c r="K47" s="2" t="s">
        <v>8</v>
      </c>
      <c r="L47" s="2" t="s">
        <v>8</v>
      </c>
      <c r="M47" s="12"/>
      <c r="N47" s="4"/>
      <c r="O47" s="2" t="s">
        <v>8</v>
      </c>
    </row>
    <row r="48" spans="1:15" x14ac:dyDescent="0.35">
      <c r="A48" s="4" t="s">
        <v>57</v>
      </c>
      <c r="B48" s="17" t="s">
        <v>530</v>
      </c>
      <c r="C48" s="2" t="s">
        <v>8</v>
      </c>
      <c r="D48" s="2" t="s">
        <v>8</v>
      </c>
      <c r="E48" s="2" t="s">
        <v>8</v>
      </c>
      <c r="F48" s="2" t="s">
        <v>8</v>
      </c>
      <c r="G48" s="2" t="s">
        <v>8</v>
      </c>
      <c r="H48" s="2" t="s">
        <v>8</v>
      </c>
      <c r="I48" s="2" t="s">
        <v>8</v>
      </c>
      <c r="J48" s="12"/>
      <c r="K48" s="2" t="s">
        <v>8</v>
      </c>
      <c r="L48" s="2" t="s">
        <v>8</v>
      </c>
      <c r="M48" s="12"/>
      <c r="N48" s="4"/>
      <c r="O48" s="2" t="s">
        <v>8</v>
      </c>
    </row>
    <row r="49" spans="1:15" x14ac:dyDescent="0.35">
      <c r="A49" s="4" t="s">
        <v>58</v>
      </c>
      <c r="B49" s="17" t="s">
        <v>28</v>
      </c>
      <c r="C49" s="2"/>
      <c r="D49" s="2" t="s">
        <v>8</v>
      </c>
      <c r="E49" s="2" t="s">
        <v>8</v>
      </c>
      <c r="F49" s="2" t="s">
        <v>8</v>
      </c>
      <c r="G49" s="2" t="s">
        <v>8</v>
      </c>
      <c r="H49" s="2" t="s">
        <v>8</v>
      </c>
      <c r="I49" s="2" t="s">
        <v>8</v>
      </c>
      <c r="J49" s="12"/>
      <c r="K49" s="2" t="s">
        <v>8</v>
      </c>
      <c r="L49" s="2" t="s">
        <v>8</v>
      </c>
      <c r="M49" s="12"/>
      <c r="N49" s="4"/>
      <c r="O49" s="4"/>
    </row>
    <row r="50" spans="1:15" x14ac:dyDescent="0.35">
      <c r="A50" s="11" t="s">
        <v>529</v>
      </c>
      <c r="B50" s="17" t="s">
        <v>60</v>
      </c>
      <c r="C50" s="2" t="s">
        <v>8</v>
      </c>
      <c r="D50" s="2" t="s">
        <v>8</v>
      </c>
      <c r="E50" s="3" t="s">
        <v>8</v>
      </c>
      <c r="F50" s="2" t="s">
        <v>8</v>
      </c>
      <c r="G50" s="2" t="s">
        <v>8</v>
      </c>
      <c r="H50" s="3" t="s">
        <v>8</v>
      </c>
      <c r="I50" s="3" t="s">
        <v>8</v>
      </c>
      <c r="J50" s="12"/>
      <c r="K50" s="42" t="s">
        <v>8</v>
      </c>
      <c r="L50" s="42" t="s">
        <v>8</v>
      </c>
      <c r="M50" s="43"/>
      <c r="N50" s="42" t="s">
        <v>8</v>
      </c>
      <c r="O50" s="42" t="s">
        <v>8</v>
      </c>
    </row>
    <row r="51" spans="1:15" x14ac:dyDescent="0.35">
      <c r="A51" s="11" t="s">
        <v>61</v>
      </c>
      <c r="B51" s="17" t="s">
        <v>531</v>
      </c>
      <c r="C51" s="2" t="s">
        <v>8</v>
      </c>
      <c r="D51" s="2" t="s">
        <v>8</v>
      </c>
      <c r="E51" s="3" t="s">
        <v>8</v>
      </c>
      <c r="F51" s="2" t="s">
        <v>8</v>
      </c>
      <c r="G51" s="3" t="s">
        <v>8</v>
      </c>
      <c r="H51" s="2" t="s">
        <v>8</v>
      </c>
      <c r="I51" s="2" t="s">
        <v>8</v>
      </c>
      <c r="J51" s="12"/>
      <c r="K51" s="42" t="s">
        <v>8</v>
      </c>
      <c r="L51" s="42" t="s">
        <v>8</v>
      </c>
      <c r="M51" s="43"/>
      <c r="N51" s="42" t="s">
        <v>8</v>
      </c>
      <c r="O51" s="42" t="s">
        <v>8</v>
      </c>
    </row>
    <row r="52" spans="1:15" x14ac:dyDescent="0.35">
      <c r="A52" s="11" t="s">
        <v>62</v>
      </c>
      <c r="B52" s="17" t="s">
        <v>531</v>
      </c>
      <c r="C52" s="2" t="s">
        <v>8</v>
      </c>
      <c r="D52" s="2"/>
      <c r="E52" s="2"/>
      <c r="F52" s="2"/>
      <c r="G52" s="3" t="s">
        <v>8</v>
      </c>
      <c r="H52" s="2"/>
      <c r="I52" s="3" t="s">
        <v>8</v>
      </c>
      <c r="J52" s="12"/>
      <c r="K52" s="2" t="s">
        <v>8</v>
      </c>
      <c r="L52" s="3" t="s">
        <v>8</v>
      </c>
      <c r="M52" s="43"/>
      <c r="N52" s="42"/>
      <c r="O52" s="42"/>
    </row>
    <row r="53" spans="1:15" x14ac:dyDescent="0.35">
      <c r="A53" s="11" t="s">
        <v>532</v>
      </c>
      <c r="B53" s="17" t="s">
        <v>531</v>
      </c>
      <c r="C53" s="2"/>
      <c r="D53" s="2"/>
      <c r="E53" s="2" t="s">
        <v>8</v>
      </c>
      <c r="F53" s="2" t="s">
        <v>8</v>
      </c>
      <c r="G53" s="3" t="s">
        <v>8</v>
      </c>
      <c r="H53" s="2"/>
      <c r="I53" s="3"/>
      <c r="J53" s="12"/>
      <c r="K53" s="2"/>
      <c r="L53" s="3" t="s">
        <v>8</v>
      </c>
      <c r="M53" s="43"/>
      <c r="N53" s="42"/>
      <c r="O53" s="42"/>
    </row>
    <row r="54" spans="1:15" x14ac:dyDescent="0.35">
      <c r="A54" s="11" t="s">
        <v>513</v>
      </c>
      <c r="B54" s="17" t="s">
        <v>531</v>
      </c>
      <c r="C54" s="2" t="s">
        <v>8</v>
      </c>
      <c r="D54" s="2"/>
      <c r="E54" s="2" t="s">
        <v>8</v>
      </c>
      <c r="F54" s="2"/>
      <c r="G54" s="3"/>
      <c r="H54" s="2" t="s">
        <v>8</v>
      </c>
      <c r="I54" s="3"/>
      <c r="J54" s="12"/>
      <c r="K54" s="2"/>
      <c r="L54" s="3" t="s">
        <v>8</v>
      </c>
      <c r="M54" s="43"/>
      <c r="N54" s="42" t="s">
        <v>8</v>
      </c>
      <c r="O54" s="42" t="s">
        <v>8</v>
      </c>
    </row>
    <row r="55" spans="1:15" x14ac:dyDescent="0.35">
      <c r="A55" s="11" t="s">
        <v>533</v>
      </c>
      <c r="B55" s="17" t="s">
        <v>28</v>
      </c>
      <c r="C55" s="2" t="s">
        <v>8</v>
      </c>
      <c r="D55" s="2"/>
      <c r="E55" s="2"/>
      <c r="F55" s="2"/>
      <c r="G55" s="3"/>
      <c r="H55" s="2"/>
      <c r="I55" s="3"/>
      <c r="J55" s="12"/>
      <c r="K55" s="2"/>
      <c r="L55" s="3" t="s">
        <v>8</v>
      </c>
      <c r="M55" s="43"/>
      <c r="N55" s="42" t="s">
        <v>8</v>
      </c>
      <c r="O55" s="42" t="s">
        <v>8</v>
      </c>
    </row>
    <row r="56" spans="1:15" x14ac:dyDescent="0.35">
      <c r="A56" s="4" t="s">
        <v>63</v>
      </c>
      <c r="B56" s="15" t="s">
        <v>64</v>
      </c>
      <c r="C56" s="2" t="s">
        <v>8</v>
      </c>
      <c r="D56" s="2" t="s">
        <v>8</v>
      </c>
      <c r="E56" s="2" t="s">
        <v>8</v>
      </c>
      <c r="F56" s="2" t="s">
        <v>8</v>
      </c>
      <c r="G56" s="3" t="s">
        <v>8</v>
      </c>
      <c r="H56" s="3" t="s">
        <v>8</v>
      </c>
      <c r="I56" s="3" t="s">
        <v>8</v>
      </c>
      <c r="J56" s="12"/>
      <c r="K56" s="2" t="s">
        <v>8</v>
      </c>
      <c r="L56" s="2" t="s">
        <v>8</v>
      </c>
      <c r="M56" s="43"/>
      <c r="N56" s="3" t="s">
        <v>8</v>
      </c>
      <c r="O56" s="2" t="s">
        <v>8</v>
      </c>
    </row>
    <row r="57" spans="1:15" x14ac:dyDescent="0.35">
      <c r="A57" s="4" t="s">
        <v>517</v>
      </c>
      <c r="B57" s="15" t="s">
        <v>518</v>
      </c>
      <c r="C57" s="2"/>
      <c r="D57" s="2"/>
      <c r="E57" s="2"/>
      <c r="F57" s="2"/>
      <c r="G57" s="3"/>
      <c r="H57" s="3" t="s">
        <v>8</v>
      </c>
      <c r="I57" s="3"/>
      <c r="J57" s="12"/>
      <c r="K57" s="2"/>
      <c r="L57" s="2" t="s">
        <v>8</v>
      </c>
      <c r="M57" s="43"/>
      <c r="N57" s="3" t="s">
        <v>8</v>
      </c>
      <c r="O57" s="2" t="s">
        <v>8</v>
      </c>
    </row>
    <row r="58" spans="1:15" x14ac:dyDescent="0.35">
      <c r="A58" s="4" t="s">
        <v>514</v>
      </c>
      <c r="B58" s="15" t="s">
        <v>64</v>
      </c>
      <c r="C58" s="2" t="s">
        <v>8</v>
      </c>
      <c r="D58" s="2" t="s">
        <v>8</v>
      </c>
      <c r="E58" s="2" t="s">
        <v>8</v>
      </c>
      <c r="F58" s="2" t="s">
        <v>8</v>
      </c>
      <c r="G58" s="3" t="s">
        <v>8</v>
      </c>
      <c r="H58" s="2" t="s">
        <v>8</v>
      </c>
      <c r="I58" s="2" t="s">
        <v>8</v>
      </c>
      <c r="J58" s="12"/>
      <c r="K58" s="2" t="s">
        <v>8</v>
      </c>
      <c r="L58" s="2" t="s">
        <v>8</v>
      </c>
      <c r="M58" s="43"/>
      <c r="N58" s="2"/>
      <c r="O58" s="2" t="s">
        <v>8</v>
      </c>
    </row>
    <row r="59" spans="1:15" x14ac:dyDescent="0.35">
      <c r="A59" s="4" t="s">
        <v>501</v>
      </c>
      <c r="B59" s="15" t="s">
        <v>64</v>
      </c>
      <c r="C59" s="2" t="s">
        <v>8</v>
      </c>
      <c r="D59" s="2" t="s">
        <v>8</v>
      </c>
      <c r="E59" s="2" t="s">
        <v>8</v>
      </c>
      <c r="F59" s="2" t="s">
        <v>8</v>
      </c>
      <c r="G59" s="3" t="s">
        <v>8</v>
      </c>
      <c r="H59" s="2" t="s">
        <v>8</v>
      </c>
      <c r="I59" s="2" t="s">
        <v>8</v>
      </c>
      <c r="J59" s="12"/>
      <c r="K59" s="2" t="s">
        <v>8</v>
      </c>
      <c r="L59" s="2" t="s">
        <v>8</v>
      </c>
      <c r="M59" s="43"/>
      <c r="N59" s="2"/>
      <c r="O59" s="2" t="s">
        <v>8</v>
      </c>
    </row>
    <row r="60" spans="1:15" x14ac:dyDescent="0.35">
      <c r="A60" s="4" t="s">
        <v>486</v>
      </c>
      <c r="B60" s="15" t="s">
        <v>64</v>
      </c>
      <c r="C60" s="2" t="s">
        <v>8</v>
      </c>
      <c r="D60" s="2" t="s">
        <v>8</v>
      </c>
      <c r="E60" s="2" t="s">
        <v>8</v>
      </c>
      <c r="F60" s="2" t="s">
        <v>8</v>
      </c>
      <c r="G60" s="2" t="s">
        <v>8</v>
      </c>
      <c r="H60" s="2" t="s">
        <v>8</v>
      </c>
      <c r="I60" s="2" t="s">
        <v>8</v>
      </c>
      <c r="J60" s="12"/>
      <c r="K60" s="2" t="s">
        <v>8</v>
      </c>
      <c r="L60" s="2" t="s">
        <v>8</v>
      </c>
      <c r="M60" s="43"/>
      <c r="N60" s="2"/>
      <c r="O60" s="2" t="s">
        <v>8</v>
      </c>
    </row>
    <row r="61" spans="1:15" x14ac:dyDescent="0.35">
      <c r="A61" s="4" t="s">
        <v>516</v>
      </c>
      <c r="B61" s="17" t="s">
        <v>28</v>
      </c>
      <c r="C61" s="2" t="s">
        <v>8</v>
      </c>
      <c r="D61" s="2"/>
      <c r="E61" s="2" t="s">
        <v>8</v>
      </c>
      <c r="F61" s="2" t="s">
        <v>8</v>
      </c>
      <c r="G61" s="3" t="s">
        <v>8</v>
      </c>
      <c r="H61" s="2" t="s">
        <v>8</v>
      </c>
      <c r="I61" s="3" t="s">
        <v>8</v>
      </c>
      <c r="J61" s="12"/>
      <c r="K61" s="2" t="s">
        <v>8</v>
      </c>
      <c r="L61" s="2" t="s">
        <v>8</v>
      </c>
      <c r="M61" s="43"/>
      <c r="N61" s="42"/>
      <c r="O61" s="42"/>
    </row>
    <row r="62" spans="1:15" x14ac:dyDescent="0.35">
      <c r="A62" s="4" t="s">
        <v>515</v>
      </c>
      <c r="B62" s="15" t="s">
        <v>28</v>
      </c>
      <c r="C62" s="2" t="s">
        <v>8</v>
      </c>
      <c r="D62" s="2"/>
      <c r="E62" s="2" t="s">
        <v>8</v>
      </c>
      <c r="F62" s="2" t="s">
        <v>8</v>
      </c>
      <c r="G62" s="3" t="s">
        <v>8</v>
      </c>
      <c r="H62" s="2" t="s">
        <v>8</v>
      </c>
      <c r="I62" s="3" t="s">
        <v>8</v>
      </c>
      <c r="J62" s="12"/>
      <c r="K62" s="2" t="s">
        <v>8</v>
      </c>
      <c r="L62" s="2" t="s">
        <v>8</v>
      </c>
      <c r="M62" s="43"/>
      <c r="N62" s="42"/>
      <c r="O62" s="42"/>
    </row>
    <row r="63" spans="1:15" x14ac:dyDescent="0.35">
      <c r="A63" s="4" t="s">
        <v>519</v>
      </c>
      <c r="B63" s="15" t="s">
        <v>28</v>
      </c>
      <c r="C63" s="2"/>
      <c r="D63" s="2"/>
      <c r="E63" s="2"/>
      <c r="F63" s="2"/>
      <c r="G63" s="3"/>
      <c r="H63" s="2"/>
      <c r="I63" s="3"/>
      <c r="J63" s="12"/>
      <c r="K63" s="2" t="s">
        <v>8</v>
      </c>
      <c r="L63" s="2"/>
      <c r="M63" s="43"/>
      <c r="N63" s="42"/>
      <c r="O63" s="42"/>
    </row>
    <row r="64" spans="1:15" x14ac:dyDescent="0.35">
      <c r="A64" s="4" t="s">
        <v>520</v>
      </c>
      <c r="B64" s="15" t="s">
        <v>28</v>
      </c>
      <c r="C64" s="2"/>
      <c r="D64" s="2"/>
      <c r="E64" s="2"/>
      <c r="F64" s="2"/>
      <c r="G64" s="3"/>
      <c r="H64" s="2"/>
      <c r="I64" s="3"/>
      <c r="J64" s="12"/>
      <c r="K64" s="2" t="s">
        <v>8</v>
      </c>
      <c r="L64" s="2"/>
      <c r="M64" s="43"/>
      <c r="N64" s="42"/>
      <c r="O64" s="42"/>
    </row>
    <row r="65" spans="1:15" x14ac:dyDescent="0.35">
      <c r="A65" s="4" t="s">
        <v>505</v>
      </c>
      <c r="B65" s="15" t="s">
        <v>518</v>
      </c>
      <c r="C65" s="2" t="s">
        <v>8</v>
      </c>
      <c r="D65" s="2" t="s">
        <v>8</v>
      </c>
      <c r="E65" s="2" t="s">
        <v>8</v>
      </c>
      <c r="F65" s="2" t="s">
        <v>8</v>
      </c>
      <c r="G65" s="3" t="s">
        <v>8</v>
      </c>
      <c r="H65" s="2" t="s">
        <v>8</v>
      </c>
      <c r="I65" s="3" t="s">
        <v>8</v>
      </c>
      <c r="J65" s="12"/>
      <c r="K65" s="2" t="s">
        <v>8</v>
      </c>
      <c r="L65" s="2" t="s">
        <v>8</v>
      </c>
      <c r="M65" s="43"/>
      <c r="N65" s="42" t="s">
        <v>8</v>
      </c>
      <c r="O65" s="42" t="s">
        <v>8</v>
      </c>
    </row>
    <row r="66" spans="1:15" x14ac:dyDescent="0.35">
      <c r="A66" s="4" t="s">
        <v>506</v>
      </c>
      <c r="B66" s="15" t="s">
        <v>518</v>
      </c>
      <c r="C66" s="2" t="s">
        <v>8</v>
      </c>
      <c r="D66" s="2" t="s">
        <v>8</v>
      </c>
      <c r="E66" s="2" t="s">
        <v>8</v>
      </c>
      <c r="F66" s="2" t="s">
        <v>8</v>
      </c>
      <c r="G66" s="3" t="s">
        <v>8</v>
      </c>
      <c r="H66" s="2" t="s">
        <v>8</v>
      </c>
      <c r="I66" s="3" t="s">
        <v>8</v>
      </c>
      <c r="J66" s="12"/>
      <c r="K66" s="2" t="s">
        <v>8</v>
      </c>
      <c r="L66" s="2" t="s">
        <v>8</v>
      </c>
      <c r="M66" s="43"/>
      <c r="N66" s="42" t="s">
        <v>8</v>
      </c>
      <c r="O66" s="42" t="s">
        <v>8</v>
      </c>
    </row>
    <row r="67" spans="1:15" x14ac:dyDescent="0.35">
      <c r="A67" s="4" t="s">
        <v>65</v>
      </c>
      <c r="B67" s="17" t="s">
        <v>502</v>
      </c>
      <c r="C67" s="2" t="s">
        <v>8</v>
      </c>
      <c r="D67" s="3" t="s">
        <v>8</v>
      </c>
      <c r="E67" s="3" t="s">
        <v>8</v>
      </c>
      <c r="F67" s="3" t="s">
        <v>8</v>
      </c>
      <c r="G67" s="3" t="s">
        <v>8</v>
      </c>
      <c r="H67" s="3" t="s">
        <v>8</v>
      </c>
      <c r="I67" s="3" t="s">
        <v>8</v>
      </c>
      <c r="J67" s="12"/>
      <c r="K67" s="3" t="s">
        <v>8</v>
      </c>
      <c r="L67" s="2" t="s">
        <v>8</v>
      </c>
      <c r="M67" s="43"/>
      <c r="N67" s="42" t="s">
        <v>8</v>
      </c>
      <c r="O67" s="42" t="s">
        <v>8</v>
      </c>
    </row>
    <row r="68" spans="1:15" x14ac:dyDescent="0.35">
      <c r="A68" s="4" t="s">
        <v>66</v>
      </c>
      <c r="B68" s="15" t="s">
        <v>502</v>
      </c>
      <c r="C68" s="2" t="s">
        <v>8</v>
      </c>
      <c r="D68" s="3" t="s">
        <v>8</v>
      </c>
      <c r="E68" s="3" t="s">
        <v>8</v>
      </c>
      <c r="F68" s="3" t="s">
        <v>8</v>
      </c>
      <c r="G68" s="3" t="s">
        <v>8</v>
      </c>
      <c r="H68" s="3" t="s">
        <v>8</v>
      </c>
      <c r="I68" s="3" t="s">
        <v>8</v>
      </c>
      <c r="J68" s="12"/>
      <c r="K68" s="3" t="s">
        <v>8</v>
      </c>
      <c r="L68" s="2" t="s">
        <v>8</v>
      </c>
      <c r="M68" s="43"/>
      <c r="N68" s="42" t="s">
        <v>8</v>
      </c>
      <c r="O68" s="42" t="s">
        <v>8</v>
      </c>
    </row>
    <row r="69" spans="1:15" ht="16.5" customHeight="1" x14ac:dyDescent="0.35"/>
  </sheetData>
  <sortState xmlns:xlrd2="http://schemas.microsoft.com/office/spreadsheetml/2017/richdata2" ref="A38:O62">
    <sortCondition ref="A38:A62"/>
  </sortState>
  <mergeCells count="5">
    <mergeCell ref="A3:O3"/>
    <mergeCell ref="A37:O37"/>
    <mergeCell ref="N1:O1"/>
    <mergeCell ref="D1:I1"/>
    <mergeCell ref="K1:L1"/>
  </mergeCells>
  <pageMargins left="0.7" right="0.7" top="0.75" bottom="0.75" header="0.3" footer="0.3"/>
  <pageSetup paperSize="8" scale="72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105B4-B0EA-4CB6-880B-350452211877}">
  <dimension ref="A3:C375"/>
  <sheetViews>
    <sheetView workbookViewId="0"/>
  </sheetViews>
  <sheetFormatPr defaultRowHeight="14.5" x14ac:dyDescent="0.35"/>
  <cols>
    <col min="1" max="1" width="50.26953125" bestFit="1" customWidth="1"/>
    <col min="2" max="2" width="14.7265625" bestFit="1" customWidth="1"/>
    <col min="3" max="3" width="22.26953125" bestFit="1" customWidth="1"/>
    <col min="4" max="16" width="3" bestFit="1" customWidth="1"/>
    <col min="17" max="23" width="4" bestFit="1" customWidth="1"/>
    <col min="24" max="26" width="4.81640625" bestFit="1" customWidth="1"/>
    <col min="27" max="27" width="4" bestFit="1" customWidth="1"/>
    <col min="28" max="42" width="5.81640625" bestFit="1" customWidth="1"/>
    <col min="43" max="43" width="5.7265625" bestFit="1" customWidth="1"/>
    <col min="44" max="50" width="5.81640625" bestFit="1" customWidth="1"/>
    <col min="51" max="51" width="5.7265625" bestFit="1" customWidth="1"/>
    <col min="52" max="52" width="3.54296875" bestFit="1" customWidth="1"/>
    <col min="53" max="54" width="4.81640625" bestFit="1" customWidth="1"/>
    <col min="55" max="55" width="5.81640625" bestFit="1" customWidth="1"/>
    <col min="56" max="56" width="4.81640625" bestFit="1" customWidth="1"/>
    <col min="57" max="57" width="5.81640625" bestFit="1" customWidth="1"/>
    <col min="58" max="59" width="5.7265625" bestFit="1" customWidth="1"/>
    <col min="60" max="60" width="3.54296875" bestFit="1" customWidth="1"/>
    <col min="61" max="61" width="7.26953125" bestFit="1" customWidth="1"/>
    <col min="62" max="62" width="4.1796875" bestFit="1" customWidth="1"/>
    <col min="63" max="63" width="4" bestFit="1" customWidth="1"/>
    <col min="64" max="64" width="3" bestFit="1" customWidth="1"/>
    <col min="65" max="65" width="5" bestFit="1" customWidth="1"/>
    <col min="66" max="66" width="4" bestFit="1" customWidth="1"/>
    <col min="67" max="67" width="3.81640625" bestFit="1" customWidth="1"/>
    <col min="68" max="68" width="6.26953125" bestFit="1" customWidth="1"/>
    <col min="69" max="69" width="5.1796875" bestFit="1" customWidth="1"/>
    <col min="70" max="70" width="3" bestFit="1" customWidth="1"/>
    <col min="71" max="71" width="4" bestFit="1" customWidth="1"/>
    <col min="72" max="72" width="2.81640625" bestFit="1" customWidth="1"/>
    <col min="73" max="73" width="3.54296875" bestFit="1" customWidth="1"/>
    <col min="74" max="74" width="10" bestFit="1" customWidth="1"/>
  </cols>
  <sheetData>
    <row r="3" spans="1:3" x14ac:dyDescent="0.35">
      <c r="A3" s="39" t="s">
        <v>405</v>
      </c>
      <c r="B3" t="s">
        <v>406</v>
      </c>
      <c r="C3" t="s">
        <v>407</v>
      </c>
    </row>
    <row r="4" spans="1:3" x14ac:dyDescent="0.35">
      <c r="A4" s="40" t="s">
        <v>45</v>
      </c>
    </row>
    <row r="5" spans="1:3" x14ac:dyDescent="0.35">
      <c r="A5" s="44" t="s">
        <v>76</v>
      </c>
      <c r="B5">
        <v>2</v>
      </c>
      <c r="C5">
        <v>1</v>
      </c>
    </row>
    <row r="6" spans="1:3" x14ac:dyDescent="0.35">
      <c r="A6" s="40" t="s">
        <v>153</v>
      </c>
    </row>
    <row r="7" spans="1:3" x14ac:dyDescent="0.35">
      <c r="A7" s="44" t="s">
        <v>152</v>
      </c>
      <c r="B7">
        <v>3</v>
      </c>
      <c r="C7">
        <v>3</v>
      </c>
    </row>
    <row r="8" spans="1:3" x14ac:dyDescent="0.35">
      <c r="A8" s="40" t="s">
        <v>6</v>
      </c>
    </row>
    <row r="9" spans="1:3" x14ac:dyDescent="0.35">
      <c r="A9" s="44" t="s">
        <v>77</v>
      </c>
      <c r="B9">
        <v>2</v>
      </c>
      <c r="C9">
        <v>2</v>
      </c>
    </row>
    <row r="10" spans="1:3" x14ac:dyDescent="0.35">
      <c r="A10" s="44" t="s">
        <v>78</v>
      </c>
      <c r="B10">
        <v>2</v>
      </c>
      <c r="C10">
        <v>2</v>
      </c>
    </row>
    <row r="11" spans="1:3" x14ac:dyDescent="0.35">
      <c r="A11" s="40" t="s">
        <v>38</v>
      </c>
    </row>
    <row r="12" spans="1:3" x14ac:dyDescent="0.35">
      <c r="A12" s="44" t="s">
        <v>294</v>
      </c>
      <c r="B12">
        <v>3</v>
      </c>
      <c r="C12">
        <v>3</v>
      </c>
    </row>
    <row r="13" spans="1:3" x14ac:dyDescent="0.35">
      <c r="A13" s="44" t="s">
        <v>295</v>
      </c>
      <c r="B13">
        <v>1</v>
      </c>
      <c r="C13">
        <v>1</v>
      </c>
    </row>
    <row r="14" spans="1:3" x14ac:dyDescent="0.35">
      <c r="A14" s="44" t="s">
        <v>296</v>
      </c>
      <c r="B14">
        <v>1</v>
      </c>
      <c r="C14">
        <v>1</v>
      </c>
    </row>
    <row r="15" spans="1:3" x14ac:dyDescent="0.35">
      <c r="A15" s="44" t="s">
        <v>297</v>
      </c>
      <c r="B15">
        <v>2</v>
      </c>
      <c r="C15">
        <v>2</v>
      </c>
    </row>
    <row r="16" spans="1:3" x14ac:dyDescent="0.35">
      <c r="A16" s="44" t="s">
        <v>293</v>
      </c>
      <c r="B16">
        <v>4</v>
      </c>
      <c r="C16">
        <v>4</v>
      </c>
    </row>
    <row r="17" spans="1:3" x14ac:dyDescent="0.35">
      <c r="A17" s="44" t="s">
        <v>298</v>
      </c>
      <c r="B17">
        <v>1</v>
      </c>
      <c r="C17">
        <v>1</v>
      </c>
    </row>
    <row r="18" spans="1:3" x14ac:dyDescent="0.35">
      <c r="A18" s="40" t="s">
        <v>58</v>
      </c>
    </row>
    <row r="19" spans="1:3" x14ac:dyDescent="0.35">
      <c r="A19" s="44" t="s">
        <v>74</v>
      </c>
      <c r="B19">
        <v>32</v>
      </c>
      <c r="C19">
        <v>5</v>
      </c>
    </row>
    <row r="20" spans="1:3" x14ac:dyDescent="0.35">
      <c r="A20" s="40" t="s">
        <v>408</v>
      </c>
    </row>
    <row r="21" spans="1:3" x14ac:dyDescent="0.35">
      <c r="A21" s="44" t="s">
        <v>83</v>
      </c>
      <c r="B21">
        <v>1</v>
      </c>
      <c r="C21">
        <v>1</v>
      </c>
    </row>
    <row r="22" spans="1:3" x14ac:dyDescent="0.35">
      <c r="A22" s="44" t="s">
        <v>84</v>
      </c>
      <c r="B22">
        <v>1</v>
      </c>
      <c r="C22">
        <v>1</v>
      </c>
    </row>
    <row r="23" spans="1:3" x14ac:dyDescent="0.35">
      <c r="A23" s="44" t="s">
        <v>85</v>
      </c>
      <c r="B23">
        <v>1</v>
      </c>
      <c r="C23">
        <v>1</v>
      </c>
    </row>
    <row r="24" spans="1:3" x14ac:dyDescent="0.35">
      <c r="A24" s="40" t="s">
        <v>9</v>
      </c>
    </row>
    <row r="25" spans="1:3" x14ac:dyDescent="0.35">
      <c r="A25" s="44" t="s">
        <v>144</v>
      </c>
      <c r="B25">
        <v>3</v>
      </c>
      <c r="C25">
        <v>1</v>
      </c>
    </row>
    <row r="26" spans="1:3" x14ac:dyDescent="0.35">
      <c r="A26" s="44" t="s">
        <v>145</v>
      </c>
      <c r="B26">
        <v>3</v>
      </c>
      <c r="C26">
        <v>1</v>
      </c>
    </row>
    <row r="27" spans="1:3" x14ac:dyDescent="0.35">
      <c r="A27" s="44" t="s">
        <v>142</v>
      </c>
      <c r="B27">
        <v>2</v>
      </c>
      <c r="C27">
        <v>1</v>
      </c>
    </row>
    <row r="28" spans="1:3" x14ac:dyDescent="0.35">
      <c r="A28" s="40" t="s">
        <v>11</v>
      </c>
    </row>
    <row r="29" spans="1:3" x14ac:dyDescent="0.35">
      <c r="A29" s="44" t="s">
        <v>336</v>
      </c>
      <c r="B29">
        <v>2</v>
      </c>
      <c r="C29">
        <v>1</v>
      </c>
    </row>
    <row r="30" spans="1:3" x14ac:dyDescent="0.35">
      <c r="A30" s="44" t="s">
        <v>337</v>
      </c>
      <c r="B30">
        <v>2</v>
      </c>
      <c r="C30">
        <v>1</v>
      </c>
    </row>
    <row r="31" spans="1:3" x14ac:dyDescent="0.35">
      <c r="A31" s="44" t="s">
        <v>148</v>
      </c>
      <c r="B31">
        <v>1</v>
      </c>
      <c r="C31">
        <v>1</v>
      </c>
    </row>
    <row r="32" spans="1:3" x14ac:dyDescent="0.35">
      <c r="A32" s="44" t="s">
        <v>146</v>
      </c>
      <c r="B32">
        <v>3</v>
      </c>
      <c r="C32">
        <v>3</v>
      </c>
    </row>
    <row r="33" spans="1:3" x14ac:dyDescent="0.35">
      <c r="A33" s="44" t="s">
        <v>149</v>
      </c>
      <c r="B33">
        <v>1</v>
      </c>
      <c r="C33">
        <v>1</v>
      </c>
    </row>
    <row r="34" spans="1:3" x14ac:dyDescent="0.35">
      <c r="A34" s="44" t="s">
        <v>150</v>
      </c>
      <c r="B34">
        <v>3</v>
      </c>
      <c r="C34">
        <v>2</v>
      </c>
    </row>
    <row r="35" spans="1:3" x14ac:dyDescent="0.35">
      <c r="A35" s="44" t="s">
        <v>147</v>
      </c>
      <c r="B35">
        <v>4</v>
      </c>
      <c r="C35">
        <v>3</v>
      </c>
    </row>
    <row r="36" spans="1:3" x14ac:dyDescent="0.35">
      <c r="A36" s="44" t="s">
        <v>151</v>
      </c>
      <c r="B36">
        <v>7</v>
      </c>
      <c r="C36">
        <v>4</v>
      </c>
    </row>
    <row r="37" spans="1:3" x14ac:dyDescent="0.35">
      <c r="A37" s="40" t="s">
        <v>51</v>
      </c>
    </row>
    <row r="38" spans="1:3" x14ac:dyDescent="0.35">
      <c r="A38" s="44" t="s">
        <v>176</v>
      </c>
      <c r="B38">
        <v>4</v>
      </c>
      <c r="C38">
        <v>2</v>
      </c>
    </row>
    <row r="39" spans="1:3" x14ac:dyDescent="0.35">
      <c r="A39" s="44" t="s">
        <v>177</v>
      </c>
      <c r="B39">
        <v>4</v>
      </c>
      <c r="C39">
        <v>2</v>
      </c>
    </row>
    <row r="40" spans="1:3" x14ac:dyDescent="0.35">
      <c r="A40" s="44" t="s">
        <v>178</v>
      </c>
      <c r="B40">
        <v>5</v>
      </c>
      <c r="C40">
        <v>3</v>
      </c>
    </row>
    <row r="41" spans="1:3" x14ac:dyDescent="0.35">
      <c r="A41" s="40" t="s">
        <v>409</v>
      </c>
    </row>
    <row r="42" spans="1:3" x14ac:dyDescent="0.35">
      <c r="A42" s="44" t="s">
        <v>270</v>
      </c>
      <c r="B42">
        <v>2</v>
      </c>
      <c r="C42">
        <v>2</v>
      </c>
    </row>
    <row r="43" spans="1:3" x14ac:dyDescent="0.35">
      <c r="A43" s="44" t="s">
        <v>271</v>
      </c>
      <c r="B43">
        <v>1</v>
      </c>
      <c r="C43">
        <v>1</v>
      </c>
    </row>
    <row r="44" spans="1:3" x14ac:dyDescent="0.35">
      <c r="A44" s="44" t="s">
        <v>267</v>
      </c>
      <c r="B44">
        <v>4</v>
      </c>
      <c r="C44">
        <v>3</v>
      </c>
    </row>
    <row r="45" spans="1:3" x14ac:dyDescent="0.35">
      <c r="A45" s="44" t="s">
        <v>272</v>
      </c>
      <c r="B45">
        <v>1</v>
      </c>
      <c r="C45">
        <v>1</v>
      </c>
    </row>
    <row r="46" spans="1:3" x14ac:dyDescent="0.35">
      <c r="A46" s="44" t="s">
        <v>269</v>
      </c>
      <c r="B46">
        <v>5</v>
      </c>
      <c r="C46">
        <v>4</v>
      </c>
    </row>
    <row r="47" spans="1:3" x14ac:dyDescent="0.35">
      <c r="A47" s="40" t="s">
        <v>14</v>
      </c>
    </row>
    <row r="48" spans="1:3" x14ac:dyDescent="0.35">
      <c r="A48" s="44" t="s">
        <v>402</v>
      </c>
      <c r="B48">
        <v>1</v>
      </c>
      <c r="C48">
        <v>1</v>
      </c>
    </row>
    <row r="49" spans="1:3" x14ac:dyDescent="0.35">
      <c r="A49" s="44" t="s">
        <v>403</v>
      </c>
      <c r="B49">
        <v>2</v>
      </c>
      <c r="C49">
        <v>2</v>
      </c>
    </row>
    <row r="50" spans="1:3" x14ac:dyDescent="0.35">
      <c r="A50" s="40" t="s">
        <v>180</v>
      </c>
    </row>
    <row r="51" spans="1:3" x14ac:dyDescent="0.35">
      <c r="A51" s="44" t="s">
        <v>392</v>
      </c>
      <c r="B51">
        <v>1</v>
      </c>
      <c r="C51">
        <v>1</v>
      </c>
    </row>
    <row r="52" spans="1:3" x14ac:dyDescent="0.35">
      <c r="A52" s="44" t="s">
        <v>393</v>
      </c>
      <c r="B52">
        <v>1</v>
      </c>
      <c r="C52">
        <v>1</v>
      </c>
    </row>
    <row r="53" spans="1:3" x14ac:dyDescent="0.35">
      <c r="A53" s="44" t="s">
        <v>394</v>
      </c>
      <c r="B53">
        <v>1</v>
      </c>
      <c r="C53">
        <v>1</v>
      </c>
    </row>
    <row r="54" spans="1:3" x14ac:dyDescent="0.35">
      <c r="A54" s="44" t="s">
        <v>69</v>
      </c>
      <c r="B54">
        <v>1</v>
      </c>
      <c r="C54">
        <v>1</v>
      </c>
    </row>
    <row r="55" spans="1:3" x14ac:dyDescent="0.35">
      <c r="A55" s="44" t="s">
        <v>70</v>
      </c>
      <c r="B55">
        <v>2</v>
      </c>
      <c r="C55">
        <v>2</v>
      </c>
    </row>
    <row r="56" spans="1:3" x14ac:dyDescent="0.35">
      <c r="A56" s="44" t="s">
        <v>71</v>
      </c>
      <c r="B56">
        <v>2</v>
      </c>
      <c r="C56">
        <v>2</v>
      </c>
    </row>
    <row r="57" spans="1:3" x14ac:dyDescent="0.35">
      <c r="A57" s="44" t="s">
        <v>72</v>
      </c>
      <c r="B57">
        <v>1</v>
      </c>
      <c r="C57">
        <v>1</v>
      </c>
    </row>
    <row r="58" spans="1:3" x14ac:dyDescent="0.35">
      <c r="A58" s="44" t="s">
        <v>68</v>
      </c>
      <c r="B58">
        <v>1</v>
      </c>
      <c r="C58">
        <v>1</v>
      </c>
    </row>
    <row r="59" spans="1:3" x14ac:dyDescent="0.35">
      <c r="A59" s="44" t="s">
        <v>73</v>
      </c>
      <c r="B59">
        <v>1</v>
      </c>
      <c r="C59">
        <v>1</v>
      </c>
    </row>
    <row r="60" spans="1:3" x14ac:dyDescent="0.35">
      <c r="A60" s="44" t="s">
        <v>390</v>
      </c>
      <c r="B60">
        <v>3</v>
      </c>
      <c r="C60">
        <v>3</v>
      </c>
    </row>
    <row r="61" spans="1:3" x14ac:dyDescent="0.35">
      <c r="A61" s="44" t="s">
        <v>385</v>
      </c>
      <c r="B61">
        <v>9</v>
      </c>
      <c r="C61">
        <v>9</v>
      </c>
    </row>
    <row r="62" spans="1:3" x14ac:dyDescent="0.35">
      <c r="A62" s="44" t="s">
        <v>386</v>
      </c>
      <c r="B62">
        <v>9</v>
      </c>
      <c r="C62">
        <v>9</v>
      </c>
    </row>
    <row r="63" spans="1:3" x14ac:dyDescent="0.35">
      <c r="A63" s="44" t="s">
        <v>387</v>
      </c>
      <c r="B63">
        <v>1</v>
      </c>
      <c r="C63">
        <v>1</v>
      </c>
    </row>
    <row r="64" spans="1:3" x14ac:dyDescent="0.35">
      <c r="A64" s="44" t="s">
        <v>391</v>
      </c>
      <c r="B64">
        <v>2</v>
      </c>
      <c r="C64">
        <v>2</v>
      </c>
    </row>
    <row r="65" spans="1:3" x14ac:dyDescent="0.35">
      <c r="A65" s="44" t="s">
        <v>388</v>
      </c>
      <c r="B65">
        <v>8</v>
      </c>
      <c r="C65">
        <v>8</v>
      </c>
    </row>
    <row r="66" spans="1:3" x14ac:dyDescent="0.35">
      <c r="A66" s="44" t="s">
        <v>389</v>
      </c>
      <c r="B66">
        <v>6</v>
      </c>
      <c r="C66">
        <v>6</v>
      </c>
    </row>
    <row r="67" spans="1:3" x14ac:dyDescent="0.35">
      <c r="A67" s="40" t="s">
        <v>410</v>
      </c>
    </row>
    <row r="68" spans="1:3" x14ac:dyDescent="0.35">
      <c r="A68" s="44" t="s">
        <v>179</v>
      </c>
      <c r="B68">
        <v>2</v>
      </c>
      <c r="C68">
        <v>1</v>
      </c>
    </row>
    <row r="69" spans="1:3" x14ac:dyDescent="0.35">
      <c r="A69" s="44" t="s">
        <v>181</v>
      </c>
      <c r="B69">
        <v>2</v>
      </c>
      <c r="C69">
        <v>1</v>
      </c>
    </row>
    <row r="70" spans="1:3" x14ac:dyDescent="0.35">
      <c r="A70" s="40" t="s">
        <v>15</v>
      </c>
    </row>
    <row r="71" spans="1:3" x14ac:dyDescent="0.35">
      <c r="A71" s="44" t="s">
        <v>400</v>
      </c>
      <c r="B71">
        <v>1</v>
      </c>
      <c r="C71">
        <v>1</v>
      </c>
    </row>
    <row r="72" spans="1:3" x14ac:dyDescent="0.35">
      <c r="A72" s="44" t="s">
        <v>401</v>
      </c>
      <c r="B72">
        <v>1</v>
      </c>
      <c r="C72">
        <v>1</v>
      </c>
    </row>
    <row r="73" spans="1:3" x14ac:dyDescent="0.35">
      <c r="A73" s="44" t="s">
        <v>395</v>
      </c>
      <c r="B73">
        <v>4</v>
      </c>
      <c r="C73">
        <v>4</v>
      </c>
    </row>
    <row r="74" spans="1:3" x14ac:dyDescent="0.35">
      <c r="A74" s="44" t="s">
        <v>396</v>
      </c>
      <c r="B74">
        <v>9</v>
      </c>
      <c r="C74">
        <v>9</v>
      </c>
    </row>
    <row r="75" spans="1:3" x14ac:dyDescent="0.35">
      <c r="A75" s="44" t="s">
        <v>397</v>
      </c>
      <c r="B75">
        <v>3</v>
      </c>
      <c r="C75">
        <v>3</v>
      </c>
    </row>
    <row r="76" spans="1:3" x14ac:dyDescent="0.35">
      <c r="A76" s="44" t="s">
        <v>398</v>
      </c>
      <c r="B76">
        <v>7</v>
      </c>
      <c r="C76">
        <v>7</v>
      </c>
    </row>
    <row r="77" spans="1:3" x14ac:dyDescent="0.35">
      <c r="A77" s="44" t="s">
        <v>399</v>
      </c>
      <c r="B77">
        <v>1</v>
      </c>
      <c r="C77">
        <v>1</v>
      </c>
    </row>
    <row r="78" spans="1:3" x14ac:dyDescent="0.35">
      <c r="A78" s="40" t="s">
        <v>411</v>
      </c>
    </row>
    <row r="79" spans="1:3" x14ac:dyDescent="0.35">
      <c r="A79" s="44" t="s">
        <v>82</v>
      </c>
      <c r="B79">
        <v>2</v>
      </c>
      <c r="C79">
        <v>1</v>
      </c>
    </row>
    <row r="80" spans="1:3" x14ac:dyDescent="0.35">
      <c r="A80" s="40" t="s">
        <v>52</v>
      </c>
    </row>
    <row r="81" spans="1:3" x14ac:dyDescent="0.35">
      <c r="A81" s="44" t="s">
        <v>195</v>
      </c>
      <c r="B81">
        <v>3</v>
      </c>
      <c r="C81">
        <v>1</v>
      </c>
    </row>
    <row r="82" spans="1:3" x14ac:dyDescent="0.35">
      <c r="A82" s="44" t="s">
        <v>196</v>
      </c>
      <c r="B82">
        <v>3</v>
      </c>
      <c r="C82">
        <v>1</v>
      </c>
    </row>
    <row r="83" spans="1:3" x14ac:dyDescent="0.35">
      <c r="A83" s="44" t="s">
        <v>197</v>
      </c>
      <c r="B83">
        <v>12</v>
      </c>
      <c r="C83">
        <v>5</v>
      </c>
    </row>
    <row r="84" spans="1:3" x14ac:dyDescent="0.35">
      <c r="A84" s="44" t="s">
        <v>198</v>
      </c>
      <c r="B84">
        <v>15</v>
      </c>
      <c r="C84">
        <v>6</v>
      </c>
    </row>
    <row r="85" spans="1:3" x14ac:dyDescent="0.35">
      <c r="A85" s="44" t="s">
        <v>199</v>
      </c>
      <c r="B85">
        <v>1</v>
      </c>
      <c r="C85">
        <v>1</v>
      </c>
    </row>
    <row r="86" spans="1:3" x14ac:dyDescent="0.35">
      <c r="A86" s="44" t="s">
        <v>206</v>
      </c>
      <c r="B86">
        <v>2</v>
      </c>
      <c r="C86">
        <v>1</v>
      </c>
    </row>
    <row r="87" spans="1:3" x14ac:dyDescent="0.35">
      <c r="A87" s="44" t="s">
        <v>200</v>
      </c>
      <c r="B87">
        <v>28</v>
      </c>
      <c r="C87">
        <v>9</v>
      </c>
    </row>
    <row r="88" spans="1:3" x14ac:dyDescent="0.35">
      <c r="A88" s="44" t="s">
        <v>201</v>
      </c>
      <c r="B88">
        <v>3</v>
      </c>
      <c r="C88">
        <v>1</v>
      </c>
    </row>
    <row r="89" spans="1:3" x14ac:dyDescent="0.35">
      <c r="A89" s="44" t="s">
        <v>202</v>
      </c>
      <c r="B89">
        <v>2</v>
      </c>
      <c r="C89">
        <v>1</v>
      </c>
    </row>
    <row r="90" spans="1:3" x14ac:dyDescent="0.35">
      <c r="A90" s="44" t="s">
        <v>207</v>
      </c>
      <c r="B90">
        <v>3</v>
      </c>
      <c r="C90">
        <v>1</v>
      </c>
    </row>
    <row r="91" spans="1:3" x14ac:dyDescent="0.35">
      <c r="A91" s="44" t="s">
        <v>203</v>
      </c>
      <c r="B91">
        <v>17</v>
      </c>
      <c r="C91">
        <v>6</v>
      </c>
    </row>
    <row r="92" spans="1:3" x14ac:dyDescent="0.35">
      <c r="A92" s="44" t="s">
        <v>204</v>
      </c>
      <c r="B92">
        <v>6</v>
      </c>
      <c r="C92">
        <v>2</v>
      </c>
    </row>
    <row r="93" spans="1:3" x14ac:dyDescent="0.35">
      <c r="A93" s="44" t="s">
        <v>205</v>
      </c>
      <c r="B93">
        <v>2</v>
      </c>
      <c r="C93">
        <v>1</v>
      </c>
    </row>
    <row r="94" spans="1:3" x14ac:dyDescent="0.35">
      <c r="A94" s="40" t="s">
        <v>21</v>
      </c>
    </row>
    <row r="95" spans="1:3" x14ac:dyDescent="0.35">
      <c r="A95" s="44" t="s">
        <v>224</v>
      </c>
      <c r="B95">
        <v>2</v>
      </c>
      <c r="C95">
        <v>1</v>
      </c>
    </row>
    <row r="96" spans="1:3" x14ac:dyDescent="0.35">
      <c r="A96" s="44" t="s">
        <v>335</v>
      </c>
      <c r="B96">
        <v>2</v>
      </c>
      <c r="C96">
        <v>1</v>
      </c>
    </row>
    <row r="97" spans="1:3" x14ac:dyDescent="0.35">
      <c r="A97" s="40" t="s">
        <v>54</v>
      </c>
    </row>
    <row r="98" spans="1:3" x14ac:dyDescent="0.35">
      <c r="A98" s="44" t="s">
        <v>208</v>
      </c>
      <c r="B98">
        <v>2</v>
      </c>
      <c r="C98">
        <v>1</v>
      </c>
    </row>
    <row r="99" spans="1:3" x14ac:dyDescent="0.35">
      <c r="A99" s="44" t="s">
        <v>220</v>
      </c>
      <c r="B99">
        <v>11</v>
      </c>
      <c r="C99">
        <v>9</v>
      </c>
    </row>
    <row r="100" spans="1:3" x14ac:dyDescent="0.35">
      <c r="A100" s="44" t="s">
        <v>209</v>
      </c>
      <c r="B100">
        <v>12</v>
      </c>
      <c r="C100">
        <v>7</v>
      </c>
    </row>
    <row r="101" spans="1:3" x14ac:dyDescent="0.35">
      <c r="A101" s="44" t="s">
        <v>221</v>
      </c>
      <c r="B101">
        <v>1</v>
      </c>
      <c r="C101">
        <v>1</v>
      </c>
    </row>
    <row r="102" spans="1:3" x14ac:dyDescent="0.35">
      <c r="A102" s="44" t="s">
        <v>210</v>
      </c>
      <c r="B102">
        <v>45</v>
      </c>
      <c r="C102">
        <v>21</v>
      </c>
    </row>
    <row r="103" spans="1:3" x14ac:dyDescent="0.35">
      <c r="A103" s="44" t="s">
        <v>211</v>
      </c>
      <c r="B103">
        <v>22</v>
      </c>
      <c r="C103">
        <v>11</v>
      </c>
    </row>
    <row r="104" spans="1:3" x14ac:dyDescent="0.35">
      <c r="A104" s="44" t="s">
        <v>222</v>
      </c>
      <c r="B104">
        <v>1</v>
      </c>
      <c r="C104">
        <v>1</v>
      </c>
    </row>
    <row r="105" spans="1:3" x14ac:dyDescent="0.35">
      <c r="A105" s="44" t="s">
        <v>212</v>
      </c>
      <c r="B105">
        <v>38</v>
      </c>
      <c r="C105">
        <v>27</v>
      </c>
    </row>
    <row r="106" spans="1:3" x14ac:dyDescent="0.35">
      <c r="A106" s="44" t="s">
        <v>213</v>
      </c>
      <c r="B106">
        <v>14</v>
      </c>
      <c r="C106">
        <v>6</v>
      </c>
    </row>
    <row r="107" spans="1:3" x14ac:dyDescent="0.35">
      <c r="A107" s="44" t="s">
        <v>214</v>
      </c>
      <c r="B107">
        <v>15</v>
      </c>
      <c r="C107">
        <v>10</v>
      </c>
    </row>
    <row r="108" spans="1:3" x14ac:dyDescent="0.35">
      <c r="A108" s="44" t="s">
        <v>215</v>
      </c>
      <c r="B108">
        <v>8</v>
      </c>
      <c r="C108">
        <v>4</v>
      </c>
    </row>
    <row r="109" spans="1:3" x14ac:dyDescent="0.35">
      <c r="A109" s="44" t="s">
        <v>216</v>
      </c>
      <c r="B109">
        <v>41</v>
      </c>
      <c r="C109">
        <v>21</v>
      </c>
    </row>
    <row r="110" spans="1:3" x14ac:dyDescent="0.35">
      <c r="A110" s="44" t="s">
        <v>217</v>
      </c>
      <c r="B110">
        <v>10</v>
      </c>
      <c r="C110">
        <v>6</v>
      </c>
    </row>
    <row r="111" spans="1:3" x14ac:dyDescent="0.35">
      <c r="A111" s="44" t="s">
        <v>223</v>
      </c>
      <c r="B111">
        <v>3</v>
      </c>
      <c r="C111">
        <v>2</v>
      </c>
    </row>
    <row r="112" spans="1:3" x14ac:dyDescent="0.35">
      <c r="A112" s="44" t="s">
        <v>218</v>
      </c>
      <c r="B112">
        <v>31</v>
      </c>
      <c r="C112">
        <v>21</v>
      </c>
    </row>
    <row r="113" spans="1:3" x14ac:dyDescent="0.35">
      <c r="A113" s="44" t="s">
        <v>219</v>
      </c>
      <c r="B113">
        <v>4</v>
      </c>
      <c r="C113">
        <v>2</v>
      </c>
    </row>
    <row r="114" spans="1:3" x14ac:dyDescent="0.35">
      <c r="A114" s="40" t="s">
        <v>155</v>
      </c>
    </row>
    <row r="115" spans="1:3" x14ac:dyDescent="0.35">
      <c r="A115" s="44" t="s">
        <v>154</v>
      </c>
      <c r="B115">
        <v>7</v>
      </c>
      <c r="C115">
        <v>7</v>
      </c>
    </row>
    <row r="116" spans="1:3" x14ac:dyDescent="0.35">
      <c r="A116" s="44" t="s">
        <v>156</v>
      </c>
      <c r="B116">
        <v>17</v>
      </c>
      <c r="C116">
        <v>16</v>
      </c>
    </row>
    <row r="117" spans="1:3" x14ac:dyDescent="0.35">
      <c r="A117" s="40" t="s">
        <v>226</v>
      </c>
    </row>
    <row r="118" spans="1:3" x14ac:dyDescent="0.35">
      <c r="A118" s="44" t="s">
        <v>308</v>
      </c>
      <c r="B118">
        <v>1</v>
      </c>
      <c r="C118">
        <v>1</v>
      </c>
    </row>
    <row r="119" spans="1:3" x14ac:dyDescent="0.35">
      <c r="A119" s="44" t="s">
        <v>307</v>
      </c>
      <c r="B119">
        <v>3</v>
      </c>
      <c r="C119">
        <v>3</v>
      </c>
    </row>
    <row r="120" spans="1:3" x14ac:dyDescent="0.35">
      <c r="A120" s="44" t="s">
        <v>225</v>
      </c>
      <c r="B120">
        <v>35</v>
      </c>
      <c r="C120">
        <v>25</v>
      </c>
    </row>
    <row r="121" spans="1:3" x14ac:dyDescent="0.35">
      <c r="A121" s="40" t="s">
        <v>59</v>
      </c>
    </row>
    <row r="122" spans="1:3" x14ac:dyDescent="0.35">
      <c r="A122" s="44" t="s">
        <v>285</v>
      </c>
      <c r="B122">
        <v>2</v>
      </c>
      <c r="C122">
        <v>2</v>
      </c>
    </row>
    <row r="123" spans="1:3" x14ac:dyDescent="0.35">
      <c r="A123" s="44" t="s">
        <v>286</v>
      </c>
      <c r="B123">
        <v>1</v>
      </c>
      <c r="C123">
        <v>1</v>
      </c>
    </row>
    <row r="124" spans="1:3" x14ac:dyDescent="0.35">
      <c r="A124" s="44" t="s">
        <v>287</v>
      </c>
      <c r="B124">
        <v>1</v>
      </c>
      <c r="C124">
        <v>1</v>
      </c>
    </row>
    <row r="125" spans="1:3" x14ac:dyDescent="0.35">
      <c r="A125" s="44" t="s">
        <v>288</v>
      </c>
      <c r="B125">
        <v>1</v>
      </c>
      <c r="C125">
        <v>1</v>
      </c>
    </row>
    <row r="126" spans="1:3" x14ac:dyDescent="0.35">
      <c r="A126" s="44" t="s">
        <v>276</v>
      </c>
      <c r="B126">
        <v>4</v>
      </c>
      <c r="C126">
        <v>4</v>
      </c>
    </row>
    <row r="127" spans="1:3" x14ac:dyDescent="0.35">
      <c r="A127" s="44" t="s">
        <v>277</v>
      </c>
      <c r="B127">
        <v>1</v>
      </c>
      <c r="C127">
        <v>1</v>
      </c>
    </row>
    <row r="128" spans="1:3" x14ac:dyDescent="0.35">
      <c r="A128" s="44" t="s">
        <v>278</v>
      </c>
      <c r="B128">
        <v>4</v>
      </c>
      <c r="C128">
        <v>4</v>
      </c>
    </row>
    <row r="129" spans="1:3" x14ac:dyDescent="0.35">
      <c r="A129" s="44" t="s">
        <v>279</v>
      </c>
      <c r="B129">
        <v>1</v>
      </c>
      <c r="C129">
        <v>1</v>
      </c>
    </row>
    <row r="130" spans="1:3" x14ac:dyDescent="0.35">
      <c r="A130" s="44" t="s">
        <v>274</v>
      </c>
      <c r="B130">
        <v>10</v>
      </c>
      <c r="C130">
        <v>9</v>
      </c>
    </row>
    <row r="131" spans="1:3" x14ac:dyDescent="0.35">
      <c r="A131" s="44" t="s">
        <v>275</v>
      </c>
      <c r="B131">
        <v>2</v>
      </c>
      <c r="C131">
        <v>2</v>
      </c>
    </row>
    <row r="132" spans="1:3" x14ac:dyDescent="0.35">
      <c r="A132" s="44" t="s">
        <v>273</v>
      </c>
      <c r="B132">
        <v>1</v>
      </c>
      <c r="C132">
        <v>1</v>
      </c>
    </row>
    <row r="133" spans="1:3" x14ac:dyDescent="0.35">
      <c r="A133" s="40" t="s">
        <v>290</v>
      </c>
    </row>
    <row r="134" spans="1:3" x14ac:dyDescent="0.35">
      <c r="A134" s="44" t="s">
        <v>289</v>
      </c>
      <c r="B134">
        <v>1</v>
      </c>
      <c r="C134">
        <v>1</v>
      </c>
    </row>
    <row r="135" spans="1:3" x14ac:dyDescent="0.35">
      <c r="A135" s="44" t="s">
        <v>291</v>
      </c>
      <c r="B135">
        <v>1</v>
      </c>
      <c r="C135">
        <v>1</v>
      </c>
    </row>
    <row r="136" spans="1:3" x14ac:dyDescent="0.35">
      <c r="A136" s="44" t="s">
        <v>292</v>
      </c>
      <c r="B136">
        <v>1</v>
      </c>
      <c r="C136">
        <v>1</v>
      </c>
    </row>
    <row r="137" spans="1:3" x14ac:dyDescent="0.35">
      <c r="A137" s="44" t="s">
        <v>280</v>
      </c>
      <c r="B137">
        <v>10</v>
      </c>
      <c r="C137">
        <v>10</v>
      </c>
    </row>
    <row r="138" spans="1:3" x14ac:dyDescent="0.35">
      <c r="A138" s="44" t="s">
        <v>281</v>
      </c>
      <c r="B138">
        <v>7</v>
      </c>
      <c r="C138">
        <v>7</v>
      </c>
    </row>
    <row r="139" spans="1:3" x14ac:dyDescent="0.35">
      <c r="A139" s="44" t="s">
        <v>282</v>
      </c>
      <c r="B139">
        <v>11</v>
      </c>
      <c r="C139">
        <v>11</v>
      </c>
    </row>
    <row r="140" spans="1:3" x14ac:dyDescent="0.35">
      <c r="A140" s="44" t="s">
        <v>283</v>
      </c>
      <c r="B140">
        <v>4</v>
      </c>
      <c r="C140">
        <v>4</v>
      </c>
    </row>
    <row r="141" spans="1:3" x14ac:dyDescent="0.35">
      <c r="A141" s="44" t="s">
        <v>284</v>
      </c>
      <c r="B141">
        <v>15</v>
      </c>
      <c r="C141">
        <v>15</v>
      </c>
    </row>
    <row r="142" spans="1:3" x14ac:dyDescent="0.35">
      <c r="A142" s="40" t="s">
        <v>377</v>
      </c>
    </row>
    <row r="143" spans="1:3" x14ac:dyDescent="0.35">
      <c r="A143" s="44" t="s">
        <v>380</v>
      </c>
      <c r="B143">
        <v>2</v>
      </c>
      <c r="C143">
        <v>1</v>
      </c>
    </row>
    <row r="144" spans="1:3" x14ac:dyDescent="0.35">
      <c r="A144" s="44" t="s">
        <v>376</v>
      </c>
      <c r="B144">
        <v>33</v>
      </c>
      <c r="C144">
        <v>7</v>
      </c>
    </row>
    <row r="145" spans="1:3" x14ac:dyDescent="0.35">
      <c r="A145" s="44" t="s">
        <v>378</v>
      </c>
      <c r="B145">
        <v>215</v>
      </c>
      <c r="C145">
        <v>41</v>
      </c>
    </row>
    <row r="146" spans="1:3" x14ac:dyDescent="0.35">
      <c r="A146" s="44" t="s">
        <v>379</v>
      </c>
      <c r="B146">
        <v>13</v>
      </c>
      <c r="C146">
        <v>3</v>
      </c>
    </row>
    <row r="147" spans="1:3" x14ac:dyDescent="0.35">
      <c r="A147" s="44" t="s">
        <v>384</v>
      </c>
      <c r="B147">
        <v>2</v>
      </c>
      <c r="C147">
        <v>1</v>
      </c>
    </row>
    <row r="148" spans="1:3" x14ac:dyDescent="0.35">
      <c r="A148" s="44" t="s">
        <v>381</v>
      </c>
      <c r="B148">
        <v>30</v>
      </c>
      <c r="C148">
        <v>5</v>
      </c>
    </row>
    <row r="149" spans="1:3" x14ac:dyDescent="0.35">
      <c r="A149" s="44" t="s">
        <v>382</v>
      </c>
      <c r="B149">
        <v>131</v>
      </c>
      <c r="C149">
        <v>26</v>
      </c>
    </row>
    <row r="150" spans="1:3" x14ac:dyDescent="0.35">
      <c r="A150" s="44" t="s">
        <v>383</v>
      </c>
      <c r="B150">
        <v>16</v>
      </c>
      <c r="C150">
        <v>3</v>
      </c>
    </row>
    <row r="151" spans="1:3" x14ac:dyDescent="0.35">
      <c r="A151" s="40" t="s">
        <v>412</v>
      </c>
    </row>
    <row r="152" spans="1:3" x14ac:dyDescent="0.35">
      <c r="A152" s="44" t="s">
        <v>74</v>
      </c>
      <c r="B152">
        <v>3</v>
      </c>
      <c r="C152">
        <v>1</v>
      </c>
    </row>
    <row r="153" spans="1:3" x14ac:dyDescent="0.35">
      <c r="A153" s="44" t="s">
        <v>404</v>
      </c>
      <c r="B153">
        <v>5</v>
      </c>
      <c r="C153">
        <v>3</v>
      </c>
    </row>
    <row r="154" spans="1:3" x14ac:dyDescent="0.35">
      <c r="A154" s="40" t="s">
        <v>103</v>
      </c>
    </row>
    <row r="155" spans="1:3" x14ac:dyDescent="0.35">
      <c r="A155" s="44" t="s">
        <v>74</v>
      </c>
      <c r="B155">
        <v>1</v>
      </c>
      <c r="C155">
        <v>1</v>
      </c>
    </row>
    <row r="156" spans="1:3" x14ac:dyDescent="0.35">
      <c r="A156" s="44" t="s">
        <v>138</v>
      </c>
      <c r="B156">
        <v>1</v>
      </c>
      <c r="C156">
        <v>1</v>
      </c>
    </row>
    <row r="157" spans="1:3" x14ac:dyDescent="0.35">
      <c r="A157" s="44" t="s">
        <v>139</v>
      </c>
      <c r="B157">
        <v>4</v>
      </c>
      <c r="C157">
        <v>2</v>
      </c>
    </row>
    <row r="158" spans="1:3" x14ac:dyDescent="0.35">
      <c r="A158" s="44" t="s">
        <v>140</v>
      </c>
      <c r="B158">
        <v>1</v>
      </c>
      <c r="C158">
        <v>1</v>
      </c>
    </row>
    <row r="159" spans="1:3" x14ac:dyDescent="0.35">
      <c r="A159" s="44" t="s">
        <v>141</v>
      </c>
      <c r="B159">
        <v>1</v>
      </c>
      <c r="C159">
        <v>1</v>
      </c>
    </row>
    <row r="160" spans="1:3" x14ac:dyDescent="0.35">
      <c r="A160" s="44" t="s">
        <v>102</v>
      </c>
      <c r="B160">
        <v>11</v>
      </c>
      <c r="C160">
        <v>6</v>
      </c>
    </row>
    <row r="161" spans="1:3" x14ac:dyDescent="0.35">
      <c r="A161" s="44" t="s">
        <v>107</v>
      </c>
      <c r="B161">
        <v>5</v>
      </c>
      <c r="C161">
        <v>3</v>
      </c>
    </row>
    <row r="162" spans="1:3" x14ac:dyDescent="0.35">
      <c r="A162" s="44" t="s">
        <v>121</v>
      </c>
      <c r="B162">
        <v>2</v>
      </c>
      <c r="C162">
        <v>1</v>
      </c>
    </row>
    <row r="163" spans="1:3" x14ac:dyDescent="0.35">
      <c r="A163" s="44" t="s">
        <v>122</v>
      </c>
      <c r="B163">
        <v>7</v>
      </c>
      <c r="C163">
        <v>4</v>
      </c>
    </row>
    <row r="164" spans="1:3" x14ac:dyDescent="0.35">
      <c r="A164" s="44" t="s">
        <v>108</v>
      </c>
      <c r="B164">
        <v>2</v>
      </c>
      <c r="C164">
        <v>1</v>
      </c>
    </row>
    <row r="165" spans="1:3" x14ac:dyDescent="0.35">
      <c r="A165" s="44" t="s">
        <v>123</v>
      </c>
      <c r="B165">
        <v>2</v>
      </c>
      <c r="C165">
        <v>1</v>
      </c>
    </row>
    <row r="166" spans="1:3" x14ac:dyDescent="0.35">
      <c r="A166" s="44" t="s">
        <v>124</v>
      </c>
      <c r="B166">
        <v>5</v>
      </c>
      <c r="C166">
        <v>3</v>
      </c>
    </row>
    <row r="167" spans="1:3" x14ac:dyDescent="0.35">
      <c r="A167" s="44" t="s">
        <v>104</v>
      </c>
      <c r="B167">
        <v>15</v>
      </c>
      <c r="C167">
        <v>8</v>
      </c>
    </row>
    <row r="168" spans="1:3" x14ac:dyDescent="0.35">
      <c r="A168" s="44" t="s">
        <v>109</v>
      </c>
      <c r="B168">
        <v>6</v>
      </c>
      <c r="C168">
        <v>3</v>
      </c>
    </row>
    <row r="169" spans="1:3" x14ac:dyDescent="0.35">
      <c r="A169" s="44" t="s">
        <v>125</v>
      </c>
      <c r="B169">
        <v>2</v>
      </c>
      <c r="C169">
        <v>1</v>
      </c>
    </row>
    <row r="170" spans="1:3" x14ac:dyDescent="0.35">
      <c r="A170" s="44" t="s">
        <v>126</v>
      </c>
      <c r="B170">
        <v>8</v>
      </c>
      <c r="C170">
        <v>4</v>
      </c>
    </row>
    <row r="171" spans="1:3" x14ac:dyDescent="0.35">
      <c r="A171" s="44" t="s">
        <v>127</v>
      </c>
      <c r="B171">
        <v>5</v>
      </c>
      <c r="C171">
        <v>3</v>
      </c>
    </row>
    <row r="172" spans="1:3" x14ac:dyDescent="0.35">
      <c r="A172" s="44" t="s">
        <v>128</v>
      </c>
      <c r="B172">
        <v>2</v>
      </c>
      <c r="C172">
        <v>1</v>
      </c>
    </row>
    <row r="173" spans="1:3" x14ac:dyDescent="0.35">
      <c r="A173" s="44" t="s">
        <v>105</v>
      </c>
      <c r="B173">
        <v>6</v>
      </c>
      <c r="C173">
        <v>3</v>
      </c>
    </row>
    <row r="174" spans="1:3" x14ac:dyDescent="0.35">
      <c r="A174" s="44" t="s">
        <v>110</v>
      </c>
      <c r="B174">
        <v>2</v>
      </c>
      <c r="C174">
        <v>2</v>
      </c>
    </row>
    <row r="175" spans="1:3" x14ac:dyDescent="0.35">
      <c r="A175" s="44" t="s">
        <v>129</v>
      </c>
      <c r="B175">
        <v>1</v>
      </c>
      <c r="C175">
        <v>1</v>
      </c>
    </row>
    <row r="176" spans="1:3" x14ac:dyDescent="0.35">
      <c r="A176" s="44" t="s">
        <v>111</v>
      </c>
      <c r="B176">
        <v>11</v>
      </c>
      <c r="C176">
        <v>4</v>
      </c>
    </row>
    <row r="177" spans="1:3" x14ac:dyDescent="0.35">
      <c r="A177" s="44" t="s">
        <v>112</v>
      </c>
      <c r="B177">
        <v>23</v>
      </c>
      <c r="C177">
        <v>12</v>
      </c>
    </row>
    <row r="178" spans="1:3" x14ac:dyDescent="0.35">
      <c r="A178" s="44" t="s">
        <v>113</v>
      </c>
      <c r="B178">
        <v>4</v>
      </c>
      <c r="C178">
        <v>2</v>
      </c>
    </row>
    <row r="179" spans="1:3" x14ac:dyDescent="0.35">
      <c r="A179" s="44" t="s">
        <v>114</v>
      </c>
      <c r="B179">
        <v>4</v>
      </c>
      <c r="C179">
        <v>2</v>
      </c>
    </row>
    <row r="180" spans="1:3" x14ac:dyDescent="0.35">
      <c r="A180" s="44" t="s">
        <v>130</v>
      </c>
      <c r="B180">
        <v>16</v>
      </c>
      <c r="C180">
        <v>8</v>
      </c>
    </row>
    <row r="181" spans="1:3" x14ac:dyDescent="0.35">
      <c r="A181" s="44" t="s">
        <v>131</v>
      </c>
      <c r="B181">
        <v>4</v>
      </c>
      <c r="C181">
        <v>2</v>
      </c>
    </row>
    <row r="182" spans="1:3" x14ac:dyDescent="0.35">
      <c r="A182" s="44" t="s">
        <v>115</v>
      </c>
      <c r="B182">
        <v>1</v>
      </c>
      <c r="C182">
        <v>1</v>
      </c>
    </row>
    <row r="183" spans="1:3" x14ac:dyDescent="0.35">
      <c r="A183" s="44" t="s">
        <v>116</v>
      </c>
      <c r="B183">
        <v>7</v>
      </c>
      <c r="C183">
        <v>4</v>
      </c>
    </row>
    <row r="184" spans="1:3" x14ac:dyDescent="0.35">
      <c r="A184" s="44" t="s">
        <v>117</v>
      </c>
      <c r="B184">
        <v>5</v>
      </c>
      <c r="C184">
        <v>3</v>
      </c>
    </row>
    <row r="185" spans="1:3" x14ac:dyDescent="0.35">
      <c r="A185" s="44" t="s">
        <v>106</v>
      </c>
      <c r="B185">
        <v>7</v>
      </c>
      <c r="C185">
        <v>4</v>
      </c>
    </row>
    <row r="186" spans="1:3" x14ac:dyDescent="0.35">
      <c r="A186" s="44" t="s">
        <v>137</v>
      </c>
      <c r="B186">
        <v>3</v>
      </c>
      <c r="C186">
        <v>1</v>
      </c>
    </row>
    <row r="187" spans="1:3" x14ac:dyDescent="0.35">
      <c r="A187" s="44" t="s">
        <v>132</v>
      </c>
      <c r="B187">
        <v>9</v>
      </c>
      <c r="C187">
        <v>5</v>
      </c>
    </row>
    <row r="188" spans="1:3" x14ac:dyDescent="0.35">
      <c r="A188" s="44" t="s">
        <v>133</v>
      </c>
      <c r="B188">
        <v>2</v>
      </c>
      <c r="C188">
        <v>1</v>
      </c>
    </row>
    <row r="189" spans="1:3" x14ac:dyDescent="0.35">
      <c r="A189" s="44" t="s">
        <v>134</v>
      </c>
      <c r="B189">
        <v>2</v>
      </c>
      <c r="C189">
        <v>1</v>
      </c>
    </row>
    <row r="190" spans="1:3" x14ac:dyDescent="0.35">
      <c r="A190" s="44" t="s">
        <v>118</v>
      </c>
      <c r="B190">
        <v>2</v>
      </c>
      <c r="C190">
        <v>1</v>
      </c>
    </row>
    <row r="191" spans="1:3" x14ac:dyDescent="0.35">
      <c r="A191" s="44" t="s">
        <v>119</v>
      </c>
      <c r="B191">
        <v>8</v>
      </c>
      <c r="C191">
        <v>3</v>
      </c>
    </row>
    <row r="192" spans="1:3" x14ac:dyDescent="0.35">
      <c r="A192" s="44" t="s">
        <v>135</v>
      </c>
      <c r="B192">
        <v>2</v>
      </c>
      <c r="C192">
        <v>1</v>
      </c>
    </row>
    <row r="193" spans="1:3" x14ac:dyDescent="0.35">
      <c r="A193" s="44" t="s">
        <v>136</v>
      </c>
      <c r="B193">
        <v>2</v>
      </c>
      <c r="C193">
        <v>1</v>
      </c>
    </row>
    <row r="194" spans="1:3" x14ac:dyDescent="0.35">
      <c r="A194" s="44" t="s">
        <v>120</v>
      </c>
      <c r="B194">
        <v>2</v>
      </c>
      <c r="C194">
        <v>1</v>
      </c>
    </row>
    <row r="195" spans="1:3" x14ac:dyDescent="0.35">
      <c r="A195" s="40" t="s">
        <v>160</v>
      </c>
    </row>
    <row r="196" spans="1:3" x14ac:dyDescent="0.35">
      <c r="A196" s="44" t="s">
        <v>174</v>
      </c>
      <c r="B196">
        <v>1</v>
      </c>
      <c r="C196">
        <v>1</v>
      </c>
    </row>
    <row r="197" spans="1:3" x14ac:dyDescent="0.35">
      <c r="A197" s="44" t="s">
        <v>165</v>
      </c>
      <c r="B197">
        <v>2</v>
      </c>
      <c r="C197">
        <v>1</v>
      </c>
    </row>
    <row r="198" spans="1:3" x14ac:dyDescent="0.35">
      <c r="A198" s="44" t="s">
        <v>166</v>
      </c>
      <c r="B198">
        <v>1</v>
      </c>
      <c r="C198">
        <v>1</v>
      </c>
    </row>
    <row r="199" spans="1:3" x14ac:dyDescent="0.35">
      <c r="A199" s="44" t="s">
        <v>167</v>
      </c>
      <c r="B199">
        <v>1</v>
      </c>
      <c r="C199">
        <v>1</v>
      </c>
    </row>
    <row r="200" spans="1:3" x14ac:dyDescent="0.35">
      <c r="A200" s="44" t="s">
        <v>168</v>
      </c>
      <c r="B200">
        <v>3</v>
      </c>
      <c r="C200">
        <v>3</v>
      </c>
    </row>
    <row r="201" spans="1:3" x14ac:dyDescent="0.35">
      <c r="A201" s="44" t="s">
        <v>169</v>
      </c>
      <c r="B201">
        <v>2</v>
      </c>
      <c r="C201">
        <v>2</v>
      </c>
    </row>
    <row r="202" spans="1:3" x14ac:dyDescent="0.35">
      <c r="A202" s="44" t="s">
        <v>170</v>
      </c>
      <c r="B202">
        <v>7</v>
      </c>
      <c r="C202">
        <v>4</v>
      </c>
    </row>
    <row r="203" spans="1:3" x14ac:dyDescent="0.35">
      <c r="A203" s="44" t="s">
        <v>171</v>
      </c>
      <c r="B203">
        <v>6</v>
      </c>
      <c r="C203">
        <v>2</v>
      </c>
    </row>
    <row r="204" spans="1:3" x14ac:dyDescent="0.35">
      <c r="A204" s="44" t="s">
        <v>172</v>
      </c>
      <c r="B204">
        <v>4</v>
      </c>
      <c r="C204">
        <v>3</v>
      </c>
    </row>
    <row r="205" spans="1:3" x14ac:dyDescent="0.35">
      <c r="A205" s="44" t="s">
        <v>173</v>
      </c>
      <c r="B205">
        <v>3</v>
      </c>
      <c r="C205">
        <v>2</v>
      </c>
    </row>
    <row r="206" spans="1:3" x14ac:dyDescent="0.35">
      <c r="A206" s="44" t="s">
        <v>159</v>
      </c>
      <c r="B206">
        <v>2</v>
      </c>
      <c r="C206">
        <v>1</v>
      </c>
    </row>
    <row r="207" spans="1:3" x14ac:dyDescent="0.35">
      <c r="A207" s="44" t="s">
        <v>161</v>
      </c>
      <c r="B207">
        <v>1</v>
      </c>
      <c r="C207">
        <v>1</v>
      </c>
    </row>
    <row r="208" spans="1:3" x14ac:dyDescent="0.35">
      <c r="A208" s="44" t="s">
        <v>162</v>
      </c>
      <c r="B208">
        <v>1</v>
      </c>
      <c r="C208">
        <v>1</v>
      </c>
    </row>
    <row r="209" spans="1:3" x14ac:dyDescent="0.35">
      <c r="A209" s="44" t="s">
        <v>163</v>
      </c>
      <c r="B209">
        <v>1</v>
      </c>
      <c r="C209">
        <v>1</v>
      </c>
    </row>
    <row r="210" spans="1:3" x14ac:dyDescent="0.35">
      <c r="A210" s="44" t="s">
        <v>164</v>
      </c>
      <c r="B210">
        <v>2</v>
      </c>
      <c r="C210">
        <v>1</v>
      </c>
    </row>
    <row r="211" spans="1:3" x14ac:dyDescent="0.35">
      <c r="A211" s="40" t="s">
        <v>75</v>
      </c>
    </row>
    <row r="212" spans="1:3" x14ac:dyDescent="0.35">
      <c r="A212" s="44" t="s">
        <v>74</v>
      </c>
      <c r="B212">
        <v>3</v>
      </c>
      <c r="C212">
        <v>1</v>
      </c>
    </row>
    <row r="213" spans="1:3" x14ac:dyDescent="0.35">
      <c r="A213" s="44" t="s">
        <v>79</v>
      </c>
      <c r="B213">
        <v>2</v>
      </c>
      <c r="C213">
        <v>1</v>
      </c>
    </row>
    <row r="214" spans="1:3" x14ac:dyDescent="0.35">
      <c r="A214" s="44" t="s">
        <v>80</v>
      </c>
      <c r="B214">
        <v>2</v>
      </c>
      <c r="C214">
        <v>1</v>
      </c>
    </row>
    <row r="215" spans="1:3" x14ac:dyDescent="0.35">
      <c r="A215" s="44" t="s">
        <v>81</v>
      </c>
      <c r="B215">
        <v>2</v>
      </c>
      <c r="C215">
        <v>1</v>
      </c>
    </row>
    <row r="216" spans="1:3" x14ac:dyDescent="0.35">
      <c r="A216" s="40" t="s">
        <v>19</v>
      </c>
    </row>
    <row r="217" spans="1:3" x14ac:dyDescent="0.35">
      <c r="A217" s="44" t="s">
        <v>315</v>
      </c>
      <c r="B217">
        <v>4</v>
      </c>
      <c r="C217">
        <v>3</v>
      </c>
    </row>
    <row r="218" spans="1:3" x14ac:dyDescent="0.35">
      <c r="A218" s="44" t="s">
        <v>311</v>
      </c>
      <c r="B218">
        <v>5</v>
      </c>
      <c r="C218">
        <v>3</v>
      </c>
    </row>
    <row r="219" spans="1:3" x14ac:dyDescent="0.35">
      <c r="A219" s="44" t="s">
        <v>316</v>
      </c>
      <c r="B219">
        <v>3</v>
      </c>
      <c r="C219">
        <v>2</v>
      </c>
    </row>
    <row r="220" spans="1:3" x14ac:dyDescent="0.35">
      <c r="A220" s="44" t="s">
        <v>312</v>
      </c>
      <c r="B220">
        <v>7</v>
      </c>
      <c r="C220">
        <v>5</v>
      </c>
    </row>
    <row r="221" spans="1:3" x14ac:dyDescent="0.35">
      <c r="A221" s="44" t="s">
        <v>317</v>
      </c>
      <c r="B221">
        <v>2</v>
      </c>
      <c r="C221">
        <v>2</v>
      </c>
    </row>
    <row r="222" spans="1:3" x14ac:dyDescent="0.35">
      <c r="A222" s="44" t="s">
        <v>313</v>
      </c>
      <c r="B222">
        <v>18</v>
      </c>
      <c r="C222">
        <v>12</v>
      </c>
    </row>
    <row r="223" spans="1:3" x14ac:dyDescent="0.35">
      <c r="A223" s="44" t="s">
        <v>314</v>
      </c>
      <c r="B223">
        <v>3</v>
      </c>
      <c r="C223">
        <v>2</v>
      </c>
    </row>
    <row r="224" spans="1:3" x14ac:dyDescent="0.35">
      <c r="A224" s="40" t="s">
        <v>63</v>
      </c>
    </row>
    <row r="225" spans="1:3" x14ac:dyDescent="0.35">
      <c r="A225" s="44" t="s">
        <v>322</v>
      </c>
      <c r="B225">
        <v>4</v>
      </c>
      <c r="C225">
        <v>4</v>
      </c>
    </row>
    <row r="226" spans="1:3" x14ac:dyDescent="0.35">
      <c r="A226" s="44" t="s">
        <v>323</v>
      </c>
      <c r="B226">
        <v>1</v>
      </c>
      <c r="C226">
        <v>1</v>
      </c>
    </row>
    <row r="227" spans="1:3" x14ac:dyDescent="0.35">
      <c r="A227" s="44" t="s">
        <v>324</v>
      </c>
      <c r="B227">
        <v>1</v>
      </c>
      <c r="C227">
        <v>1</v>
      </c>
    </row>
    <row r="228" spans="1:3" x14ac:dyDescent="0.35">
      <c r="A228" s="44" t="s">
        <v>325</v>
      </c>
      <c r="B228">
        <v>2</v>
      </c>
      <c r="C228">
        <v>2</v>
      </c>
    </row>
    <row r="229" spans="1:3" x14ac:dyDescent="0.35">
      <c r="A229" s="44" t="s">
        <v>318</v>
      </c>
      <c r="B229">
        <v>7</v>
      </c>
      <c r="C229">
        <v>6</v>
      </c>
    </row>
    <row r="230" spans="1:3" x14ac:dyDescent="0.35">
      <c r="A230" s="44" t="s">
        <v>326</v>
      </c>
      <c r="B230">
        <v>1</v>
      </c>
      <c r="C230">
        <v>1</v>
      </c>
    </row>
    <row r="231" spans="1:3" x14ac:dyDescent="0.35">
      <c r="A231" s="44" t="s">
        <v>319</v>
      </c>
      <c r="B231">
        <v>4</v>
      </c>
      <c r="C231">
        <v>4</v>
      </c>
    </row>
    <row r="232" spans="1:3" x14ac:dyDescent="0.35">
      <c r="A232" s="44" t="s">
        <v>327</v>
      </c>
      <c r="B232">
        <v>3</v>
      </c>
      <c r="C232">
        <v>1</v>
      </c>
    </row>
    <row r="233" spans="1:3" x14ac:dyDescent="0.35">
      <c r="A233" s="44" t="s">
        <v>328</v>
      </c>
      <c r="B233">
        <v>2</v>
      </c>
      <c r="C233">
        <v>1</v>
      </c>
    </row>
    <row r="234" spans="1:3" x14ac:dyDescent="0.35">
      <c r="A234" s="44" t="s">
        <v>329</v>
      </c>
      <c r="B234">
        <v>2</v>
      </c>
      <c r="C234">
        <v>2</v>
      </c>
    </row>
    <row r="235" spans="1:3" x14ac:dyDescent="0.35">
      <c r="A235" s="44" t="s">
        <v>320</v>
      </c>
      <c r="B235">
        <v>5</v>
      </c>
      <c r="C235">
        <v>4</v>
      </c>
    </row>
    <row r="236" spans="1:3" x14ac:dyDescent="0.35">
      <c r="A236" s="44" t="s">
        <v>321</v>
      </c>
      <c r="B236">
        <v>1</v>
      </c>
      <c r="C236">
        <v>1</v>
      </c>
    </row>
    <row r="237" spans="1:3" x14ac:dyDescent="0.35">
      <c r="A237" s="44" t="s">
        <v>310</v>
      </c>
      <c r="B237">
        <v>2</v>
      </c>
      <c r="C237">
        <v>1</v>
      </c>
    </row>
    <row r="238" spans="1:3" x14ac:dyDescent="0.35">
      <c r="A238" s="40" t="s">
        <v>236</v>
      </c>
    </row>
    <row r="239" spans="1:3" x14ac:dyDescent="0.35">
      <c r="A239" s="44" t="s">
        <v>330</v>
      </c>
      <c r="B239">
        <v>1</v>
      </c>
      <c r="C239">
        <v>1</v>
      </c>
    </row>
    <row r="240" spans="1:3" x14ac:dyDescent="0.35">
      <c r="A240" s="44" t="s">
        <v>235</v>
      </c>
      <c r="B240">
        <v>1</v>
      </c>
      <c r="C240">
        <v>1</v>
      </c>
    </row>
    <row r="241" spans="1:3" x14ac:dyDescent="0.35">
      <c r="A241" s="44" t="s">
        <v>237</v>
      </c>
      <c r="B241">
        <v>1</v>
      </c>
      <c r="C241">
        <v>1</v>
      </c>
    </row>
    <row r="242" spans="1:3" x14ac:dyDescent="0.35">
      <c r="A242" s="44" t="s">
        <v>238</v>
      </c>
      <c r="B242">
        <v>2</v>
      </c>
      <c r="C242">
        <v>2</v>
      </c>
    </row>
    <row r="243" spans="1:3" x14ac:dyDescent="0.35">
      <c r="A243" s="44" t="s">
        <v>239</v>
      </c>
      <c r="B243">
        <v>1</v>
      </c>
      <c r="C243">
        <v>1</v>
      </c>
    </row>
    <row r="244" spans="1:3" x14ac:dyDescent="0.35">
      <c r="A244" s="44" t="s">
        <v>240</v>
      </c>
      <c r="B244">
        <v>1</v>
      </c>
      <c r="C244">
        <v>1</v>
      </c>
    </row>
    <row r="245" spans="1:3" x14ac:dyDescent="0.35">
      <c r="A245" s="44" t="s">
        <v>241</v>
      </c>
      <c r="B245">
        <v>2</v>
      </c>
      <c r="C245">
        <v>2</v>
      </c>
    </row>
    <row r="246" spans="1:3" x14ac:dyDescent="0.35">
      <c r="A246" s="40" t="s">
        <v>27</v>
      </c>
    </row>
    <row r="247" spans="1:3" x14ac:dyDescent="0.35">
      <c r="A247" s="44" t="s">
        <v>413</v>
      </c>
      <c r="B247">
        <v>1</v>
      </c>
      <c r="C247">
        <v>1</v>
      </c>
    </row>
    <row r="248" spans="1:3" x14ac:dyDescent="0.35">
      <c r="A248" s="40" t="s">
        <v>29</v>
      </c>
    </row>
    <row r="249" spans="1:3" x14ac:dyDescent="0.35">
      <c r="A249" s="44" t="s">
        <v>86</v>
      </c>
      <c r="B249">
        <v>8</v>
      </c>
      <c r="C249">
        <v>3</v>
      </c>
    </row>
    <row r="250" spans="1:3" x14ac:dyDescent="0.35">
      <c r="A250" s="44" t="s">
        <v>87</v>
      </c>
      <c r="B250">
        <v>14</v>
      </c>
      <c r="C250">
        <v>9</v>
      </c>
    </row>
    <row r="251" spans="1:3" x14ac:dyDescent="0.35">
      <c r="A251" s="44" t="s">
        <v>88</v>
      </c>
      <c r="B251">
        <v>11</v>
      </c>
      <c r="C251">
        <v>5</v>
      </c>
    </row>
    <row r="252" spans="1:3" x14ac:dyDescent="0.35">
      <c r="A252" s="44" t="s">
        <v>90</v>
      </c>
      <c r="B252">
        <v>2</v>
      </c>
      <c r="C252">
        <v>1</v>
      </c>
    </row>
    <row r="253" spans="1:3" x14ac:dyDescent="0.35">
      <c r="A253" s="44" t="s">
        <v>89</v>
      </c>
      <c r="B253">
        <v>14</v>
      </c>
      <c r="C253">
        <v>5</v>
      </c>
    </row>
    <row r="254" spans="1:3" x14ac:dyDescent="0.35">
      <c r="A254" s="40" t="s">
        <v>30</v>
      </c>
    </row>
    <row r="255" spans="1:3" x14ac:dyDescent="0.35">
      <c r="A255" s="44" t="s">
        <v>331</v>
      </c>
      <c r="B255">
        <v>1</v>
      </c>
      <c r="C255">
        <v>1</v>
      </c>
    </row>
    <row r="256" spans="1:3" x14ac:dyDescent="0.35">
      <c r="A256" s="44" t="s">
        <v>92</v>
      </c>
      <c r="B256">
        <v>2</v>
      </c>
      <c r="C256">
        <v>1</v>
      </c>
    </row>
    <row r="257" spans="1:3" x14ac:dyDescent="0.35">
      <c r="A257" s="44" t="s">
        <v>93</v>
      </c>
      <c r="B257">
        <v>21</v>
      </c>
      <c r="C257">
        <v>10</v>
      </c>
    </row>
    <row r="258" spans="1:3" x14ac:dyDescent="0.35">
      <c r="A258" s="44" t="s">
        <v>94</v>
      </c>
      <c r="B258">
        <v>2</v>
      </c>
      <c r="C258">
        <v>1</v>
      </c>
    </row>
    <row r="259" spans="1:3" x14ac:dyDescent="0.35">
      <c r="A259" s="44" t="s">
        <v>95</v>
      </c>
      <c r="B259">
        <v>2</v>
      </c>
      <c r="C259">
        <v>1</v>
      </c>
    </row>
    <row r="260" spans="1:3" x14ac:dyDescent="0.35">
      <c r="A260" s="44" t="s">
        <v>91</v>
      </c>
      <c r="B260">
        <v>16</v>
      </c>
      <c r="C260">
        <v>7</v>
      </c>
    </row>
    <row r="261" spans="1:3" x14ac:dyDescent="0.35">
      <c r="A261" s="40" t="s">
        <v>97</v>
      </c>
    </row>
    <row r="262" spans="1:3" x14ac:dyDescent="0.35">
      <c r="A262" s="44" t="s">
        <v>96</v>
      </c>
      <c r="B262">
        <v>6</v>
      </c>
      <c r="C262">
        <v>2</v>
      </c>
    </row>
    <row r="263" spans="1:3" x14ac:dyDescent="0.35">
      <c r="A263" s="44" t="s">
        <v>98</v>
      </c>
      <c r="B263">
        <v>17</v>
      </c>
      <c r="C263">
        <v>10</v>
      </c>
    </row>
    <row r="264" spans="1:3" x14ac:dyDescent="0.35">
      <c r="A264" s="44" t="s">
        <v>99</v>
      </c>
      <c r="B264">
        <v>4</v>
      </c>
      <c r="C264">
        <v>2</v>
      </c>
    </row>
    <row r="265" spans="1:3" x14ac:dyDescent="0.35">
      <c r="A265" s="44" t="s">
        <v>101</v>
      </c>
      <c r="B265">
        <v>2</v>
      </c>
      <c r="C265">
        <v>1</v>
      </c>
    </row>
    <row r="266" spans="1:3" x14ac:dyDescent="0.35">
      <c r="A266" s="44" t="s">
        <v>100</v>
      </c>
      <c r="B266">
        <v>29</v>
      </c>
      <c r="C266">
        <v>10</v>
      </c>
    </row>
    <row r="267" spans="1:3" x14ac:dyDescent="0.35">
      <c r="A267" s="40" t="s">
        <v>143</v>
      </c>
    </row>
    <row r="268" spans="1:3" x14ac:dyDescent="0.35">
      <c r="A268" s="44" t="s">
        <v>74</v>
      </c>
      <c r="B268">
        <v>4</v>
      </c>
      <c r="C268">
        <v>1</v>
      </c>
    </row>
    <row r="269" spans="1:3" x14ac:dyDescent="0.35">
      <c r="A269" s="44" t="s">
        <v>260</v>
      </c>
      <c r="B269">
        <v>5</v>
      </c>
      <c r="C269">
        <v>1</v>
      </c>
    </row>
    <row r="270" spans="1:3" x14ac:dyDescent="0.35">
      <c r="A270" s="44" t="s">
        <v>257</v>
      </c>
      <c r="B270">
        <v>5</v>
      </c>
      <c r="C270">
        <v>1</v>
      </c>
    </row>
    <row r="271" spans="1:3" x14ac:dyDescent="0.35">
      <c r="A271" s="44" t="s">
        <v>261</v>
      </c>
      <c r="B271">
        <v>3</v>
      </c>
      <c r="C271">
        <v>1</v>
      </c>
    </row>
    <row r="272" spans="1:3" x14ac:dyDescent="0.35">
      <c r="A272" s="44" t="s">
        <v>258</v>
      </c>
      <c r="B272">
        <v>3</v>
      </c>
      <c r="C272">
        <v>1</v>
      </c>
    </row>
    <row r="273" spans="1:3" x14ac:dyDescent="0.35">
      <c r="A273" s="44" t="s">
        <v>259</v>
      </c>
      <c r="B273">
        <v>2</v>
      </c>
      <c r="C273">
        <v>1</v>
      </c>
    </row>
    <row r="274" spans="1:3" x14ac:dyDescent="0.35">
      <c r="A274" s="44" t="s">
        <v>262</v>
      </c>
      <c r="B274">
        <v>3</v>
      </c>
      <c r="C274">
        <v>1</v>
      </c>
    </row>
    <row r="275" spans="1:3" x14ac:dyDescent="0.35">
      <c r="A275" s="44" t="s">
        <v>342</v>
      </c>
      <c r="B275">
        <v>3</v>
      </c>
      <c r="C275">
        <v>1</v>
      </c>
    </row>
    <row r="276" spans="1:3" x14ac:dyDescent="0.35">
      <c r="A276" s="44" t="s">
        <v>343</v>
      </c>
      <c r="B276">
        <v>4</v>
      </c>
      <c r="C276">
        <v>1</v>
      </c>
    </row>
    <row r="277" spans="1:3" x14ac:dyDescent="0.35">
      <c r="A277" s="44" t="s">
        <v>344</v>
      </c>
      <c r="B277">
        <v>2</v>
      </c>
      <c r="C277">
        <v>1</v>
      </c>
    </row>
    <row r="278" spans="1:3" x14ac:dyDescent="0.35">
      <c r="A278" s="44" t="s">
        <v>345</v>
      </c>
      <c r="B278">
        <v>40</v>
      </c>
      <c r="C278">
        <v>13</v>
      </c>
    </row>
    <row r="279" spans="1:3" x14ac:dyDescent="0.35">
      <c r="A279" s="44" t="s">
        <v>346</v>
      </c>
      <c r="B279">
        <v>21</v>
      </c>
      <c r="C279">
        <v>9</v>
      </c>
    </row>
    <row r="280" spans="1:3" x14ac:dyDescent="0.35">
      <c r="A280" s="44" t="s">
        <v>347</v>
      </c>
      <c r="B280">
        <v>37</v>
      </c>
      <c r="C280">
        <v>13</v>
      </c>
    </row>
    <row r="281" spans="1:3" x14ac:dyDescent="0.35">
      <c r="A281" s="44" t="s">
        <v>348</v>
      </c>
      <c r="B281">
        <v>28</v>
      </c>
      <c r="C281">
        <v>11</v>
      </c>
    </row>
    <row r="282" spans="1:3" x14ac:dyDescent="0.35">
      <c r="A282" s="44" t="s">
        <v>349</v>
      </c>
      <c r="B282">
        <v>5</v>
      </c>
      <c r="C282">
        <v>2</v>
      </c>
    </row>
    <row r="283" spans="1:3" x14ac:dyDescent="0.35">
      <c r="A283" s="44" t="s">
        <v>350</v>
      </c>
      <c r="B283">
        <v>59</v>
      </c>
      <c r="C283">
        <v>25</v>
      </c>
    </row>
    <row r="284" spans="1:3" x14ac:dyDescent="0.35">
      <c r="A284" s="44" t="s">
        <v>249</v>
      </c>
      <c r="B284">
        <v>33</v>
      </c>
      <c r="C284">
        <v>11</v>
      </c>
    </row>
    <row r="285" spans="1:3" x14ac:dyDescent="0.35">
      <c r="A285" s="44" t="s">
        <v>250</v>
      </c>
      <c r="B285">
        <v>18</v>
      </c>
      <c r="C285">
        <v>8</v>
      </c>
    </row>
    <row r="286" spans="1:3" x14ac:dyDescent="0.35">
      <c r="A286" s="44" t="s">
        <v>251</v>
      </c>
      <c r="B286">
        <v>41</v>
      </c>
      <c r="C286">
        <v>13</v>
      </c>
    </row>
    <row r="287" spans="1:3" x14ac:dyDescent="0.35">
      <c r="A287" s="44" t="s">
        <v>252</v>
      </c>
      <c r="B287">
        <v>21</v>
      </c>
      <c r="C287">
        <v>7</v>
      </c>
    </row>
    <row r="288" spans="1:3" x14ac:dyDescent="0.35">
      <c r="A288" s="44" t="s">
        <v>254</v>
      </c>
      <c r="B288">
        <v>3</v>
      </c>
      <c r="C288">
        <v>1</v>
      </c>
    </row>
    <row r="289" spans="1:3" x14ac:dyDescent="0.35">
      <c r="A289" s="44" t="s">
        <v>253</v>
      </c>
      <c r="B289">
        <v>77</v>
      </c>
      <c r="C289">
        <v>26</v>
      </c>
    </row>
    <row r="290" spans="1:3" x14ac:dyDescent="0.35">
      <c r="A290" s="44" t="s">
        <v>351</v>
      </c>
      <c r="B290">
        <v>3</v>
      </c>
      <c r="C290">
        <v>1</v>
      </c>
    </row>
    <row r="291" spans="1:3" x14ac:dyDescent="0.35">
      <c r="A291" s="44" t="s">
        <v>353</v>
      </c>
      <c r="B291">
        <v>6</v>
      </c>
      <c r="C291">
        <v>1</v>
      </c>
    </row>
    <row r="292" spans="1:3" x14ac:dyDescent="0.35">
      <c r="A292" s="44" t="s">
        <v>352</v>
      </c>
      <c r="B292">
        <v>2</v>
      </c>
      <c r="C292">
        <v>1</v>
      </c>
    </row>
    <row r="293" spans="1:3" x14ac:dyDescent="0.35">
      <c r="A293" s="40" t="s">
        <v>256</v>
      </c>
    </row>
    <row r="294" spans="1:3" x14ac:dyDescent="0.35">
      <c r="A294" s="44" t="s">
        <v>255</v>
      </c>
      <c r="B294">
        <v>1</v>
      </c>
      <c r="C294">
        <v>1</v>
      </c>
    </row>
    <row r="295" spans="1:3" x14ac:dyDescent="0.35">
      <c r="A295" s="44" t="s">
        <v>338</v>
      </c>
      <c r="B295">
        <v>12</v>
      </c>
      <c r="C295">
        <v>2</v>
      </c>
    </row>
    <row r="296" spans="1:3" x14ac:dyDescent="0.35">
      <c r="A296" s="44" t="s">
        <v>340</v>
      </c>
      <c r="B296">
        <v>2</v>
      </c>
      <c r="C296">
        <v>1</v>
      </c>
    </row>
    <row r="297" spans="1:3" x14ac:dyDescent="0.35">
      <c r="A297" s="44" t="s">
        <v>339</v>
      </c>
      <c r="B297">
        <v>19</v>
      </c>
      <c r="C297">
        <v>4</v>
      </c>
    </row>
    <row r="298" spans="1:3" x14ac:dyDescent="0.35">
      <c r="A298" s="44" t="s">
        <v>341</v>
      </c>
      <c r="B298">
        <v>4</v>
      </c>
      <c r="C298">
        <v>1</v>
      </c>
    </row>
    <row r="299" spans="1:3" x14ac:dyDescent="0.35">
      <c r="A299" s="40" t="s">
        <v>32</v>
      </c>
    </row>
    <row r="300" spans="1:3" x14ac:dyDescent="0.35">
      <c r="A300" s="44" t="s">
        <v>175</v>
      </c>
      <c r="B300">
        <v>930</v>
      </c>
      <c r="C300">
        <v>3</v>
      </c>
    </row>
    <row r="301" spans="1:3" x14ac:dyDescent="0.35">
      <c r="A301" s="44" t="s">
        <v>354</v>
      </c>
      <c r="B301">
        <v>20</v>
      </c>
      <c r="C301">
        <v>2</v>
      </c>
    </row>
    <row r="302" spans="1:3" x14ac:dyDescent="0.35">
      <c r="A302" s="44" t="s">
        <v>355</v>
      </c>
      <c r="B302">
        <v>15</v>
      </c>
      <c r="C302">
        <v>2</v>
      </c>
    </row>
    <row r="303" spans="1:3" x14ac:dyDescent="0.35">
      <c r="A303" s="44" t="s">
        <v>356</v>
      </c>
      <c r="B303">
        <v>35</v>
      </c>
      <c r="C303">
        <v>3</v>
      </c>
    </row>
    <row r="304" spans="1:3" x14ac:dyDescent="0.35">
      <c r="A304" s="44" t="s">
        <v>357</v>
      </c>
      <c r="B304">
        <v>1</v>
      </c>
      <c r="C304">
        <v>1</v>
      </c>
    </row>
    <row r="305" spans="1:3" x14ac:dyDescent="0.35">
      <c r="A305" s="44" t="s">
        <v>358</v>
      </c>
      <c r="B305">
        <v>1</v>
      </c>
      <c r="C305">
        <v>1</v>
      </c>
    </row>
    <row r="306" spans="1:3" x14ac:dyDescent="0.35">
      <c r="A306" s="44" t="s">
        <v>359</v>
      </c>
      <c r="B306">
        <v>1</v>
      </c>
      <c r="C306">
        <v>1</v>
      </c>
    </row>
    <row r="307" spans="1:3" x14ac:dyDescent="0.35">
      <c r="A307" s="44" t="s">
        <v>360</v>
      </c>
      <c r="B307">
        <v>2</v>
      </c>
      <c r="C307">
        <v>1</v>
      </c>
    </row>
    <row r="308" spans="1:3" x14ac:dyDescent="0.35">
      <c r="A308" s="40" t="s">
        <v>188</v>
      </c>
    </row>
    <row r="309" spans="1:3" x14ac:dyDescent="0.35">
      <c r="A309" s="44" t="s">
        <v>187</v>
      </c>
      <c r="B309">
        <v>13</v>
      </c>
      <c r="C309">
        <v>6</v>
      </c>
    </row>
    <row r="310" spans="1:3" x14ac:dyDescent="0.35">
      <c r="A310" s="44" t="s">
        <v>193</v>
      </c>
      <c r="B310">
        <v>5</v>
      </c>
      <c r="C310">
        <v>2</v>
      </c>
    </row>
    <row r="311" spans="1:3" x14ac:dyDescent="0.35">
      <c r="A311" s="44" t="s">
        <v>189</v>
      </c>
      <c r="B311">
        <v>3</v>
      </c>
      <c r="C311">
        <v>1</v>
      </c>
    </row>
    <row r="312" spans="1:3" x14ac:dyDescent="0.35">
      <c r="A312" s="44" t="s">
        <v>190</v>
      </c>
      <c r="B312">
        <v>27</v>
      </c>
      <c r="C312">
        <v>13</v>
      </c>
    </row>
    <row r="313" spans="1:3" x14ac:dyDescent="0.35">
      <c r="A313" s="44" t="s">
        <v>194</v>
      </c>
      <c r="B313">
        <v>5</v>
      </c>
      <c r="C313">
        <v>3</v>
      </c>
    </row>
    <row r="314" spans="1:3" x14ac:dyDescent="0.35">
      <c r="A314" s="44" t="s">
        <v>191</v>
      </c>
      <c r="B314">
        <v>21</v>
      </c>
      <c r="C314">
        <v>9</v>
      </c>
    </row>
    <row r="315" spans="1:3" x14ac:dyDescent="0.35">
      <c r="A315" s="44" t="s">
        <v>192</v>
      </c>
      <c r="B315">
        <v>2</v>
      </c>
      <c r="C315">
        <v>1</v>
      </c>
    </row>
    <row r="316" spans="1:3" x14ac:dyDescent="0.35">
      <c r="A316" s="40" t="s">
        <v>33</v>
      </c>
    </row>
    <row r="317" spans="1:3" x14ac:dyDescent="0.35">
      <c r="A317" s="44" t="s">
        <v>332</v>
      </c>
      <c r="B317">
        <v>4</v>
      </c>
      <c r="C317">
        <v>4</v>
      </c>
    </row>
    <row r="318" spans="1:3" x14ac:dyDescent="0.35">
      <c r="A318" s="44" t="s">
        <v>333</v>
      </c>
      <c r="B318">
        <v>1</v>
      </c>
      <c r="C318">
        <v>1</v>
      </c>
    </row>
    <row r="319" spans="1:3" x14ac:dyDescent="0.35">
      <c r="A319" s="44" t="s">
        <v>334</v>
      </c>
      <c r="B319">
        <v>1</v>
      </c>
      <c r="C319">
        <v>1</v>
      </c>
    </row>
    <row r="320" spans="1:3" x14ac:dyDescent="0.35">
      <c r="A320" s="40" t="s">
        <v>364</v>
      </c>
    </row>
    <row r="321" spans="1:3" x14ac:dyDescent="0.35">
      <c r="A321" s="44" t="s">
        <v>363</v>
      </c>
      <c r="B321">
        <v>3</v>
      </c>
      <c r="C321">
        <v>2</v>
      </c>
    </row>
    <row r="322" spans="1:3" x14ac:dyDescent="0.35">
      <c r="A322" s="44" t="s">
        <v>365</v>
      </c>
      <c r="B322">
        <v>6</v>
      </c>
      <c r="C322">
        <v>3</v>
      </c>
    </row>
    <row r="323" spans="1:3" x14ac:dyDescent="0.35">
      <c r="A323" s="44" t="s">
        <v>367</v>
      </c>
      <c r="B323">
        <v>2</v>
      </c>
      <c r="C323">
        <v>1</v>
      </c>
    </row>
    <row r="324" spans="1:3" x14ac:dyDescent="0.35">
      <c r="A324" s="44" t="s">
        <v>368</v>
      </c>
      <c r="B324">
        <v>2</v>
      </c>
      <c r="C324">
        <v>2</v>
      </c>
    </row>
    <row r="325" spans="1:3" x14ac:dyDescent="0.35">
      <c r="A325" s="44" t="s">
        <v>366</v>
      </c>
      <c r="B325">
        <v>2</v>
      </c>
      <c r="C325">
        <v>1</v>
      </c>
    </row>
    <row r="326" spans="1:3" x14ac:dyDescent="0.35">
      <c r="A326" s="40" t="s">
        <v>362</v>
      </c>
    </row>
    <row r="327" spans="1:3" x14ac:dyDescent="0.35">
      <c r="A327" s="44" t="s">
        <v>371</v>
      </c>
      <c r="B327">
        <v>2</v>
      </c>
      <c r="C327">
        <v>1</v>
      </c>
    </row>
    <row r="328" spans="1:3" x14ac:dyDescent="0.35">
      <c r="A328" s="44" t="s">
        <v>372</v>
      </c>
      <c r="B328">
        <v>1</v>
      </c>
      <c r="C328">
        <v>1</v>
      </c>
    </row>
    <row r="329" spans="1:3" x14ac:dyDescent="0.35">
      <c r="A329" s="44" t="s">
        <v>373</v>
      </c>
      <c r="B329">
        <v>4</v>
      </c>
      <c r="C329">
        <v>3</v>
      </c>
    </row>
    <row r="330" spans="1:3" x14ac:dyDescent="0.35">
      <c r="A330" s="44" t="s">
        <v>369</v>
      </c>
      <c r="B330">
        <v>1</v>
      </c>
      <c r="C330">
        <v>1</v>
      </c>
    </row>
    <row r="331" spans="1:3" x14ac:dyDescent="0.35">
      <c r="A331" s="44" t="s">
        <v>374</v>
      </c>
      <c r="B331">
        <v>1</v>
      </c>
      <c r="C331">
        <v>1</v>
      </c>
    </row>
    <row r="332" spans="1:3" x14ac:dyDescent="0.35">
      <c r="A332" s="44" t="s">
        <v>370</v>
      </c>
      <c r="B332">
        <v>1</v>
      </c>
      <c r="C332">
        <v>1</v>
      </c>
    </row>
    <row r="333" spans="1:3" x14ac:dyDescent="0.35">
      <c r="A333" s="44" t="s">
        <v>375</v>
      </c>
      <c r="B333">
        <v>2</v>
      </c>
      <c r="C333">
        <v>2</v>
      </c>
    </row>
    <row r="334" spans="1:3" x14ac:dyDescent="0.35">
      <c r="A334" s="44" t="s">
        <v>361</v>
      </c>
      <c r="B334">
        <v>3</v>
      </c>
      <c r="C334">
        <v>1</v>
      </c>
    </row>
    <row r="335" spans="1:3" x14ac:dyDescent="0.35">
      <c r="A335" s="40" t="s">
        <v>36</v>
      </c>
    </row>
    <row r="336" spans="1:3" x14ac:dyDescent="0.35">
      <c r="A336" s="44" t="s">
        <v>242</v>
      </c>
      <c r="B336">
        <v>2</v>
      </c>
      <c r="C336">
        <v>2</v>
      </c>
    </row>
    <row r="337" spans="1:3" x14ac:dyDescent="0.35">
      <c r="A337" s="44" t="s">
        <v>244</v>
      </c>
      <c r="B337">
        <v>4</v>
      </c>
      <c r="C337">
        <v>3</v>
      </c>
    </row>
    <row r="338" spans="1:3" x14ac:dyDescent="0.35">
      <c r="A338" s="44" t="s">
        <v>245</v>
      </c>
      <c r="B338">
        <v>7</v>
      </c>
      <c r="C338">
        <v>6</v>
      </c>
    </row>
    <row r="339" spans="1:3" x14ac:dyDescent="0.35">
      <c r="A339" s="44" t="s">
        <v>243</v>
      </c>
      <c r="B339">
        <v>7</v>
      </c>
      <c r="C339">
        <v>4</v>
      </c>
    </row>
    <row r="340" spans="1:3" x14ac:dyDescent="0.35">
      <c r="A340" s="44" t="s">
        <v>246</v>
      </c>
      <c r="B340">
        <v>3</v>
      </c>
      <c r="C340">
        <v>2</v>
      </c>
    </row>
    <row r="341" spans="1:3" x14ac:dyDescent="0.35">
      <c r="A341" s="44" t="s">
        <v>247</v>
      </c>
      <c r="B341">
        <v>4</v>
      </c>
      <c r="C341">
        <v>2</v>
      </c>
    </row>
    <row r="342" spans="1:3" x14ac:dyDescent="0.35">
      <c r="A342" s="44" t="s">
        <v>248</v>
      </c>
      <c r="B342">
        <v>4</v>
      </c>
      <c r="C342">
        <v>2</v>
      </c>
    </row>
    <row r="343" spans="1:3" x14ac:dyDescent="0.35">
      <c r="A343" s="40" t="s">
        <v>414</v>
      </c>
    </row>
    <row r="344" spans="1:3" x14ac:dyDescent="0.35">
      <c r="A344" s="44" t="s">
        <v>233</v>
      </c>
      <c r="B344">
        <v>2</v>
      </c>
      <c r="C344">
        <v>1</v>
      </c>
    </row>
    <row r="345" spans="1:3" x14ac:dyDescent="0.35">
      <c r="A345" s="44" t="s">
        <v>227</v>
      </c>
      <c r="B345">
        <v>5</v>
      </c>
      <c r="C345">
        <v>5</v>
      </c>
    </row>
    <row r="346" spans="1:3" x14ac:dyDescent="0.35">
      <c r="A346" s="44" t="s">
        <v>229</v>
      </c>
      <c r="B346">
        <v>12</v>
      </c>
      <c r="C346">
        <v>7</v>
      </c>
    </row>
    <row r="347" spans="1:3" x14ac:dyDescent="0.35">
      <c r="A347" s="44" t="s">
        <v>234</v>
      </c>
      <c r="B347">
        <v>5</v>
      </c>
      <c r="C347">
        <v>3</v>
      </c>
    </row>
    <row r="348" spans="1:3" x14ac:dyDescent="0.35">
      <c r="A348" s="44" t="s">
        <v>230</v>
      </c>
      <c r="B348">
        <v>11</v>
      </c>
      <c r="C348">
        <v>8</v>
      </c>
    </row>
    <row r="349" spans="1:3" x14ac:dyDescent="0.35">
      <c r="A349" s="44" t="s">
        <v>231</v>
      </c>
      <c r="B349">
        <v>2</v>
      </c>
      <c r="C349">
        <v>2</v>
      </c>
    </row>
    <row r="350" spans="1:3" x14ac:dyDescent="0.35">
      <c r="A350" s="44" t="s">
        <v>232</v>
      </c>
      <c r="B350">
        <v>1</v>
      </c>
      <c r="C350">
        <v>1</v>
      </c>
    </row>
    <row r="351" spans="1:3" x14ac:dyDescent="0.35">
      <c r="A351" s="40" t="s">
        <v>300</v>
      </c>
    </row>
    <row r="352" spans="1:3" x14ac:dyDescent="0.35">
      <c r="A352" s="44" t="s">
        <v>302</v>
      </c>
      <c r="B352">
        <v>1</v>
      </c>
      <c r="C352">
        <v>1</v>
      </c>
    </row>
    <row r="353" spans="1:3" x14ac:dyDescent="0.35">
      <c r="A353" s="44" t="s">
        <v>303</v>
      </c>
      <c r="B353">
        <v>1</v>
      </c>
      <c r="C353">
        <v>1</v>
      </c>
    </row>
    <row r="354" spans="1:3" x14ac:dyDescent="0.35">
      <c r="A354" s="44" t="s">
        <v>304</v>
      </c>
      <c r="B354">
        <v>1</v>
      </c>
      <c r="C354">
        <v>1</v>
      </c>
    </row>
    <row r="355" spans="1:3" x14ac:dyDescent="0.35">
      <c r="A355" s="44" t="s">
        <v>299</v>
      </c>
      <c r="B355">
        <v>2</v>
      </c>
      <c r="C355">
        <v>2</v>
      </c>
    </row>
    <row r="356" spans="1:3" x14ac:dyDescent="0.35">
      <c r="A356" s="44" t="s">
        <v>301</v>
      </c>
      <c r="B356">
        <v>2</v>
      </c>
      <c r="C356">
        <v>2</v>
      </c>
    </row>
    <row r="357" spans="1:3" x14ac:dyDescent="0.35">
      <c r="A357" s="44" t="s">
        <v>305</v>
      </c>
      <c r="B357">
        <v>1</v>
      </c>
      <c r="C357">
        <v>1</v>
      </c>
    </row>
    <row r="358" spans="1:3" x14ac:dyDescent="0.35">
      <c r="A358" s="44" t="s">
        <v>306</v>
      </c>
      <c r="B358">
        <v>2</v>
      </c>
      <c r="C358">
        <v>2</v>
      </c>
    </row>
    <row r="359" spans="1:3" x14ac:dyDescent="0.35">
      <c r="A359" s="40" t="s">
        <v>415</v>
      </c>
    </row>
    <row r="360" spans="1:3" x14ac:dyDescent="0.35">
      <c r="A360" s="44" t="s">
        <v>182</v>
      </c>
      <c r="B360">
        <v>2</v>
      </c>
      <c r="C360">
        <v>1</v>
      </c>
    </row>
    <row r="361" spans="1:3" x14ac:dyDescent="0.35">
      <c r="A361" s="44" t="s">
        <v>183</v>
      </c>
      <c r="B361">
        <v>1</v>
      </c>
      <c r="C361">
        <v>1</v>
      </c>
    </row>
    <row r="362" spans="1:3" x14ac:dyDescent="0.35">
      <c r="A362" s="44" t="s">
        <v>184</v>
      </c>
      <c r="B362">
        <v>1</v>
      </c>
      <c r="C362">
        <v>1</v>
      </c>
    </row>
    <row r="363" spans="1:3" x14ac:dyDescent="0.35">
      <c r="A363" s="40" t="s">
        <v>186</v>
      </c>
    </row>
    <row r="364" spans="1:3" x14ac:dyDescent="0.35">
      <c r="A364" s="44" t="s">
        <v>185</v>
      </c>
      <c r="B364">
        <v>5</v>
      </c>
      <c r="C364">
        <v>2</v>
      </c>
    </row>
    <row r="365" spans="1:3" x14ac:dyDescent="0.35">
      <c r="A365" s="40" t="s">
        <v>16</v>
      </c>
    </row>
    <row r="366" spans="1:3" x14ac:dyDescent="0.35">
      <c r="A366" s="44" t="s">
        <v>309</v>
      </c>
      <c r="B366">
        <v>1</v>
      </c>
      <c r="C366">
        <v>1</v>
      </c>
    </row>
    <row r="367" spans="1:3" x14ac:dyDescent="0.35">
      <c r="A367" s="40" t="s">
        <v>416</v>
      </c>
    </row>
    <row r="368" spans="1:3" x14ac:dyDescent="0.35">
      <c r="A368" s="44" t="s">
        <v>74</v>
      </c>
      <c r="B368">
        <v>5</v>
      </c>
      <c r="C368">
        <v>4</v>
      </c>
    </row>
    <row r="369" spans="1:3" x14ac:dyDescent="0.35">
      <c r="A369" s="44" t="s">
        <v>157</v>
      </c>
      <c r="B369">
        <v>1000</v>
      </c>
      <c r="C369">
        <v>1</v>
      </c>
    </row>
    <row r="370" spans="1:3" x14ac:dyDescent="0.35">
      <c r="A370" s="44" t="s">
        <v>158</v>
      </c>
      <c r="B370">
        <v>1000</v>
      </c>
      <c r="C370">
        <v>1</v>
      </c>
    </row>
    <row r="371" spans="1:3" x14ac:dyDescent="0.35">
      <c r="A371" s="44" t="s">
        <v>265</v>
      </c>
      <c r="B371">
        <v>214</v>
      </c>
      <c r="C371">
        <v>96</v>
      </c>
    </row>
    <row r="372" spans="1:3" x14ac:dyDescent="0.35">
      <c r="A372" s="44" t="s">
        <v>263</v>
      </c>
      <c r="B372">
        <v>928</v>
      </c>
      <c r="C372">
        <v>243</v>
      </c>
    </row>
    <row r="373" spans="1:3" x14ac:dyDescent="0.35">
      <c r="A373" s="44" t="s">
        <v>266</v>
      </c>
      <c r="B373">
        <v>2</v>
      </c>
      <c r="C373">
        <v>1</v>
      </c>
    </row>
    <row r="374" spans="1:3" x14ac:dyDescent="0.35">
      <c r="A374" s="44" t="s">
        <v>264</v>
      </c>
      <c r="B374">
        <v>1</v>
      </c>
      <c r="C374">
        <v>1</v>
      </c>
    </row>
    <row r="375" spans="1:3" x14ac:dyDescent="0.35">
      <c r="A375" s="40" t="s">
        <v>417</v>
      </c>
      <c r="B375">
        <v>6456</v>
      </c>
      <c r="C375">
        <v>1475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194C0-6D3B-4F23-9A9D-C4E422911E8F}">
  <dimension ref="A1:J128"/>
  <sheetViews>
    <sheetView tabSelected="1" topLeftCell="A65" zoomScale="145" zoomScaleNormal="145" workbookViewId="0">
      <selection activeCell="F84" sqref="F84"/>
    </sheetView>
  </sheetViews>
  <sheetFormatPr defaultColWidth="9.1796875" defaultRowHeight="13.5" x14ac:dyDescent="0.25"/>
  <cols>
    <col min="1" max="1" width="76.7265625" style="21" bestFit="1" customWidth="1"/>
    <col min="2" max="6" width="25" style="21" customWidth="1"/>
    <col min="7" max="7" width="31.26953125" style="21" customWidth="1"/>
    <col min="8" max="8" width="25" style="21" customWidth="1"/>
    <col min="9" max="10" width="18.453125" style="21" customWidth="1"/>
    <col min="11" max="16384" width="9.1796875" style="21"/>
  </cols>
  <sheetData>
    <row r="1" spans="1:10" ht="17.5" x14ac:dyDescent="0.35">
      <c r="A1" s="110"/>
      <c r="B1" s="110"/>
      <c r="C1" s="110"/>
      <c r="D1" s="110"/>
      <c r="E1" s="110"/>
      <c r="F1" s="110"/>
      <c r="G1" s="110"/>
      <c r="H1" s="110"/>
      <c r="I1" s="110"/>
      <c r="J1" s="110"/>
    </row>
    <row r="2" spans="1:10" s="22" customFormat="1" ht="15" customHeight="1" x14ac:dyDescent="0.3">
      <c r="A2" s="106"/>
      <c r="B2" s="106"/>
      <c r="C2" s="106"/>
      <c r="D2" s="106"/>
      <c r="E2" s="106"/>
      <c r="F2" s="106"/>
      <c r="G2" s="106"/>
      <c r="H2" s="106"/>
      <c r="I2" s="106"/>
      <c r="J2" s="106"/>
    </row>
    <row r="3" spans="1:10" s="22" customFormat="1" x14ac:dyDescent="0.3">
      <c r="A3" s="23" t="s">
        <v>418</v>
      </c>
      <c r="I3" s="24"/>
      <c r="J3" s="24"/>
    </row>
    <row r="4" spans="1:10" ht="26.25" customHeight="1" x14ac:dyDescent="0.25">
      <c r="A4" s="45" t="s">
        <v>419</v>
      </c>
      <c r="B4" s="111" t="s">
        <v>420</v>
      </c>
      <c r="C4" s="26" t="s">
        <v>421</v>
      </c>
      <c r="D4" s="111" t="s">
        <v>422</v>
      </c>
      <c r="E4" s="25" t="s">
        <v>423</v>
      </c>
      <c r="F4" s="111" t="s">
        <v>424</v>
      </c>
      <c r="G4" s="26" t="s">
        <v>425</v>
      </c>
      <c r="H4" s="26" t="s">
        <v>426</v>
      </c>
      <c r="I4" s="113" t="s">
        <v>427</v>
      </c>
      <c r="J4" s="114"/>
    </row>
    <row r="5" spans="1:10" x14ac:dyDescent="0.25">
      <c r="A5" s="46"/>
      <c r="B5" s="112"/>
      <c r="C5" s="28"/>
      <c r="D5" s="112"/>
      <c r="E5" s="27" t="s">
        <v>428</v>
      </c>
      <c r="F5" s="112"/>
      <c r="G5" s="28"/>
      <c r="H5" s="28" t="s">
        <v>429</v>
      </c>
      <c r="I5" s="29" t="s">
        <v>430</v>
      </c>
      <c r="J5" s="29" t="s">
        <v>431</v>
      </c>
    </row>
    <row r="6" spans="1:10" s="22" customFormat="1" ht="15.5" x14ac:dyDescent="0.35">
      <c r="A6" s="80" t="s">
        <v>546</v>
      </c>
      <c r="B6" s="31"/>
      <c r="C6" s="31"/>
      <c r="D6" s="31"/>
      <c r="E6" s="30">
        <v>13</v>
      </c>
      <c r="F6" s="31">
        <v>0</v>
      </c>
      <c r="G6" s="47" t="s">
        <v>432</v>
      </c>
      <c r="H6" s="31">
        <v>0</v>
      </c>
      <c r="I6" s="33">
        <f t="shared" ref="I6:I12" si="0">(H6+F6)*E6</f>
        <v>0</v>
      </c>
      <c r="J6" s="33">
        <f t="shared" ref="J6:J69" si="1">I6*1.21</f>
        <v>0</v>
      </c>
    </row>
    <row r="7" spans="1:10" s="22" customFormat="1" ht="15.5" x14ac:dyDescent="0.35">
      <c r="A7" s="93" t="s">
        <v>547</v>
      </c>
      <c r="B7" s="31"/>
      <c r="C7" s="31"/>
      <c r="D7" s="31"/>
      <c r="E7" s="30">
        <v>5</v>
      </c>
      <c r="F7" s="31">
        <v>0</v>
      </c>
      <c r="G7" s="47" t="s">
        <v>494</v>
      </c>
      <c r="H7" s="31">
        <v>0</v>
      </c>
      <c r="I7" s="33">
        <f t="shared" si="0"/>
        <v>0</v>
      </c>
      <c r="J7" s="33">
        <f t="shared" si="1"/>
        <v>0</v>
      </c>
    </row>
    <row r="8" spans="1:10" s="22" customFormat="1" ht="15.5" x14ac:dyDescent="0.35">
      <c r="A8" s="80" t="s">
        <v>483</v>
      </c>
      <c r="B8" s="31"/>
      <c r="C8" s="31"/>
      <c r="D8" s="31"/>
      <c r="E8" s="30">
        <v>8</v>
      </c>
      <c r="F8" s="31">
        <v>0</v>
      </c>
      <c r="G8" s="47" t="s">
        <v>433</v>
      </c>
      <c r="H8" s="31">
        <v>0</v>
      </c>
      <c r="I8" s="33">
        <f t="shared" si="0"/>
        <v>0</v>
      </c>
      <c r="J8" s="33">
        <f t="shared" si="1"/>
        <v>0</v>
      </c>
    </row>
    <row r="9" spans="1:10" s="22" customFormat="1" ht="15.5" x14ac:dyDescent="0.35">
      <c r="A9" s="80" t="s">
        <v>434</v>
      </c>
      <c r="B9" s="31"/>
      <c r="C9" s="31"/>
      <c r="D9" s="31"/>
      <c r="E9" s="34">
        <v>2</v>
      </c>
      <c r="F9" s="31">
        <v>0</v>
      </c>
      <c r="G9" s="47" t="s">
        <v>432</v>
      </c>
      <c r="H9" s="31">
        <v>0</v>
      </c>
      <c r="I9" s="33">
        <f t="shared" si="0"/>
        <v>0</v>
      </c>
      <c r="J9" s="33">
        <f t="shared" si="1"/>
        <v>0</v>
      </c>
    </row>
    <row r="10" spans="1:10" s="22" customFormat="1" ht="15.5" x14ac:dyDescent="0.35">
      <c r="A10" s="80" t="s">
        <v>435</v>
      </c>
      <c r="B10" s="31"/>
      <c r="C10" s="31"/>
      <c r="D10" s="31"/>
      <c r="E10" s="34">
        <v>2</v>
      </c>
      <c r="F10" s="31">
        <v>0</v>
      </c>
      <c r="G10" s="47" t="s">
        <v>432</v>
      </c>
      <c r="H10" s="31">
        <v>0</v>
      </c>
      <c r="I10" s="33">
        <f t="shared" si="0"/>
        <v>0</v>
      </c>
      <c r="J10" s="33">
        <f t="shared" si="1"/>
        <v>0</v>
      </c>
    </row>
    <row r="11" spans="1:10" s="22" customFormat="1" ht="15.5" x14ac:dyDescent="0.35">
      <c r="A11" s="80" t="s">
        <v>38</v>
      </c>
      <c r="B11" s="31"/>
      <c r="C11" s="31"/>
      <c r="D11" s="31"/>
      <c r="E11" s="30">
        <v>12</v>
      </c>
      <c r="F11" s="31">
        <v>0</v>
      </c>
      <c r="G11" s="47" t="s">
        <v>433</v>
      </c>
      <c r="H11" s="31">
        <v>0</v>
      </c>
      <c r="I11" s="33">
        <f t="shared" si="0"/>
        <v>0</v>
      </c>
      <c r="J11" s="33">
        <f t="shared" si="1"/>
        <v>0</v>
      </c>
    </row>
    <row r="12" spans="1:10" s="22" customFormat="1" ht="15.5" x14ac:dyDescent="0.35">
      <c r="A12" s="80" t="s">
        <v>58</v>
      </c>
      <c r="B12" s="31"/>
      <c r="C12" s="31"/>
      <c r="D12" s="31"/>
      <c r="E12" s="30">
        <v>32</v>
      </c>
      <c r="F12" s="31">
        <v>0</v>
      </c>
      <c r="G12" s="47" t="s">
        <v>436</v>
      </c>
      <c r="H12" s="47"/>
      <c r="I12" s="33">
        <f t="shared" si="0"/>
        <v>0</v>
      </c>
      <c r="J12" s="33">
        <f t="shared" si="1"/>
        <v>0</v>
      </c>
    </row>
    <row r="13" spans="1:10" s="22" customFormat="1" ht="15.5" x14ac:dyDescent="0.35">
      <c r="A13" s="80" t="s">
        <v>548</v>
      </c>
      <c r="B13" s="31"/>
      <c r="C13" s="31"/>
      <c r="D13" s="31"/>
      <c r="E13" s="30">
        <v>1</v>
      </c>
      <c r="F13" s="31">
        <v>0</v>
      </c>
      <c r="G13" s="47" t="s">
        <v>432</v>
      </c>
      <c r="H13" s="31">
        <v>0</v>
      </c>
      <c r="I13" s="33">
        <f t="shared" ref="I13:I18" si="2">(H13+F13)*E13</f>
        <v>0</v>
      </c>
      <c r="J13" s="33">
        <f t="shared" si="1"/>
        <v>0</v>
      </c>
    </row>
    <row r="14" spans="1:10" s="22" customFormat="1" ht="15.5" x14ac:dyDescent="0.35">
      <c r="A14" s="80" t="s">
        <v>536</v>
      </c>
      <c r="B14" s="31"/>
      <c r="C14" s="31"/>
      <c r="D14" s="31"/>
      <c r="E14" s="30">
        <v>2</v>
      </c>
      <c r="F14" s="31">
        <v>0</v>
      </c>
      <c r="G14" s="47" t="s">
        <v>432</v>
      </c>
      <c r="H14" s="31">
        <v>0</v>
      </c>
      <c r="I14" s="33">
        <f t="shared" si="2"/>
        <v>0</v>
      </c>
      <c r="J14" s="33">
        <f t="shared" si="1"/>
        <v>0</v>
      </c>
    </row>
    <row r="15" spans="1:10" s="22" customFormat="1" ht="15.5" x14ac:dyDescent="0.35">
      <c r="A15" s="80" t="s">
        <v>484</v>
      </c>
      <c r="B15" s="31"/>
      <c r="C15" s="31"/>
      <c r="D15" s="31"/>
      <c r="E15" s="30">
        <v>8</v>
      </c>
      <c r="F15" s="31">
        <v>0</v>
      </c>
      <c r="G15" s="47" t="s">
        <v>433</v>
      </c>
      <c r="H15" s="31">
        <v>0</v>
      </c>
      <c r="I15" s="33">
        <f t="shared" si="2"/>
        <v>0</v>
      </c>
      <c r="J15" s="33">
        <f t="shared" si="1"/>
        <v>0</v>
      </c>
    </row>
    <row r="16" spans="1:10" s="22" customFormat="1" ht="15.5" x14ac:dyDescent="0.35">
      <c r="A16" s="80" t="s">
        <v>549</v>
      </c>
      <c r="B16" s="31"/>
      <c r="C16" s="31"/>
      <c r="D16" s="31"/>
      <c r="E16" s="30">
        <v>23</v>
      </c>
      <c r="F16" s="31">
        <v>0</v>
      </c>
      <c r="G16" s="47" t="s">
        <v>433</v>
      </c>
      <c r="H16" s="31">
        <v>0</v>
      </c>
      <c r="I16" s="33">
        <f t="shared" si="2"/>
        <v>0</v>
      </c>
      <c r="J16" s="33">
        <f t="shared" si="1"/>
        <v>0</v>
      </c>
    </row>
    <row r="17" spans="1:10" s="22" customFormat="1" ht="15.5" x14ac:dyDescent="0.35">
      <c r="A17" s="93" t="s">
        <v>537</v>
      </c>
      <c r="B17" s="31"/>
      <c r="C17" s="31"/>
      <c r="D17" s="31"/>
      <c r="E17" s="30">
        <v>5</v>
      </c>
      <c r="F17" s="31">
        <v>0</v>
      </c>
      <c r="G17" s="47" t="s">
        <v>432</v>
      </c>
      <c r="H17" s="31">
        <v>0</v>
      </c>
      <c r="I17" s="33">
        <f t="shared" si="2"/>
        <v>0</v>
      </c>
      <c r="J17" s="33">
        <f t="shared" si="1"/>
        <v>0</v>
      </c>
    </row>
    <row r="18" spans="1:10" s="22" customFormat="1" ht="15.5" x14ac:dyDescent="0.35">
      <c r="A18" s="93" t="s">
        <v>540</v>
      </c>
      <c r="B18" s="31"/>
      <c r="C18" s="31"/>
      <c r="D18" s="31"/>
      <c r="E18" s="30">
        <v>5</v>
      </c>
      <c r="F18" s="31">
        <v>0</v>
      </c>
      <c r="G18" s="47" t="s">
        <v>432</v>
      </c>
      <c r="H18" s="31">
        <v>0</v>
      </c>
      <c r="I18" s="33">
        <f t="shared" si="2"/>
        <v>0</v>
      </c>
      <c r="J18" s="33">
        <f t="shared" si="1"/>
        <v>0</v>
      </c>
    </row>
    <row r="19" spans="1:10" s="22" customFormat="1" ht="15.5" x14ac:dyDescent="0.35">
      <c r="A19" s="80" t="s">
        <v>268</v>
      </c>
      <c r="B19" s="31"/>
      <c r="C19" s="31"/>
      <c r="D19" s="31"/>
      <c r="E19" s="30">
        <v>13</v>
      </c>
      <c r="F19" s="31">
        <v>0</v>
      </c>
      <c r="G19" s="47" t="s">
        <v>494</v>
      </c>
      <c r="H19" s="31">
        <v>0</v>
      </c>
      <c r="I19" s="33">
        <f>(H19+F19+H19)*E19</f>
        <v>0</v>
      </c>
      <c r="J19" s="33">
        <f>I19*1.21</f>
        <v>0</v>
      </c>
    </row>
    <row r="20" spans="1:10" s="22" customFormat="1" ht="15.5" x14ac:dyDescent="0.35">
      <c r="A20" s="80" t="s">
        <v>491</v>
      </c>
      <c r="B20" s="31"/>
      <c r="C20" s="31"/>
      <c r="D20" s="31"/>
      <c r="E20" s="30">
        <v>3</v>
      </c>
      <c r="F20" s="31">
        <v>0</v>
      </c>
      <c r="G20" s="47" t="s">
        <v>494</v>
      </c>
      <c r="H20" s="31">
        <v>0</v>
      </c>
      <c r="I20" s="33">
        <f>(H20+F20+H20)*E20</f>
        <v>0</v>
      </c>
      <c r="J20" s="33">
        <f t="shared" si="1"/>
        <v>0</v>
      </c>
    </row>
    <row r="21" spans="1:10" s="22" customFormat="1" ht="15.5" x14ac:dyDescent="0.35">
      <c r="A21" s="80" t="s">
        <v>545</v>
      </c>
      <c r="B21" s="31"/>
      <c r="C21" s="31"/>
      <c r="D21" s="31"/>
      <c r="E21" s="30">
        <v>53</v>
      </c>
      <c r="F21" s="31">
        <v>0</v>
      </c>
      <c r="G21" s="47" t="s">
        <v>494</v>
      </c>
      <c r="H21" s="31">
        <v>0</v>
      </c>
      <c r="I21" s="33">
        <f>(H21+F21+H21)*E21</f>
        <v>0</v>
      </c>
      <c r="J21" s="33">
        <f t="shared" si="1"/>
        <v>0</v>
      </c>
    </row>
    <row r="22" spans="1:10" s="22" customFormat="1" ht="15.5" x14ac:dyDescent="0.35">
      <c r="A22" s="93" t="s">
        <v>550</v>
      </c>
      <c r="B22" s="31"/>
      <c r="C22" s="31"/>
      <c r="D22" s="31"/>
      <c r="E22" s="30">
        <v>5</v>
      </c>
      <c r="F22" s="31">
        <v>0</v>
      </c>
      <c r="G22" s="47" t="s">
        <v>494</v>
      </c>
      <c r="H22" s="31">
        <v>0</v>
      </c>
      <c r="I22" s="33">
        <f t="shared" ref="I22:I23" si="3">(H22+F22+H22)*E22</f>
        <v>0</v>
      </c>
      <c r="J22" s="33">
        <f t="shared" si="1"/>
        <v>0</v>
      </c>
    </row>
    <row r="23" spans="1:10" s="22" customFormat="1" ht="15.5" x14ac:dyDescent="0.35">
      <c r="A23" s="93" t="s">
        <v>490</v>
      </c>
      <c r="B23" s="31"/>
      <c r="C23" s="31"/>
      <c r="D23" s="31"/>
      <c r="E23" s="30">
        <v>5</v>
      </c>
      <c r="F23" s="31">
        <v>0</v>
      </c>
      <c r="G23" s="47" t="s">
        <v>494</v>
      </c>
      <c r="H23" s="31">
        <v>0</v>
      </c>
      <c r="I23" s="33">
        <f t="shared" si="3"/>
        <v>0</v>
      </c>
      <c r="J23" s="33">
        <f t="shared" si="1"/>
        <v>0</v>
      </c>
    </row>
    <row r="24" spans="1:10" s="22" customFormat="1" ht="15.5" x14ac:dyDescent="0.35">
      <c r="A24" s="80" t="s">
        <v>15</v>
      </c>
      <c r="B24" s="31"/>
      <c r="C24" s="31"/>
      <c r="D24" s="31"/>
      <c r="E24" s="30">
        <v>26</v>
      </c>
      <c r="F24" s="31">
        <v>0</v>
      </c>
      <c r="G24" s="47" t="s">
        <v>494</v>
      </c>
      <c r="H24" s="31">
        <v>0</v>
      </c>
      <c r="I24" s="33">
        <f>(H24+F24+H24)*E24</f>
        <v>0</v>
      </c>
      <c r="J24" s="33">
        <f t="shared" si="1"/>
        <v>0</v>
      </c>
    </row>
    <row r="25" spans="1:10" s="22" customFormat="1" ht="15.5" x14ac:dyDescent="0.35">
      <c r="A25" s="80" t="s">
        <v>552</v>
      </c>
      <c r="B25" s="31"/>
      <c r="C25" s="31"/>
      <c r="D25" s="31"/>
      <c r="E25" s="30">
        <v>42</v>
      </c>
      <c r="F25" s="31">
        <v>0</v>
      </c>
      <c r="G25" s="47" t="s">
        <v>432</v>
      </c>
      <c r="H25" s="31">
        <v>0</v>
      </c>
      <c r="I25" s="33">
        <f>(H25+F25)*E25</f>
        <v>0</v>
      </c>
      <c r="J25" s="33">
        <f t="shared" si="1"/>
        <v>0</v>
      </c>
    </row>
    <row r="26" spans="1:10" s="22" customFormat="1" ht="15.5" x14ac:dyDescent="0.35">
      <c r="A26" s="80" t="s">
        <v>553</v>
      </c>
      <c r="B26" s="31"/>
      <c r="C26" s="31"/>
      <c r="D26" s="31"/>
      <c r="E26" s="30">
        <v>99</v>
      </c>
      <c r="F26" s="31">
        <v>0</v>
      </c>
      <c r="G26" s="47" t="s">
        <v>432</v>
      </c>
      <c r="H26" s="31">
        <v>0</v>
      </c>
      <c r="I26" s="33">
        <f>(H26+F26)*E26</f>
        <v>0</v>
      </c>
      <c r="J26" s="33">
        <f t="shared" si="1"/>
        <v>0</v>
      </c>
    </row>
    <row r="27" spans="1:10" s="22" customFormat="1" ht="15.5" x14ac:dyDescent="0.35">
      <c r="A27" s="80" t="s">
        <v>551</v>
      </c>
      <c r="B27" s="31"/>
      <c r="C27" s="31"/>
      <c r="D27" s="31"/>
      <c r="E27" s="30">
        <v>2</v>
      </c>
      <c r="F27" s="31">
        <v>0</v>
      </c>
      <c r="G27" s="47" t="s">
        <v>432</v>
      </c>
      <c r="H27" s="31">
        <v>0</v>
      </c>
      <c r="I27" s="33">
        <f>(H27+F27)*E27</f>
        <v>0</v>
      </c>
      <c r="J27" s="33">
        <f t="shared" si="1"/>
        <v>0</v>
      </c>
    </row>
    <row r="28" spans="1:10" s="22" customFormat="1" ht="15.5" x14ac:dyDescent="0.35">
      <c r="A28" s="80" t="s">
        <v>554</v>
      </c>
      <c r="B28" s="31"/>
      <c r="C28" s="31"/>
      <c r="D28" s="31"/>
      <c r="E28" s="30">
        <v>258</v>
      </c>
      <c r="F28" s="31">
        <v>0</v>
      </c>
      <c r="G28" s="47" t="s">
        <v>432</v>
      </c>
      <c r="H28" s="31">
        <v>0</v>
      </c>
      <c r="I28" s="33">
        <f>(H28+F28)*E28</f>
        <v>0</v>
      </c>
      <c r="J28" s="33">
        <f>I28*1.21</f>
        <v>0</v>
      </c>
    </row>
    <row r="29" spans="1:10" s="22" customFormat="1" ht="15.5" x14ac:dyDescent="0.35">
      <c r="A29" s="80" t="s">
        <v>485</v>
      </c>
      <c r="B29" s="31"/>
      <c r="C29" s="31"/>
      <c r="D29" s="31"/>
      <c r="E29" s="30">
        <v>24</v>
      </c>
      <c r="F29" s="31">
        <v>0</v>
      </c>
      <c r="G29" s="47" t="s">
        <v>436</v>
      </c>
      <c r="H29" s="89"/>
      <c r="I29" s="33">
        <f t="shared" ref="I29:I30" si="4">(H29+F29)*E29</f>
        <v>0</v>
      </c>
      <c r="J29" s="33">
        <f t="shared" ref="J29:J30" si="5">I29*1.21</f>
        <v>0</v>
      </c>
    </row>
    <row r="30" spans="1:10" s="22" customFormat="1" ht="15.5" x14ac:dyDescent="0.35">
      <c r="A30" s="80" t="s">
        <v>226</v>
      </c>
      <c r="B30" s="31"/>
      <c r="C30" s="31"/>
      <c r="D30" s="31"/>
      <c r="E30" s="30">
        <v>39</v>
      </c>
      <c r="F30" s="31">
        <v>0</v>
      </c>
      <c r="G30" s="47" t="s">
        <v>436</v>
      </c>
      <c r="H30" s="89"/>
      <c r="I30" s="33">
        <f t="shared" si="4"/>
        <v>0</v>
      </c>
      <c r="J30" s="33">
        <f t="shared" si="5"/>
        <v>0</v>
      </c>
    </row>
    <row r="31" spans="1:10" s="22" customFormat="1" ht="15.5" x14ac:dyDescent="0.35">
      <c r="A31" s="80" t="s">
        <v>59</v>
      </c>
      <c r="B31" s="31"/>
      <c r="C31" s="31"/>
      <c r="D31" s="31"/>
      <c r="E31" s="30">
        <v>28</v>
      </c>
      <c r="F31" s="31">
        <v>0</v>
      </c>
      <c r="G31" s="47" t="s">
        <v>494</v>
      </c>
      <c r="H31" s="31">
        <v>0</v>
      </c>
      <c r="I31" s="33">
        <f>(H31+F31+H31)*E31</f>
        <v>0</v>
      </c>
      <c r="J31" s="33">
        <f t="shared" si="1"/>
        <v>0</v>
      </c>
    </row>
    <row r="32" spans="1:10" s="22" customFormat="1" ht="15.5" x14ac:dyDescent="0.35">
      <c r="A32" s="80" t="s">
        <v>24</v>
      </c>
      <c r="B32" s="31"/>
      <c r="C32" s="31"/>
      <c r="D32" s="31"/>
      <c r="E32" s="30">
        <v>50</v>
      </c>
      <c r="F32" s="31">
        <v>0</v>
      </c>
      <c r="G32" s="47" t="s">
        <v>494</v>
      </c>
      <c r="H32" s="31">
        <v>0</v>
      </c>
      <c r="I32" s="33">
        <f>(H32+F32+H32)*E32</f>
        <v>0</v>
      </c>
      <c r="J32" s="33">
        <f t="shared" si="1"/>
        <v>0</v>
      </c>
    </row>
    <row r="33" spans="1:10" s="22" customFormat="1" ht="15.5" x14ac:dyDescent="0.35">
      <c r="A33" s="93" t="s">
        <v>534</v>
      </c>
      <c r="B33" s="31"/>
      <c r="C33" s="31"/>
      <c r="D33" s="31"/>
      <c r="E33" s="30">
        <v>450</v>
      </c>
      <c r="F33" s="31">
        <v>0</v>
      </c>
      <c r="G33" s="47" t="s">
        <v>495</v>
      </c>
      <c r="H33" s="32"/>
      <c r="I33" s="33">
        <f t="shared" ref="I33:I34" si="6">(H33+F33+H33)*E33</f>
        <v>0</v>
      </c>
      <c r="J33" s="33">
        <f t="shared" si="1"/>
        <v>0</v>
      </c>
    </row>
    <row r="34" spans="1:10" s="22" customFormat="1" ht="15.5" x14ac:dyDescent="0.35">
      <c r="A34" s="93" t="s">
        <v>535</v>
      </c>
      <c r="B34" s="31"/>
      <c r="C34" s="31"/>
      <c r="D34" s="31"/>
      <c r="E34" s="30">
        <v>450</v>
      </c>
      <c r="F34" s="31">
        <v>0</v>
      </c>
      <c r="G34" s="47" t="s">
        <v>436</v>
      </c>
      <c r="H34" s="89"/>
      <c r="I34" s="33">
        <f t="shared" si="6"/>
        <v>0</v>
      </c>
      <c r="J34" s="33">
        <f t="shared" si="1"/>
        <v>0</v>
      </c>
    </row>
    <row r="35" spans="1:10" s="22" customFormat="1" ht="15.5" x14ac:dyDescent="0.35">
      <c r="A35" s="80" t="s">
        <v>75</v>
      </c>
      <c r="B35" s="31"/>
      <c r="C35" s="31"/>
      <c r="D35" s="31"/>
      <c r="E35" s="30">
        <v>221</v>
      </c>
      <c r="F35" s="31">
        <v>0</v>
      </c>
      <c r="G35" s="47" t="s">
        <v>433</v>
      </c>
      <c r="H35" s="31">
        <v>0</v>
      </c>
      <c r="I35" s="33">
        <f>(H35+F35)*E35</f>
        <v>0</v>
      </c>
      <c r="J35" s="33">
        <f t="shared" si="1"/>
        <v>0</v>
      </c>
    </row>
    <row r="36" spans="1:10" s="22" customFormat="1" ht="15.5" x14ac:dyDescent="0.35">
      <c r="A36" s="80" t="s">
        <v>160</v>
      </c>
      <c r="B36" s="31"/>
      <c r="C36" s="31"/>
      <c r="D36" s="31"/>
      <c r="E36" s="30">
        <v>37</v>
      </c>
      <c r="F36" s="31">
        <v>0</v>
      </c>
      <c r="G36" s="47" t="s">
        <v>433</v>
      </c>
      <c r="H36" s="31">
        <v>0</v>
      </c>
      <c r="I36" s="33">
        <f>(H36+F36)*E36</f>
        <v>0</v>
      </c>
      <c r="J36" s="33">
        <f t="shared" si="1"/>
        <v>0</v>
      </c>
    </row>
    <row r="37" spans="1:10" s="22" customFormat="1" ht="15.5" x14ac:dyDescent="0.35">
      <c r="A37" s="93" t="s">
        <v>538</v>
      </c>
      <c r="B37" s="31"/>
      <c r="C37" s="31"/>
      <c r="D37" s="31"/>
      <c r="E37" s="30">
        <v>5</v>
      </c>
      <c r="F37" s="31">
        <v>0</v>
      </c>
      <c r="G37" s="47" t="s">
        <v>433</v>
      </c>
      <c r="H37" s="31">
        <v>0</v>
      </c>
      <c r="I37" s="33">
        <f>(H37+F37)*E37</f>
        <v>0</v>
      </c>
      <c r="J37" s="33">
        <f t="shared" si="1"/>
        <v>0</v>
      </c>
    </row>
    <row r="38" spans="1:10" s="22" customFormat="1" ht="15.5" x14ac:dyDescent="0.35">
      <c r="A38" s="93" t="s">
        <v>558</v>
      </c>
      <c r="B38" s="31"/>
      <c r="C38" s="31"/>
      <c r="D38" s="31"/>
      <c r="E38" s="30">
        <v>5</v>
      </c>
      <c r="F38" s="31">
        <v>0</v>
      </c>
      <c r="G38" s="47" t="s">
        <v>433</v>
      </c>
      <c r="H38" s="31">
        <v>0</v>
      </c>
      <c r="I38" s="33">
        <f t="shared" ref="I38:I40" si="7">(H38+F38)*E38</f>
        <v>0</v>
      </c>
      <c r="J38" s="33">
        <f t="shared" si="1"/>
        <v>0</v>
      </c>
    </row>
    <row r="39" spans="1:10" s="22" customFormat="1" ht="15.5" x14ac:dyDescent="0.35">
      <c r="A39" s="93" t="s">
        <v>559</v>
      </c>
      <c r="B39" s="31"/>
      <c r="C39" s="31"/>
      <c r="D39" s="31"/>
      <c r="E39" s="30">
        <v>9</v>
      </c>
      <c r="F39" s="31">
        <v>0</v>
      </c>
      <c r="G39" s="47" t="s">
        <v>433</v>
      </c>
      <c r="H39" s="31">
        <v>0</v>
      </c>
      <c r="I39" s="33">
        <f t="shared" si="7"/>
        <v>0</v>
      </c>
      <c r="J39" s="33">
        <f t="shared" si="1"/>
        <v>0</v>
      </c>
    </row>
    <row r="40" spans="1:10" s="22" customFormat="1" ht="15.5" x14ac:dyDescent="0.35">
      <c r="A40" s="93" t="s">
        <v>533</v>
      </c>
      <c r="B40" s="31"/>
      <c r="C40" s="31"/>
      <c r="D40" s="31"/>
      <c r="E40" s="30">
        <v>4</v>
      </c>
      <c r="F40" s="31">
        <v>0</v>
      </c>
      <c r="G40" s="47" t="s">
        <v>433</v>
      </c>
      <c r="H40" s="31">
        <v>0</v>
      </c>
      <c r="I40" s="33">
        <f t="shared" si="7"/>
        <v>0</v>
      </c>
      <c r="J40" s="33">
        <f t="shared" si="1"/>
        <v>0</v>
      </c>
    </row>
    <row r="41" spans="1:10" s="22" customFormat="1" ht="15.5" x14ac:dyDescent="0.35">
      <c r="A41" s="80" t="s">
        <v>539</v>
      </c>
      <c r="B41" s="31"/>
      <c r="C41" s="31"/>
      <c r="D41" s="31"/>
      <c r="E41" s="30">
        <v>42</v>
      </c>
      <c r="F41" s="31">
        <v>0</v>
      </c>
      <c r="G41" s="47" t="s">
        <v>432</v>
      </c>
      <c r="H41" s="31">
        <v>0</v>
      </c>
      <c r="I41" s="33">
        <f>(H41+F41)*E41</f>
        <v>0</v>
      </c>
      <c r="J41" s="33">
        <f t="shared" si="1"/>
        <v>0</v>
      </c>
    </row>
    <row r="42" spans="1:10" s="22" customFormat="1" ht="15.5" x14ac:dyDescent="0.35">
      <c r="A42" s="93" t="s">
        <v>556</v>
      </c>
      <c r="B42" s="31"/>
      <c r="C42" s="31"/>
      <c r="D42" s="31"/>
      <c r="E42" s="30">
        <v>20</v>
      </c>
      <c r="F42" s="31">
        <v>0</v>
      </c>
      <c r="G42" s="47" t="s">
        <v>494</v>
      </c>
      <c r="H42" s="31">
        <v>0</v>
      </c>
      <c r="I42" s="33">
        <f>(H42+F42)*E42</f>
        <v>0</v>
      </c>
      <c r="J42" s="33">
        <f t="shared" si="1"/>
        <v>0</v>
      </c>
    </row>
    <row r="43" spans="1:10" s="22" customFormat="1" ht="15.5" x14ac:dyDescent="0.35">
      <c r="A43" s="80" t="s">
        <v>555</v>
      </c>
      <c r="B43" s="31"/>
      <c r="C43" s="31"/>
      <c r="D43" s="31"/>
      <c r="E43" s="30">
        <v>70</v>
      </c>
      <c r="F43" s="31">
        <v>0</v>
      </c>
      <c r="G43" s="47" t="s">
        <v>432</v>
      </c>
      <c r="H43" s="31">
        <v>0</v>
      </c>
      <c r="I43" s="33">
        <f>(H43+F43)*E43</f>
        <v>0</v>
      </c>
      <c r="J43" s="33">
        <f t="shared" si="1"/>
        <v>0</v>
      </c>
    </row>
    <row r="44" spans="1:10" s="22" customFormat="1" ht="15.5" x14ac:dyDescent="0.35">
      <c r="A44" s="86" t="s">
        <v>492</v>
      </c>
      <c r="B44" s="31"/>
      <c r="C44" s="31"/>
      <c r="D44" s="31"/>
      <c r="E44" s="30">
        <v>2</v>
      </c>
      <c r="F44" s="31">
        <v>0</v>
      </c>
      <c r="G44" s="47" t="s">
        <v>432</v>
      </c>
      <c r="H44" s="31">
        <v>0</v>
      </c>
      <c r="I44" s="33">
        <f>(H44+F44)*E44</f>
        <v>0</v>
      </c>
      <c r="J44" s="33">
        <f t="shared" si="1"/>
        <v>0</v>
      </c>
    </row>
    <row r="45" spans="1:10" s="22" customFormat="1" ht="15.5" x14ac:dyDescent="0.35">
      <c r="A45" s="80" t="s">
        <v>34</v>
      </c>
      <c r="B45" s="31"/>
      <c r="C45" s="31"/>
      <c r="D45" s="31"/>
      <c r="E45" s="30">
        <v>9</v>
      </c>
      <c r="F45" s="31">
        <v>0</v>
      </c>
      <c r="G45" s="47" t="s">
        <v>432</v>
      </c>
      <c r="H45" s="31">
        <v>0</v>
      </c>
      <c r="I45" s="33">
        <f>(H45+F45)*E45</f>
        <v>0</v>
      </c>
      <c r="J45" s="33">
        <f t="shared" si="1"/>
        <v>0</v>
      </c>
    </row>
    <row r="46" spans="1:10" s="22" customFormat="1" ht="15.5" x14ac:dyDescent="0.35">
      <c r="A46" s="80" t="s">
        <v>541</v>
      </c>
      <c r="B46" s="31"/>
      <c r="C46" s="31"/>
      <c r="D46" s="31"/>
      <c r="E46" s="30">
        <v>49</v>
      </c>
      <c r="F46" s="31">
        <v>0</v>
      </c>
      <c r="G46" s="47" t="s">
        <v>500</v>
      </c>
      <c r="H46" s="31">
        <v>0</v>
      </c>
      <c r="I46" s="33">
        <f>(F46)*E46</f>
        <v>0</v>
      </c>
      <c r="J46" s="33">
        <f t="shared" si="1"/>
        <v>0</v>
      </c>
    </row>
    <row r="47" spans="1:10" s="22" customFormat="1" ht="15.5" x14ac:dyDescent="0.35">
      <c r="A47" s="80" t="s">
        <v>542</v>
      </c>
      <c r="B47" s="31"/>
      <c r="C47" s="31"/>
      <c r="D47" s="31"/>
      <c r="E47" s="30">
        <v>43</v>
      </c>
      <c r="F47" s="31">
        <v>0</v>
      </c>
      <c r="G47" s="47" t="s">
        <v>494</v>
      </c>
      <c r="H47" s="31">
        <v>0</v>
      </c>
      <c r="I47" s="33">
        <f>(F47)*E47</f>
        <v>0</v>
      </c>
      <c r="J47" s="33">
        <f t="shared" si="1"/>
        <v>0</v>
      </c>
    </row>
    <row r="48" spans="1:10" s="22" customFormat="1" ht="15.5" x14ac:dyDescent="0.35">
      <c r="A48" s="80" t="s">
        <v>543</v>
      </c>
      <c r="B48" s="31"/>
      <c r="C48" s="31"/>
      <c r="D48" s="31"/>
      <c r="E48" s="30">
        <v>58</v>
      </c>
      <c r="F48" s="31">
        <v>0</v>
      </c>
      <c r="G48" s="47" t="s">
        <v>494</v>
      </c>
      <c r="H48" s="31">
        <v>0</v>
      </c>
      <c r="I48" s="33">
        <f>(F48)*E48</f>
        <v>0</v>
      </c>
      <c r="J48" s="33">
        <f t="shared" si="1"/>
        <v>0</v>
      </c>
    </row>
    <row r="49" spans="1:10" s="22" customFormat="1" ht="15.5" x14ac:dyDescent="0.35">
      <c r="A49" s="80" t="s">
        <v>514</v>
      </c>
      <c r="B49" s="31"/>
      <c r="C49" s="31"/>
      <c r="D49" s="31"/>
      <c r="E49" s="30">
        <v>428</v>
      </c>
      <c r="F49" s="31">
        <v>0</v>
      </c>
      <c r="G49" s="47" t="s">
        <v>432</v>
      </c>
      <c r="H49" s="31">
        <v>0</v>
      </c>
      <c r="I49" s="33">
        <f>(H49+F49)*E49</f>
        <v>0</v>
      </c>
      <c r="J49" s="33">
        <f t="shared" si="1"/>
        <v>0</v>
      </c>
    </row>
    <row r="50" spans="1:10" s="22" customFormat="1" ht="15.5" x14ac:dyDescent="0.35">
      <c r="A50" s="93" t="s">
        <v>501</v>
      </c>
      <c r="B50" s="31"/>
      <c r="C50" s="31"/>
      <c r="D50" s="31"/>
      <c r="E50" s="30">
        <v>50</v>
      </c>
      <c r="F50" s="31">
        <v>0</v>
      </c>
      <c r="G50" s="47" t="s">
        <v>494</v>
      </c>
      <c r="H50" s="31">
        <v>0</v>
      </c>
      <c r="I50" s="33">
        <f>(H50+F50)*E50</f>
        <v>0</v>
      </c>
      <c r="J50" s="33">
        <f t="shared" si="1"/>
        <v>0</v>
      </c>
    </row>
    <row r="51" spans="1:10" s="22" customFormat="1" ht="15.5" x14ac:dyDescent="0.35">
      <c r="A51" s="80" t="s">
        <v>544</v>
      </c>
      <c r="B51" s="31"/>
      <c r="C51" s="31"/>
      <c r="D51" s="31"/>
      <c r="E51" s="30">
        <v>38</v>
      </c>
      <c r="F51" s="31">
        <v>0</v>
      </c>
      <c r="G51" s="47" t="s">
        <v>432</v>
      </c>
      <c r="H51" s="31">
        <v>0</v>
      </c>
      <c r="I51" s="33">
        <f>(H51+F51)*E51</f>
        <v>0</v>
      </c>
      <c r="J51" s="33">
        <f t="shared" si="1"/>
        <v>0</v>
      </c>
    </row>
    <row r="52" spans="1:10" s="22" customFormat="1" ht="15.5" x14ac:dyDescent="0.35">
      <c r="A52" s="80" t="s">
        <v>32</v>
      </c>
      <c r="B52" s="31"/>
      <c r="C52" s="31"/>
      <c r="D52" s="31"/>
      <c r="E52" s="30">
        <v>1005</v>
      </c>
      <c r="F52" s="31">
        <v>0</v>
      </c>
      <c r="G52" s="47" t="s">
        <v>432</v>
      </c>
      <c r="H52" s="31">
        <v>0</v>
      </c>
      <c r="I52" s="33">
        <f>(H52+F52+H52)*E52</f>
        <v>0</v>
      </c>
      <c r="J52" s="33">
        <f t="shared" si="1"/>
        <v>0</v>
      </c>
    </row>
    <row r="53" spans="1:10" s="22" customFormat="1" ht="15.5" x14ac:dyDescent="0.35">
      <c r="A53" s="80" t="s">
        <v>487</v>
      </c>
      <c r="B53" s="31"/>
      <c r="C53" s="31"/>
      <c r="D53" s="31"/>
      <c r="E53" s="30">
        <v>76</v>
      </c>
      <c r="F53" s="31">
        <v>0</v>
      </c>
      <c r="G53" s="47" t="s">
        <v>432</v>
      </c>
      <c r="H53" s="31">
        <v>0</v>
      </c>
      <c r="I53" s="33">
        <f>(H53+F53+H53)*E53</f>
        <v>0</v>
      </c>
      <c r="J53" s="33">
        <f t="shared" si="1"/>
        <v>0</v>
      </c>
    </row>
    <row r="54" spans="1:10" s="22" customFormat="1" ht="15.5" x14ac:dyDescent="0.35">
      <c r="A54" s="80" t="s">
        <v>33</v>
      </c>
      <c r="B54" s="31"/>
      <c r="C54" s="31"/>
      <c r="D54" s="31"/>
      <c r="E54" s="30">
        <v>6</v>
      </c>
      <c r="F54" s="31">
        <v>0</v>
      </c>
      <c r="G54" s="47" t="s">
        <v>494</v>
      </c>
      <c r="H54" s="31">
        <v>0</v>
      </c>
      <c r="I54" s="33">
        <f>(H54+F54+H54)*E54</f>
        <v>0</v>
      </c>
      <c r="J54" s="33">
        <f t="shared" si="1"/>
        <v>0</v>
      </c>
    </row>
    <row r="55" spans="1:10" s="22" customFormat="1" ht="15.5" x14ac:dyDescent="0.35">
      <c r="A55" s="93" t="s">
        <v>493</v>
      </c>
      <c r="B55" s="31"/>
      <c r="C55" s="31"/>
      <c r="D55" s="31"/>
      <c r="E55" s="30">
        <v>12</v>
      </c>
      <c r="F55" s="31">
        <v>0</v>
      </c>
      <c r="G55" s="47" t="s">
        <v>433</v>
      </c>
      <c r="H55" s="31">
        <v>0</v>
      </c>
      <c r="I55" s="33">
        <f t="shared" ref="I55:I70" si="8">(H55+F55+H55)*E55</f>
        <v>0</v>
      </c>
      <c r="J55" s="33">
        <f t="shared" si="1"/>
        <v>0</v>
      </c>
    </row>
    <row r="56" spans="1:10" s="22" customFormat="1" ht="15.5" x14ac:dyDescent="0.35">
      <c r="A56" s="86" t="s">
        <v>562</v>
      </c>
      <c r="B56" s="31"/>
      <c r="C56" s="31"/>
      <c r="D56" s="31"/>
      <c r="E56" s="30">
        <v>12</v>
      </c>
      <c r="F56" s="31">
        <v>0</v>
      </c>
      <c r="G56" s="47" t="s">
        <v>433</v>
      </c>
      <c r="H56" s="31">
        <v>0</v>
      </c>
      <c r="I56" s="33">
        <f t="shared" si="8"/>
        <v>0</v>
      </c>
      <c r="J56" s="33">
        <f t="shared" si="1"/>
        <v>0</v>
      </c>
    </row>
    <row r="57" spans="1:10" s="22" customFormat="1" ht="15.5" x14ac:dyDescent="0.35">
      <c r="A57" s="94" t="s">
        <v>563</v>
      </c>
      <c r="B57" s="31"/>
      <c r="C57" s="31"/>
      <c r="D57" s="31"/>
      <c r="E57" s="30">
        <v>12</v>
      </c>
      <c r="F57" s="31">
        <v>0</v>
      </c>
      <c r="G57" s="47" t="s">
        <v>433</v>
      </c>
      <c r="H57" s="31">
        <v>0</v>
      </c>
      <c r="I57" s="33">
        <f t="shared" si="8"/>
        <v>0</v>
      </c>
      <c r="J57" s="33">
        <f t="shared" si="1"/>
        <v>0</v>
      </c>
    </row>
    <row r="58" spans="1:10" s="22" customFormat="1" ht="16" customHeight="1" x14ac:dyDescent="0.3">
      <c r="A58" s="95" t="s">
        <v>560</v>
      </c>
      <c r="B58" s="31"/>
      <c r="C58" s="31"/>
      <c r="D58" s="31"/>
      <c r="E58" s="30">
        <v>12</v>
      </c>
      <c r="F58" s="31">
        <v>0</v>
      </c>
      <c r="G58" s="47" t="s">
        <v>433</v>
      </c>
      <c r="H58" s="31">
        <v>0</v>
      </c>
      <c r="I58" s="33">
        <f t="shared" si="8"/>
        <v>0</v>
      </c>
      <c r="J58" s="33">
        <f t="shared" si="1"/>
        <v>0</v>
      </c>
    </row>
    <row r="59" spans="1:10" s="22" customFormat="1" ht="15.5" x14ac:dyDescent="0.35">
      <c r="A59" s="80" t="s">
        <v>228</v>
      </c>
      <c r="B59" s="31"/>
      <c r="C59" s="31"/>
      <c r="D59" s="31"/>
      <c r="E59" s="30">
        <v>69</v>
      </c>
      <c r="F59" s="31">
        <v>0</v>
      </c>
      <c r="G59" s="47" t="s">
        <v>433</v>
      </c>
      <c r="H59" s="31">
        <v>0</v>
      </c>
      <c r="I59" s="33">
        <f t="shared" si="8"/>
        <v>0</v>
      </c>
      <c r="J59" s="33">
        <f t="shared" si="1"/>
        <v>0</v>
      </c>
    </row>
    <row r="60" spans="1:10" s="22" customFormat="1" ht="15.5" x14ac:dyDescent="0.35">
      <c r="A60" s="80" t="s">
        <v>561</v>
      </c>
      <c r="B60" s="31"/>
      <c r="C60" s="31"/>
      <c r="D60" s="31"/>
      <c r="E60" s="30">
        <v>12</v>
      </c>
      <c r="F60" s="31">
        <v>0</v>
      </c>
      <c r="G60" s="47" t="s">
        <v>433</v>
      </c>
      <c r="H60" s="31">
        <v>0</v>
      </c>
      <c r="I60" s="33">
        <f t="shared" si="8"/>
        <v>0</v>
      </c>
      <c r="J60" s="33">
        <f t="shared" si="1"/>
        <v>0</v>
      </c>
    </row>
    <row r="61" spans="1:10" s="22" customFormat="1" ht="15.5" x14ac:dyDescent="0.35">
      <c r="A61" s="80" t="s">
        <v>40</v>
      </c>
      <c r="B61" s="31"/>
      <c r="C61" s="31"/>
      <c r="D61" s="31"/>
      <c r="E61" s="30">
        <v>4</v>
      </c>
      <c r="F61" s="31">
        <v>0</v>
      </c>
      <c r="G61" s="47" t="s">
        <v>433</v>
      </c>
      <c r="H61" s="31">
        <v>0</v>
      </c>
      <c r="I61" s="33">
        <f t="shared" si="8"/>
        <v>0</v>
      </c>
      <c r="J61" s="33">
        <f t="shared" si="1"/>
        <v>0</v>
      </c>
    </row>
    <row r="62" spans="1:10" s="22" customFormat="1" ht="15.5" x14ac:dyDescent="0.35">
      <c r="A62" s="80" t="s">
        <v>41</v>
      </c>
      <c r="B62" s="31"/>
      <c r="C62" s="31"/>
      <c r="D62" s="31"/>
      <c r="E62" s="30">
        <v>2</v>
      </c>
      <c r="F62" s="31">
        <v>0</v>
      </c>
      <c r="G62" s="47" t="s">
        <v>494</v>
      </c>
      <c r="H62" s="31">
        <v>0</v>
      </c>
      <c r="I62" s="33">
        <f t="shared" si="8"/>
        <v>0</v>
      </c>
      <c r="J62" s="33">
        <f t="shared" si="1"/>
        <v>0</v>
      </c>
    </row>
    <row r="63" spans="1:10" s="22" customFormat="1" ht="15.5" x14ac:dyDescent="0.35">
      <c r="A63" s="80" t="s">
        <v>42</v>
      </c>
      <c r="B63" s="31"/>
      <c r="C63" s="31"/>
      <c r="D63" s="31"/>
      <c r="E63" s="30">
        <v>2</v>
      </c>
      <c r="F63" s="31">
        <v>0</v>
      </c>
      <c r="G63" s="47" t="s">
        <v>494</v>
      </c>
      <c r="H63" s="31">
        <v>0</v>
      </c>
      <c r="I63" s="33">
        <f t="shared" si="8"/>
        <v>0</v>
      </c>
      <c r="J63" s="33">
        <f t="shared" si="1"/>
        <v>0</v>
      </c>
    </row>
    <row r="64" spans="1:10" s="22" customFormat="1" ht="15.5" x14ac:dyDescent="0.35">
      <c r="A64" s="80" t="s">
        <v>186</v>
      </c>
      <c r="B64" s="31"/>
      <c r="C64" s="31"/>
      <c r="D64" s="31"/>
      <c r="E64" s="30">
        <v>5</v>
      </c>
      <c r="F64" s="31">
        <v>0</v>
      </c>
      <c r="G64" s="88" t="s">
        <v>432</v>
      </c>
      <c r="H64" s="31">
        <v>0</v>
      </c>
      <c r="I64" s="33">
        <f t="shared" si="8"/>
        <v>0</v>
      </c>
      <c r="J64" s="33">
        <f t="shared" si="1"/>
        <v>0</v>
      </c>
    </row>
    <row r="65" spans="1:10" s="22" customFormat="1" ht="15.5" x14ac:dyDescent="0.35">
      <c r="A65" s="80" t="s">
        <v>43</v>
      </c>
      <c r="B65" s="31"/>
      <c r="C65" s="31"/>
      <c r="D65" s="31"/>
      <c r="E65" s="30">
        <v>2</v>
      </c>
      <c r="F65" s="31">
        <v>0</v>
      </c>
      <c r="G65" s="47" t="s">
        <v>494</v>
      </c>
      <c r="H65" s="31">
        <v>0</v>
      </c>
      <c r="I65" s="33">
        <f t="shared" si="8"/>
        <v>0</v>
      </c>
      <c r="J65" s="33">
        <f t="shared" si="1"/>
        <v>0</v>
      </c>
    </row>
    <row r="66" spans="1:10" s="22" customFormat="1" ht="20" customHeight="1" x14ac:dyDescent="0.35">
      <c r="A66" s="80" t="s">
        <v>16</v>
      </c>
      <c r="B66" s="31"/>
      <c r="C66" s="31"/>
      <c r="D66" s="31"/>
      <c r="E66" s="34">
        <v>9</v>
      </c>
      <c r="F66" s="31">
        <v>0</v>
      </c>
      <c r="G66" s="47" t="s">
        <v>494</v>
      </c>
      <c r="H66" s="31">
        <v>0</v>
      </c>
      <c r="I66" s="33">
        <f t="shared" si="8"/>
        <v>0</v>
      </c>
      <c r="J66" s="33">
        <f t="shared" si="1"/>
        <v>0</v>
      </c>
    </row>
    <row r="67" spans="1:10" s="22" customFormat="1" ht="15.5" x14ac:dyDescent="0.35">
      <c r="A67" s="93" t="s">
        <v>488</v>
      </c>
      <c r="B67" s="31"/>
      <c r="C67" s="31"/>
      <c r="D67" s="31"/>
      <c r="E67" s="34">
        <v>50</v>
      </c>
      <c r="F67" s="31">
        <v>0</v>
      </c>
      <c r="G67" s="47" t="s">
        <v>496</v>
      </c>
      <c r="H67" s="31">
        <v>0</v>
      </c>
      <c r="I67" s="33">
        <f t="shared" si="8"/>
        <v>0</v>
      </c>
      <c r="J67" s="33">
        <f t="shared" si="1"/>
        <v>0</v>
      </c>
    </row>
    <row r="68" spans="1:10" s="22" customFormat="1" ht="15.5" x14ac:dyDescent="0.35">
      <c r="A68" s="93" t="s">
        <v>489</v>
      </c>
      <c r="B68" s="31"/>
      <c r="C68" s="31"/>
      <c r="D68" s="31"/>
      <c r="E68" s="34">
        <v>50</v>
      </c>
      <c r="F68" s="31">
        <v>0</v>
      </c>
      <c r="G68" s="47" t="s">
        <v>496</v>
      </c>
      <c r="H68" s="31">
        <v>0</v>
      </c>
      <c r="I68" s="33">
        <f t="shared" si="8"/>
        <v>0</v>
      </c>
      <c r="J68" s="33">
        <f t="shared" si="1"/>
        <v>0</v>
      </c>
    </row>
    <row r="69" spans="1:10" s="59" customFormat="1" ht="15.5" x14ac:dyDescent="0.35">
      <c r="A69" s="93" t="s">
        <v>497</v>
      </c>
      <c r="B69" s="92"/>
      <c r="C69" s="92"/>
      <c r="D69" s="92"/>
      <c r="E69" s="34">
        <v>3</v>
      </c>
      <c r="F69" s="31">
        <v>0</v>
      </c>
      <c r="G69" s="47" t="s">
        <v>499</v>
      </c>
      <c r="H69" s="31">
        <v>0</v>
      </c>
      <c r="I69" s="33">
        <f t="shared" si="8"/>
        <v>0</v>
      </c>
      <c r="J69" s="33">
        <f t="shared" si="1"/>
        <v>0</v>
      </c>
    </row>
    <row r="70" spans="1:10" s="22" customFormat="1" ht="15.5" x14ac:dyDescent="0.35">
      <c r="A70" s="93" t="s">
        <v>498</v>
      </c>
      <c r="B70" s="31"/>
      <c r="C70" s="31"/>
      <c r="D70" s="31"/>
      <c r="E70" s="34">
        <v>3</v>
      </c>
      <c r="F70" s="31">
        <v>0</v>
      </c>
      <c r="G70" s="47" t="s">
        <v>499</v>
      </c>
      <c r="H70" s="31">
        <v>0</v>
      </c>
      <c r="I70" s="33">
        <f t="shared" si="8"/>
        <v>0</v>
      </c>
      <c r="J70" s="33">
        <f t="shared" ref="J70" si="9">I70*1.21</f>
        <v>0</v>
      </c>
    </row>
    <row r="71" spans="1:10" s="22" customFormat="1" ht="15.5" x14ac:dyDescent="0.35">
      <c r="A71" s="90"/>
      <c r="B71" s="89"/>
      <c r="C71" s="89"/>
      <c r="D71" s="89"/>
      <c r="E71" s="96"/>
      <c r="F71" s="89"/>
      <c r="G71" s="88"/>
      <c r="H71" s="89"/>
      <c r="I71" s="33"/>
      <c r="J71" s="33"/>
    </row>
    <row r="72" spans="1:10" s="22" customFormat="1" ht="15.75" customHeight="1" x14ac:dyDescent="0.3">
      <c r="A72" s="91"/>
      <c r="B72" s="35"/>
      <c r="C72" s="35"/>
      <c r="D72" s="35"/>
      <c r="E72" s="35"/>
      <c r="F72" s="35"/>
      <c r="G72" s="35"/>
      <c r="H72" s="35"/>
      <c r="I72" s="33"/>
      <c r="J72" s="33"/>
    </row>
    <row r="73" spans="1:10" s="22" customFormat="1" ht="28.5" customHeight="1" x14ac:dyDescent="0.3">
      <c r="A73" s="70"/>
      <c r="B73" s="71"/>
      <c r="C73" s="71"/>
      <c r="D73" s="71"/>
      <c r="E73" s="71"/>
      <c r="F73" s="71"/>
      <c r="G73" s="108" t="s">
        <v>437</v>
      </c>
      <c r="H73" s="109"/>
      <c r="I73" s="72">
        <f>SUM(I6:I72)</f>
        <v>0</v>
      </c>
      <c r="J73" s="72">
        <f>SUM(J6:J72)</f>
        <v>0</v>
      </c>
    </row>
    <row r="74" spans="1:10" s="22" customFormat="1" ht="15.75" customHeight="1" x14ac:dyDescent="0.3"/>
    <row r="75" spans="1:10" s="22" customFormat="1" ht="15.75" customHeight="1" x14ac:dyDescent="0.3">
      <c r="F75" s="36"/>
      <c r="G75" s="36"/>
      <c r="H75" s="36"/>
    </row>
    <row r="76" spans="1:10" s="22" customFormat="1" ht="15.75" customHeight="1" x14ac:dyDescent="0.3">
      <c r="A76" s="102" t="s">
        <v>438</v>
      </c>
      <c r="B76" s="104" t="s">
        <v>439</v>
      </c>
      <c r="C76" s="105"/>
      <c r="D76" s="105"/>
      <c r="E76" s="105"/>
      <c r="F76" s="105"/>
      <c r="G76" s="105"/>
      <c r="H76" s="105"/>
    </row>
    <row r="77" spans="1:10" s="22" customFormat="1" ht="37.5" customHeight="1" x14ac:dyDescent="0.3">
      <c r="A77" s="103"/>
      <c r="B77" s="55" t="s">
        <v>440</v>
      </c>
      <c r="C77" s="55" t="s">
        <v>441</v>
      </c>
      <c r="D77" s="55" t="s">
        <v>442</v>
      </c>
      <c r="E77" s="55" t="s">
        <v>443</v>
      </c>
      <c r="F77" s="56" t="s">
        <v>444</v>
      </c>
      <c r="G77" s="56" t="s">
        <v>445</v>
      </c>
      <c r="H77" s="56" t="s">
        <v>446</v>
      </c>
    </row>
    <row r="78" spans="1:10" s="22" customFormat="1" ht="15.75" customHeight="1" x14ac:dyDescent="0.3">
      <c r="A78" s="79" t="s">
        <v>447</v>
      </c>
      <c r="B78" s="54">
        <v>0</v>
      </c>
      <c r="C78" s="54">
        <v>0</v>
      </c>
      <c r="D78" s="54">
        <v>0</v>
      </c>
      <c r="E78" s="54">
        <v>0</v>
      </c>
      <c r="F78" s="54">
        <v>0</v>
      </c>
      <c r="G78" s="54">
        <v>0</v>
      </c>
      <c r="H78" s="54">
        <v>0</v>
      </c>
    </row>
    <row r="79" spans="1:10" s="22" customFormat="1" ht="15.75" customHeight="1" x14ac:dyDescent="0.3">
      <c r="A79" s="79" t="s">
        <v>448</v>
      </c>
      <c r="B79" s="54">
        <v>0</v>
      </c>
      <c r="C79" s="54">
        <v>0</v>
      </c>
      <c r="D79" s="54">
        <v>0</v>
      </c>
      <c r="E79" s="54">
        <v>0</v>
      </c>
      <c r="F79" s="54">
        <v>0</v>
      </c>
      <c r="G79" s="54">
        <v>0</v>
      </c>
      <c r="H79" s="54">
        <v>0</v>
      </c>
    </row>
    <row r="80" spans="1:10" s="22" customFormat="1" ht="15.75" customHeight="1" x14ac:dyDescent="0.3">
      <c r="A80" s="79" t="s">
        <v>449</v>
      </c>
      <c r="B80" s="54">
        <v>0</v>
      </c>
      <c r="C80" s="54">
        <v>0</v>
      </c>
      <c r="D80" s="54">
        <v>0</v>
      </c>
      <c r="E80" s="54">
        <v>0</v>
      </c>
      <c r="F80" s="54">
        <v>0</v>
      </c>
      <c r="G80" s="54">
        <v>0</v>
      </c>
      <c r="H80" s="54">
        <v>0</v>
      </c>
    </row>
    <row r="81" spans="1:8" s="22" customFormat="1" ht="15.75" customHeight="1" x14ac:dyDescent="0.3">
      <c r="A81" s="79" t="s">
        <v>450</v>
      </c>
      <c r="B81" s="31">
        <v>0</v>
      </c>
      <c r="C81" s="35"/>
      <c r="D81" s="35"/>
      <c r="E81" s="35"/>
      <c r="F81" s="35"/>
      <c r="G81" s="35"/>
      <c r="H81" s="35"/>
    </row>
    <row r="82" spans="1:8" s="22" customFormat="1" ht="15.75" customHeight="1" x14ac:dyDescent="0.3">
      <c r="A82" s="79" t="s">
        <v>451</v>
      </c>
      <c r="B82" s="31">
        <v>0</v>
      </c>
      <c r="C82" s="35"/>
      <c r="D82" s="35"/>
      <c r="E82" s="35"/>
      <c r="F82" s="35"/>
      <c r="G82" s="35"/>
      <c r="H82" s="35"/>
    </row>
    <row r="83" spans="1:8" s="22" customFormat="1" ht="15.75" customHeight="1" x14ac:dyDescent="0.3">
      <c r="A83" s="59"/>
      <c r="F83" s="48"/>
    </row>
    <row r="84" spans="1:8" s="22" customFormat="1" ht="15.75" customHeight="1" x14ac:dyDescent="0.3">
      <c r="A84" s="102" t="s">
        <v>452</v>
      </c>
      <c r="B84" s="51"/>
      <c r="C84" s="57" t="s">
        <v>453</v>
      </c>
      <c r="D84" s="57" t="s">
        <v>454</v>
      </c>
      <c r="E84" s="57" t="s">
        <v>454</v>
      </c>
      <c r="F84" s="48"/>
      <c r="G84" s="48"/>
    </row>
    <row r="85" spans="1:8" s="22" customFormat="1" ht="15.75" customHeight="1" x14ac:dyDescent="0.3">
      <c r="A85" s="103"/>
      <c r="B85" s="37" t="s">
        <v>455</v>
      </c>
      <c r="C85" s="58"/>
      <c r="D85" s="58" t="s">
        <v>456</v>
      </c>
      <c r="E85" s="58" t="s">
        <v>457</v>
      </c>
      <c r="F85" s="48"/>
      <c r="G85" s="49"/>
    </row>
    <row r="86" spans="1:8" s="22" customFormat="1" ht="15.75" customHeight="1" x14ac:dyDescent="0.3">
      <c r="A86" s="38" t="s">
        <v>44</v>
      </c>
      <c r="B86" s="53">
        <v>75</v>
      </c>
      <c r="C86" s="54">
        <v>0</v>
      </c>
      <c r="D86" s="83">
        <f>B86*C86</f>
        <v>0</v>
      </c>
      <c r="E86" s="83">
        <f>D86*1.21</f>
        <v>0</v>
      </c>
      <c r="F86" s="48"/>
      <c r="G86" s="50"/>
    </row>
    <row r="87" spans="1:8" s="22" customFormat="1" ht="15.75" customHeight="1" x14ac:dyDescent="0.3">
      <c r="A87" s="38" t="s">
        <v>458</v>
      </c>
      <c r="B87" s="38">
        <v>125</v>
      </c>
      <c r="C87" s="31">
        <v>0</v>
      </c>
      <c r="D87" s="32">
        <f>B87*C87</f>
        <v>0</v>
      </c>
      <c r="E87" s="32">
        <f>D87*1.21</f>
        <v>0</v>
      </c>
      <c r="F87" s="48"/>
    </row>
    <row r="88" spans="1:8" s="22" customFormat="1" ht="15.75" customHeight="1" x14ac:dyDescent="0.3">
      <c r="A88" s="74"/>
      <c r="B88" s="75" t="s">
        <v>454</v>
      </c>
      <c r="C88" s="76"/>
      <c r="D88" s="76">
        <f>SUM(D86:D87)</f>
        <v>0</v>
      </c>
      <c r="E88" s="77">
        <f>SUM(E86:E87)</f>
        <v>0</v>
      </c>
      <c r="F88" s="48"/>
    </row>
    <row r="89" spans="1:8" s="22" customFormat="1" ht="15.75" customHeight="1" x14ac:dyDescent="0.3">
      <c r="F89" s="48"/>
    </row>
    <row r="90" spans="1:8" s="22" customFormat="1" ht="15.75" customHeight="1" x14ac:dyDescent="0.3"/>
    <row r="91" spans="1:8" s="22" customFormat="1" ht="15.75" customHeight="1" x14ac:dyDescent="0.3">
      <c r="A91" s="102" t="s">
        <v>459</v>
      </c>
      <c r="B91" s="104" t="s">
        <v>460</v>
      </c>
      <c r="C91" s="105"/>
      <c r="D91" s="107"/>
    </row>
    <row r="92" spans="1:8" s="22" customFormat="1" ht="15.75" customHeight="1" x14ac:dyDescent="0.3">
      <c r="A92" s="103"/>
      <c r="B92" s="73" t="s">
        <v>461</v>
      </c>
      <c r="C92" s="73" t="s">
        <v>462</v>
      </c>
      <c r="D92" s="73" t="s">
        <v>463</v>
      </c>
    </row>
    <row r="93" spans="1:8" s="22" customFormat="1" ht="15.75" customHeight="1" x14ac:dyDescent="0.3">
      <c r="A93" s="38" t="s">
        <v>428</v>
      </c>
      <c r="B93" s="52">
        <v>0</v>
      </c>
      <c r="C93" s="52">
        <v>0</v>
      </c>
      <c r="D93" s="52">
        <v>0</v>
      </c>
    </row>
    <row r="94" spans="1:8" s="22" customFormat="1" ht="15.75" customHeight="1" x14ac:dyDescent="0.3"/>
    <row r="95" spans="1:8" s="22" customFormat="1" ht="15.75" customHeight="1" x14ac:dyDescent="0.3">
      <c r="B95" s="22" t="s">
        <v>464</v>
      </c>
    </row>
    <row r="96" spans="1:8" s="22" customFormat="1" ht="15.75" customHeight="1" x14ac:dyDescent="0.3"/>
    <row r="97" s="22" customFormat="1" ht="15.75" customHeight="1" x14ac:dyDescent="0.3"/>
    <row r="98" s="22" customFormat="1" ht="15.75" customHeight="1" x14ac:dyDescent="0.3"/>
    <row r="99" s="22" customFormat="1" ht="15.75" customHeight="1" x14ac:dyDescent="0.3"/>
    <row r="100" s="22" customFormat="1" ht="15.75" customHeight="1" x14ac:dyDescent="0.3"/>
    <row r="101" s="22" customFormat="1" ht="15.75" customHeight="1" x14ac:dyDescent="0.3"/>
    <row r="102" s="22" customFormat="1" ht="15.75" customHeight="1" x14ac:dyDescent="0.3"/>
    <row r="103" s="22" customFormat="1" ht="15.75" customHeight="1" x14ac:dyDescent="0.3"/>
    <row r="104" s="22" customFormat="1" ht="15.75" customHeight="1" x14ac:dyDescent="0.3"/>
    <row r="105" s="22" customFormat="1" ht="15.75" customHeight="1" x14ac:dyDescent="0.3"/>
    <row r="106" s="22" customFormat="1" ht="15.75" customHeight="1" x14ac:dyDescent="0.3"/>
    <row r="107" s="22" customFormat="1" ht="15.75" customHeight="1" x14ac:dyDescent="0.3"/>
    <row r="108" s="22" customFormat="1" ht="15.75" customHeight="1" x14ac:dyDescent="0.3"/>
    <row r="109" s="22" customFormat="1" ht="15.75" customHeight="1" x14ac:dyDescent="0.3"/>
    <row r="110" s="22" customFormat="1" ht="15.75" customHeight="1" x14ac:dyDescent="0.3"/>
    <row r="111" s="22" customFormat="1" ht="15.75" customHeight="1" x14ac:dyDescent="0.3"/>
    <row r="112" s="22" customFormat="1" ht="15.75" customHeight="1" x14ac:dyDescent="0.3"/>
    <row r="113" s="22" customFormat="1" ht="15.75" customHeight="1" x14ac:dyDescent="0.3"/>
    <row r="114" s="22" customFormat="1" ht="15.75" customHeight="1" x14ac:dyDescent="0.3"/>
    <row r="115" s="22" customFormat="1" ht="15.75" customHeight="1" x14ac:dyDescent="0.3"/>
    <row r="116" s="22" customFormat="1" ht="15.75" customHeight="1" x14ac:dyDescent="0.3"/>
    <row r="117" s="22" customFormat="1" ht="15.75" customHeight="1" x14ac:dyDescent="0.3"/>
    <row r="118" s="22" customFormat="1" ht="15.75" customHeight="1" x14ac:dyDescent="0.3"/>
    <row r="119" s="22" customFormat="1" ht="15.75" customHeight="1" x14ac:dyDescent="0.3"/>
    <row r="120" s="22" customFormat="1" ht="15.75" customHeight="1" x14ac:dyDescent="0.3"/>
    <row r="121" s="22" customFormat="1" ht="15.75" customHeight="1" x14ac:dyDescent="0.3"/>
    <row r="122" s="22" customFormat="1" ht="15.75" customHeight="1" x14ac:dyDescent="0.3"/>
    <row r="123" s="22" customFormat="1" ht="15.75" customHeight="1" x14ac:dyDescent="0.3"/>
    <row r="124" s="22" customFormat="1" ht="15.75" customHeight="1" x14ac:dyDescent="0.3"/>
    <row r="125" s="22" customFormat="1" ht="15.75" customHeight="1" x14ac:dyDescent="0.3"/>
    <row r="126" s="22" customFormat="1" ht="15.75" customHeight="1" x14ac:dyDescent="0.3"/>
    <row r="127" s="22" customFormat="1" x14ac:dyDescent="0.3"/>
    <row r="128" s="22" customFormat="1" x14ac:dyDescent="0.3"/>
  </sheetData>
  <mergeCells count="12">
    <mergeCell ref="A1:J1"/>
    <mergeCell ref="B4:B5"/>
    <mergeCell ref="D4:D5"/>
    <mergeCell ref="F4:F5"/>
    <mergeCell ref="I4:J4"/>
    <mergeCell ref="A76:A77"/>
    <mergeCell ref="A84:A85"/>
    <mergeCell ref="A91:A92"/>
    <mergeCell ref="B76:H76"/>
    <mergeCell ref="A2:J2"/>
    <mergeCell ref="B91:D91"/>
    <mergeCell ref="G73:H73"/>
  </mergeCells>
  <pageMargins left="0.7" right="0.7" top="0.75" bottom="0.75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3F6AA-132C-4731-BFC7-455BEE7A017F}">
  <dimension ref="A1:F27"/>
  <sheetViews>
    <sheetView workbookViewId="0">
      <selection activeCell="C8" sqref="C8"/>
    </sheetView>
  </sheetViews>
  <sheetFormatPr defaultRowHeight="14.5" x14ac:dyDescent="0.35"/>
  <cols>
    <col min="1" max="1" width="36.81640625" customWidth="1"/>
    <col min="2" max="3" width="13.54296875" customWidth="1"/>
    <col min="4" max="5" width="19.1796875" customWidth="1"/>
    <col min="6" max="6" width="3.1796875" customWidth="1"/>
  </cols>
  <sheetData>
    <row r="1" spans="1:5" x14ac:dyDescent="0.35">
      <c r="A1" s="60" t="s">
        <v>465</v>
      </c>
      <c r="B1" s="61"/>
      <c r="C1" s="61"/>
      <c r="D1" s="61" t="s">
        <v>466</v>
      </c>
      <c r="E1" s="61" t="s">
        <v>467</v>
      </c>
    </row>
    <row r="2" spans="1:5" ht="19.5" customHeight="1" x14ac:dyDescent="0.35">
      <c r="D2" s="62"/>
      <c r="E2" s="62"/>
    </row>
    <row r="3" spans="1:5" x14ac:dyDescent="0.35">
      <c r="A3" s="78" t="s">
        <v>468</v>
      </c>
      <c r="B3" s="63"/>
      <c r="C3" s="63"/>
      <c r="D3" s="64">
        <f>prijzenblad!I73</f>
        <v>0</v>
      </c>
      <c r="E3" s="64">
        <f>prijzenblad!J73</f>
        <v>0</v>
      </c>
    </row>
    <row r="5" spans="1:5" x14ac:dyDescent="0.35">
      <c r="A5" s="78" t="s">
        <v>469</v>
      </c>
      <c r="B5" s="63" t="s">
        <v>470</v>
      </c>
      <c r="C5" s="63" t="s">
        <v>471</v>
      </c>
      <c r="D5" s="63"/>
      <c r="E5" s="63"/>
    </row>
    <row r="6" spans="1:5" x14ac:dyDescent="0.35">
      <c r="A6" s="79" t="s">
        <v>447</v>
      </c>
      <c r="B6" s="6">
        <v>100</v>
      </c>
      <c r="C6" s="84">
        <f>prijzenblad!B78</f>
        <v>0</v>
      </c>
      <c r="D6" s="82">
        <f>C6*B6</f>
        <v>0</v>
      </c>
      <c r="E6" s="82">
        <f>D6*1.21</f>
        <v>0</v>
      </c>
    </row>
    <row r="7" spans="1:5" x14ac:dyDescent="0.35">
      <c r="A7" s="79" t="s">
        <v>448</v>
      </c>
      <c r="B7" s="6">
        <v>250</v>
      </c>
      <c r="C7" s="84">
        <f>prijzenblad!D79</f>
        <v>0</v>
      </c>
      <c r="D7" s="82">
        <f>C7*B7</f>
        <v>0</v>
      </c>
      <c r="E7" s="82">
        <f>D7*1.21</f>
        <v>0</v>
      </c>
    </row>
    <row r="8" spans="1:5" x14ac:dyDescent="0.35">
      <c r="A8" s="79" t="s">
        <v>449</v>
      </c>
      <c r="B8" s="6">
        <v>450</v>
      </c>
      <c r="C8" s="84">
        <f>prijzenblad!E80</f>
        <v>0</v>
      </c>
      <c r="D8" s="82">
        <f>C8*B8</f>
        <v>0</v>
      </c>
      <c r="E8" s="82">
        <f>D8*1.21</f>
        <v>0</v>
      </c>
    </row>
    <row r="9" spans="1:5" x14ac:dyDescent="0.35">
      <c r="A9" s="79" t="s">
        <v>450</v>
      </c>
      <c r="B9" s="6">
        <v>500</v>
      </c>
      <c r="C9" s="84">
        <f>prijzenblad!B81</f>
        <v>0</v>
      </c>
      <c r="D9" s="82">
        <f>C9*B9</f>
        <v>0</v>
      </c>
      <c r="E9" s="82">
        <f>D9*1.21</f>
        <v>0</v>
      </c>
    </row>
    <row r="11" spans="1:5" x14ac:dyDescent="0.35">
      <c r="A11" s="78" t="s">
        <v>472</v>
      </c>
      <c r="B11" s="63" t="s">
        <v>428</v>
      </c>
      <c r="C11" s="63"/>
      <c r="D11" s="64">
        <f>prijzenblad!D88</f>
        <v>0</v>
      </c>
      <c r="E11" s="64">
        <f>prijzenblad!E88</f>
        <v>0</v>
      </c>
    </row>
    <row r="13" spans="1:5" ht="29" x14ac:dyDescent="0.35">
      <c r="A13" s="78" t="s">
        <v>473</v>
      </c>
      <c r="B13" s="65" t="s">
        <v>474</v>
      </c>
      <c r="C13" s="65" t="s">
        <v>475</v>
      </c>
    </row>
    <row r="14" spans="1:5" x14ac:dyDescent="0.35">
      <c r="A14" t="s">
        <v>476</v>
      </c>
      <c r="B14" s="81">
        <v>1750</v>
      </c>
      <c r="C14" s="85">
        <f>prijzenblad!B93</f>
        <v>0</v>
      </c>
      <c r="D14" s="82">
        <f>SUM(B14)-(B14*C14)</f>
        <v>1750</v>
      </c>
      <c r="E14" s="82">
        <f>D14*1.21</f>
        <v>2117.5</v>
      </c>
    </row>
    <row r="15" spans="1:5" x14ac:dyDescent="0.35">
      <c r="A15" t="s">
        <v>462</v>
      </c>
      <c r="B15" s="81">
        <v>1750</v>
      </c>
      <c r="C15" s="85">
        <f>prijzenblad!C93</f>
        <v>0</v>
      </c>
      <c r="D15" s="82">
        <f>SUM(B15)-(B15*C15)</f>
        <v>1750</v>
      </c>
      <c r="E15" s="82">
        <f>D15*1.21</f>
        <v>2117.5</v>
      </c>
    </row>
    <row r="16" spans="1:5" x14ac:dyDescent="0.35">
      <c r="A16" t="s">
        <v>463</v>
      </c>
      <c r="B16" s="81">
        <v>1500</v>
      </c>
      <c r="C16" s="85">
        <f>prijzenblad!D93</f>
        <v>0</v>
      </c>
      <c r="D16" s="82">
        <f>SUM(B16)-(B16*C16)</f>
        <v>1500</v>
      </c>
      <c r="E16" s="82">
        <f>D16*1.21</f>
        <v>1815</v>
      </c>
    </row>
    <row r="17" spans="1:6" x14ac:dyDescent="0.35">
      <c r="C17" t="s">
        <v>454</v>
      </c>
      <c r="D17" s="67">
        <f>SUM(D14:D16)</f>
        <v>5000</v>
      </c>
      <c r="E17" s="67">
        <f>SUM(E14:E16)</f>
        <v>6050</v>
      </c>
    </row>
    <row r="18" spans="1:6" x14ac:dyDescent="0.35">
      <c r="D18" s="66"/>
      <c r="E18" s="66"/>
    </row>
    <row r="19" spans="1:6" x14ac:dyDescent="0.35">
      <c r="A19" s="68" t="s">
        <v>477</v>
      </c>
      <c r="B19" s="68" t="s">
        <v>478</v>
      </c>
      <c r="C19" s="68"/>
      <c r="D19" s="69">
        <f>D17+D3+D11</f>
        <v>5000</v>
      </c>
      <c r="E19" s="69">
        <f>E17+E3+E11</f>
        <v>6050</v>
      </c>
    </row>
    <row r="20" spans="1:6" x14ac:dyDescent="0.35">
      <c r="D20" s="66"/>
      <c r="E20" s="66"/>
    </row>
    <row r="22" spans="1:6" x14ac:dyDescent="0.35">
      <c r="A22" s="115" t="s">
        <v>479</v>
      </c>
      <c r="B22" s="116"/>
      <c r="C22" s="117"/>
      <c r="D22" s="121"/>
      <c r="E22" s="122"/>
      <c r="F22" s="123"/>
    </row>
    <row r="23" spans="1:6" x14ac:dyDescent="0.35">
      <c r="A23" s="115" t="s">
        <v>480</v>
      </c>
      <c r="B23" s="116"/>
      <c r="C23" s="117"/>
      <c r="D23" s="121"/>
      <c r="E23" s="122"/>
      <c r="F23" s="123"/>
    </row>
    <row r="24" spans="1:6" ht="63" customHeight="1" x14ac:dyDescent="0.35">
      <c r="A24" s="115" t="s">
        <v>481</v>
      </c>
      <c r="B24" s="116"/>
      <c r="C24" s="117"/>
      <c r="D24" s="121"/>
      <c r="E24" s="122"/>
      <c r="F24" s="123"/>
    </row>
    <row r="25" spans="1:6" x14ac:dyDescent="0.35">
      <c r="A25" s="115" t="s">
        <v>67</v>
      </c>
      <c r="B25" s="116"/>
      <c r="C25" s="117"/>
      <c r="D25" s="118"/>
      <c r="E25" s="119"/>
      <c r="F25" s="120"/>
    </row>
    <row r="26" spans="1:6" x14ac:dyDescent="0.35">
      <c r="A26" s="22"/>
      <c r="B26" s="22"/>
      <c r="C26" s="22"/>
      <c r="D26" s="22"/>
      <c r="E26" s="21"/>
      <c r="F26" s="21"/>
    </row>
    <row r="27" spans="1:6" x14ac:dyDescent="0.35">
      <c r="A27" s="22" t="s">
        <v>482</v>
      </c>
      <c r="B27" s="22"/>
      <c r="C27" s="22"/>
      <c r="D27" s="22"/>
      <c r="E27" s="22"/>
      <c r="F27" s="22"/>
    </row>
  </sheetData>
  <mergeCells count="8">
    <mergeCell ref="A25:C25"/>
    <mergeCell ref="D25:F25"/>
    <mergeCell ref="A22:C22"/>
    <mergeCell ref="D22:F22"/>
    <mergeCell ref="A23:C23"/>
    <mergeCell ref="D23:F23"/>
    <mergeCell ref="A24:C24"/>
    <mergeCell ref="D24:F24"/>
  </mergeCells>
  <pageMargins left="0.7" right="0.7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a487b1-23cd-41ee-9fd0-1084229ea056">
      <Terms xmlns="http://schemas.microsoft.com/office/infopath/2007/PartnerControls"/>
    </lcf76f155ced4ddcb4097134ff3c332f>
    <TaxCatchAll xmlns="624d1ed9-fb8f-485c-bb91-9f878f7353d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5050631302E2429B2C42E944593D56" ma:contentTypeVersion="15" ma:contentTypeDescription="Een nieuw document maken." ma:contentTypeScope="" ma:versionID="35c99f98103223aeefd383b6488e7421">
  <xsd:schema xmlns:xsd="http://www.w3.org/2001/XMLSchema" xmlns:xs="http://www.w3.org/2001/XMLSchema" xmlns:p="http://schemas.microsoft.com/office/2006/metadata/properties" xmlns:ns2="1ea487b1-23cd-41ee-9fd0-1084229ea056" xmlns:ns3="624d1ed9-fb8f-485c-bb91-9f878f7353dc" targetNamespace="http://schemas.microsoft.com/office/2006/metadata/properties" ma:root="true" ma:fieldsID="0d94c477ad0f26762840613534eb6411" ns2:_="" ns3:_="">
    <xsd:import namespace="1ea487b1-23cd-41ee-9fd0-1084229ea056"/>
    <xsd:import namespace="624d1ed9-fb8f-485c-bb91-9f878f7353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a487b1-23cd-41ee-9fd0-1084229ea0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eaa6cdea-e0b6-44d2-8ef7-1def24b5cd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d1ed9-fb8f-485c-bb91-9f878f7353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cb043ebd-a520-4bce-bc7d-a96359fe3700}" ma:internalName="TaxCatchAll" ma:showField="CatchAllData" ma:web="624d1ed9-fb8f-485c-bb91-9f878f7353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7ADED8-7C8C-4572-AB3C-6F86125F48AD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624d1ed9-fb8f-485c-bb91-9f878f7353dc"/>
    <ds:schemaRef ds:uri="http://schemas.microsoft.com/office/infopath/2007/PartnerControls"/>
    <ds:schemaRef ds:uri="http://www.w3.org/XML/1998/namespace"/>
    <ds:schemaRef ds:uri="1ea487b1-23cd-41ee-9fd0-1084229ea056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3663BDA-EA84-45C0-B56F-7E712271D0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a487b1-23cd-41ee-9fd0-1084229ea056"/>
    <ds:schemaRef ds:uri="624d1ed9-fb8f-485c-bb91-9f878f7353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46F7F4-312A-4CAD-A537-B1283A9B69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Kledinglijst per functiegroep</vt:lpstr>
      <vt:lpstr>draaitabel</vt:lpstr>
      <vt:lpstr>prijzenblad</vt:lpstr>
      <vt:lpstr>totalisatie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Marlijn</dc:creator>
  <cp:keywords/>
  <dc:description/>
  <cp:lastModifiedBy>Schoemaker, Liza</cp:lastModifiedBy>
  <cp:revision/>
  <cp:lastPrinted>2025-10-23T11:48:55Z</cp:lastPrinted>
  <dcterms:created xsi:type="dcterms:W3CDTF">2020-10-19T06:45:20Z</dcterms:created>
  <dcterms:modified xsi:type="dcterms:W3CDTF">2025-12-11T08:36:15Z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0x010100155050631302E2429B2C42E944593D56</vt:lpwstr>
  </property>
  <property fmtid="{D5CDD505-2E9C-101B-9397-08002B2CF9AE}" pid="3" name="MediaServiceImageTags">
    <vt:lpwstr/>
  </property>
</Properties>
</file>