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ru-my.sharepoint.com/personal/stem03_vru_nl/Documents/Waterwagens_Haakarmvoertuigen/07 Nota van inlichtingen/Nota 02122025/"/>
    </mc:Choice>
  </mc:AlternateContent>
  <xr:revisionPtr revIDLastSave="2" documentId="8_{75A585E3-878E-454A-84B4-74A3EB9D6C99}" xr6:coauthVersionLast="47" xr6:coauthVersionMax="47" xr10:uidLastSave="{CAB13128-7135-405F-A1C6-D32E48AF07F5}"/>
  <bookViews>
    <workbookView xWindow="28680" yWindow="-120" windowWidth="38640" windowHeight="21120" xr2:uid="{4D9CB0C2-08E4-4CD0-AE41-FB78E3EDF565}"/>
  </bookViews>
  <sheets>
    <sheet name="Inschrijfprij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 s="1"/>
  <c r="G25" i="1" s="1"/>
  <c r="G16" i="1"/>
  <c r="G17" i="1"/>
  <c r="G18" i="1"/>
  <c r="G19" i="1"/>
  <c r="G20" i="1"/>
  <c r="G15" i="1"/>
  <c r="B27" i="1"/>
  <c r="H16" i="1"/>
  <c r="H17" i="1"/>
  <c r="H18" i="1"/>
  <c r="H19" i="1"/>
  <c r="H20" i="1"/>
  <c r="H15" i="1"/>
  <c r="H24" i="1" l="1"/>
  <c r="G21" i="1"/>
  <c r="G27" i="1" s="1"/>
</calcChain>
</file>

<file path=xl/sharedStrings.xml><?xml version="1.0" encoding="utf-8"?>
<sst xmlns="http://schemas.openxmlformats.org/spreadsheetml/2006/main" count="90" uniqueCount="77">
  <si>
    <t>Aantal</t>
  </si>
  <si>
    <t>Omschrijving</t>
  </si>
  <si>
    <t>Waterwagen wegvariant</t>
  </si>
  <si>
    <t>Waterwagen terreinvariant</t>
  </si>
  <si>
    <t>Haakarmvoertuig wegvariant</t>
  </si>
  <si>
    <t>Haakarmvoertuig met kraan wegvariant</t>
  </si>
  <si>
    <t>Haakarmvoertuig terreinvariant</t>
  </si>
  <si>
    <t>Haakarmvoertuig met kraan terreinvariant</t>
  </si>
  <si>
    <t>Prijs per voertuig incl. BTW</t>
  </si>
  <si>
    <t>Legenda</t>
  </si>
  <si>
    <t xml:space="preserve"> blauw veld in te vullen door Inschrijver</t>
  </si>
  <si>
    <t>Handtekening:</t>
  </si>
  <si>
    <t>Naam inschrijver</t>
  </si>
  <si>
    <t>Naam ondertekenaar</t>
  </si>
  <si>
    <t>Datum</t>
  </si>
  <si>
    <t>Gunningscriterium 4.a: Aanschaf Waterwagens &amp; Haakarmvoertuigen</t>
  </si>
  <si>
    <t>validatie</t>
  </si>
  <si>
    <t>Plafondbedrag per voertuig incl. BTW</t>
  </si>
  <si>
    <t>Subtotaal incl. BTW</t>
  </si>
  <si>
    <t>P</t>
  </si>
  <si>
    <t>O</t>
  </si>
  <si>
    <t>Totaalprijs aanschaf</t>
  </si>
  <si>
    <t>Prijs voor alle voertuigen incl. BTW</t>
  </si>
  <si>
    <t>Totaalprijs verkoop</t>
  </si>
  <si>
    <t>Gunningscriterium 4: Inschrijfprijs</t>
  </si>
  <si>
    <r>
      <t xml:space="preserve">Gunningscriterium 4.b: Verkoop Waterwagens &amp; Haakarmvoertuigen </t>
    </r>
    <r>
      <rPr>
        <b/>
        <vertAlign val="superscript"/>
        <sz val="11"/>
        <color rgb="FFC00000"/>
        <rFont val="Calibri"/>
        <family val="2"/>
      </rPr>
      <t>1</t>
    </r>
  </si>
  <si>
    <t>groen veld berekent inschrijfprijs</t>
  </si>
  <si>
    <t>Item#</t>
  </si>
  <si>
    <t>a.1</t>
  </si>
  <si>
    <t>a.2</t>
  </si>
  <si>
    <t>a.3</t>
  </si>
  <si>
    <t>a.4</t>
  </si>
  <si>
    <t>a.5</t>
  </si>
  <si>
    <t>a.6</t>
  </si>
  <si>
    <t>b.1</t>
  </si>
  <si>
    <t>Validatie</t>
  </si>
  <si>
    <t>prijs voldoet aan plafondbedrag / minimumprijs</t>
  </si>
  <si>
    <t>prijs is hoger dan plafondbedrag / lager dan minimumprijs</t>
  </si>
  <si>
    <t>Minimumprijs totaal incl. BTW</t>
  </si>
  <si>
    <r>
      <rPr>
        <i/>
        <vertAlign val="superscript"/>
        <sz val="11"/>
        <color theme="1"/>
        <rFont val="Calibri"/>
        <family val="2"/>
      </rPr>
      <t xml:space="preserve">1 </t>
    </r>
    <r>
      <rPr>
        <i/>
        <sz val="11"/>
        <color theme="1"/>
        <rFont val="Calibri"/>
        <family val="2"/>
      </rPr>
      <t>Let op: dit bedrag is Inschrijver dus verschuldigd aan Aanbestedende dienst bij Inruil.</t>
    </r>
  </si>
  <si>
    <t>Verkoop voertuigen conform bijlage 14a/14b</t>
  </si>
  <si>
    <t>Overzicht te verkopen Waterwagens &amp; Haakarmvoertuigen</t>
  </si>
  <si>
    <t>Type</t>
  </si>
  <si>
    <t>Kenteken</t>
  </si>
  <si>
    <t>Prijs per voertuig</t>
  </si>
  <si>
    <t>Haakarmvoertuig 6x4 Volvo FM</t>
  </si>
  <si>
    <t>BX-VP-56</t>
  </si>
  <si>
    <t>BZ-FZ-08</t>
  </si>
  <si>
    <t>BZ-FS-67</t>
  </si>
  <si>
    <t>Haakarmvoertuig 6x2 Mercedes-Benz Antos</t>
  </si>
  <si>
    <t>67-BKK-7</t>
  </si>
  <si>
    <t>95-BKK-8</t>
  </si>
  <si>
    <t>38-BKL-6</t>
  </si>
  <si>
    <t>19-BKL-5</t>
  </si>
  <si>
    <t>72-BKN-5</t>
  </si>
  <si>
    <t>Haakarmvoertuig 6x6 kraan Ginaf</t>
  </si>
  <si>
    <t>BL-RX-10</t>
  </si>
  <si>
    <t>Haakarmvoertuig 6x2 Volvo FE</t>
  </si>
  <si>
    <t>BX-PF-17</t>
  </si>
  <si>
    <t>Haakarmvoertuig 6x2 kraan Volvo FE</t>
  </si>
  <si>
    <t>BX-PV-64</t>
  </si>
  <si>
    <t>BX-RZ-16</t>
  </si>
  <si>
    <t>Haakarmvoertuig 8x6 kraan Tatra Phoenix</t>
  </si>
  <si>
    <t>51-BNK-5</t>
  </si>
  <si>
    <t>Haakarmvoertuig 8x8 Tatra Phoenix</t>
  </si>
  <si>
    <t>81-BPG-6</t>
  </si>
  <si>
    <t>Haakarmvoertuig 6x6 Scania</t>
  </si>
  <si>
    <t>BX-VB-41</t>
  </si>
  <si>
    <t>Schuimblusvoertuig</t>
  </si>
  <si>
    <t>BX-FP-16</t>
  </si>
  <si>
    <t>BX-TB-09</t>
  </si>
  <si>
    <t>Waterwagen 8x4 Volvo FM</t>
  </si>
  <si>
    <t>Waterwagen 6x6 Ginaf</t>
  </si>
  <si>
    <t>BN-HD-82</t>
  </si>
  <si>
    <t>De ingevulde bedragen per voertuig worden opgeteld en komen automatisch terecht bij gunningscriterium 4 b.1</t>
  </si>
  <si>
    <r>
      <t xml:space="preserve">Inschrijver dient alleen de </t>
    </r>
    <r>
      <rPr>
        <b/>
        <i/>
        <u/>
        <sz val="11"/>
        <color rgb="FF00B0F0"/>
        <rFont val="Calibri"/>
        <family val="2"/>
      </rPr>
      <t>blauwe</t>
    </r>
    <r>
      <rPr>
        <b/>
        <i/>
        <u/>
        <sz val="11"/>
        <color theme="1"/>
        <rFont val="Calibri"/>
        <family val="2"/>
      </rPr>
      <t xml:space="preserve"> cellen in te vullen. Elke wijzigiging in andere cellen kan leiden tot uitsluiting.</t>
    </r>
  </si>
  <si>
    <t xml:space="preserve">Europese aanbesteding Waterwagens &amp; Haakarmvoertuigen - Invulformulier 8 Prijzenblad
HERZIENE DOCUMENTATIE 02122025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</si>
</sst>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_ [$€-413]\ * #,##0.00_ ;_ [$€-413]\ * \-#,##0.00_ ;_ [$€-413]\ * &quot;-&quot;??_ ;_ @_ "/>
  </numFmts>
  <fonts count="22" x14ac:knownFonts="1"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b/>
      <sz val="14"/>
      <color rgb="FFFFFFFF"/>
      <name val="Calibri"/>
      <family val="2"/>
    </font>
    <font>
      <b/>
      <sz val="10"/>
      <color rgb="FFC00000"/>
      <name val="Calibri"/>
      <family val="2"/>
    </font>
    <font>
      <sz val="12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0"/>
      <color rgb="FFFFFFFF"/>
      <name val="Calibri"/>
      <family val="2"/>
    </font>
    <font>
      <b/>
      <sz val="11"/>
      <color rgb="FFC00000"/>
      <name val="Calibri"/>
      <family val="2"/>
    </font>
    <font>
      <b/>
      <sz val="10"/>
      <color rgb="FFD10A0F"/>
      <name val="Calibri"/>
      <family val="2"/>
    </font>
    <font>
      <b/>
      <sz val="11"/>
      <color rgb="FF00B050"/>
      <name val="Wingdings 2"/>
      <family val="1"/>
      <charset val="2"/>
    </font>
    <font>
      <b/>
      <sz val="10"/>
      <color rgb="FF00B050"/>
      <name val="Wingdings 2"/>
      <family val="1"/>
      <charset val="2"/>
    </font>
    <font>
      <sz val="10"/>
      <color rgb="FFFF0000"/>
      <name val="Wingdings 2"/>
      <family val="1"/>
      <charset val="2"/>
    </font>
    <font>
      <b/>
      <vertAlign val="superscript"/>
      <sz val="11"/>
      <color rgb="FFC00000"/>
      <name val="Calibri"/>
      <family val="2"/>
    </font>
    <font>
      <i/>
      <sz val="11"/>
      <color theme="1"/>
      <name val="Calibri"/>
      <family val="2"/>
    </font>
    <font>
      <i/>
      <vertAlign val="superscript"/>
      <sz val="11"/>
      <color theme="1"/>
      <name val="Calibri"/>
      <family val="2"/>
    </font>
    <font>
      <b/>
      <i/>
      <u/>
      <sz val="11"/>
      <color theme="1"/>
      <name val="Calibri"/>
      <family val="2"/>
    </font>
    <font>
      <b/>
      <i/>
      <u/>
      <sz val="11"/>
      <color rgb="FF00B0F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10A0F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rgb="FFC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rgb="FFC00000"/>
      </top>
      <bottom style="thin">
        <color indexed="64"/>
      </bottom>
      <diagonal/>
    </border>
    <border>
      <left style="medium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 style="medium">
        <color rgb="FFC00000"/>
      </left>
      <right style="thin">
        <color theme="1"/>
      </right>
      <top style="medium">
        <color theme="2" tint="-0.499984740745262"/>
      </top>
      <bottom style="medium">
        <color rgb="FFC00000"/>
      </bottom>
      <diagonal/>
    </border>
    <border>
      <left style="thin">
        <color theme="1"/>
      </left>
      <right style="thin">
        <color theme="1"/>
      </right>
      <top style="medium">
        <color theme="2" tint="-0.499984740745262"/>
      </top>
      <bottom style="medium">
        <color rgb="FFC00000"/>
      </bottom>
      <diagonal/>
    </border>
    <border>
      <left style="thin">
        <color theme="1"/>
      </left>
      <right style="medium">
        <color rgb="FFC00000"/>
      </right>
      <top style="medium">
        <color theme="2" tint="-0.499984740745262"/>
      </top>
      <bottom style="medium">
        <color rgb="FFC00000"/>
      </bottom>
      <diagonal/>
    </border>
    <border>
      <left style="medium">
        <color rgb="FFC00000"/>
      </left>
      <right/>
      <top style="medium">
        <color rgb="FFC00000"/>
      </top>
      <bottom style="thin">
        <color indexed="64"/>
      </bottom>
      <diagonal/>
    </border>
    <border>
      <left/>
      <right style="medium">
        <color rgb="FFC00000"/>
      </right>
      <top style="medium">
        <color rgb="FFC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rgb="FFC00000"/>
      </right>
      <top style="thin">
        <color indexed="64"/>
      </top>
      <bottom/>
      <diagonal/>
    </border>
    <border>
      <left/>
      <right style="medium">
        <color rgb="FFC00000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2" fillId="0" borderId="0" xfId="0" applyFont="1"/>
    <xf numFmtId="0" fontId="6" fillId="0" borderId="6" xfId="0" applyFont="1" applyBorder="1"/>
    <xf numFmtId="165" fontId="8" fillId="0" borderId="2" xfId="0" applyNumberFormat="1" applyFont="1" applyBorder="1"/>
    <xf numFmtId="0" fontId="10" fillId="0" borderId="6" xfId="0" applyFont="1" applyBorder="1"/>
    <xf numFmtId="165" fontId="11" fillId="0" borderId="2" xfId="0" applyNumberFormat="1" applyFont="1" applyBorder="1"/>
    <xf numFmtId="0" fontId="9" fillId="0" borderId="0" xfId="0" applyFont="1"/>
    <xf numFmtId="0" fontId="9" fillId="0" borderId="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2" fillId="6" borderId="4" xfId="0" applyFont="1" applyFill="1" applyBorder="1" applyAlignment="1">
      <alignment vertical="top"/>
    </xf>
    <xf numFmtId="0" fontId="12" fillId="6" borderId="5" xfId="0" applyFont="1" applyFill="1" applyBorder="1" applyAlignment="1">
      <alignment vertical="top"/>
    </xf>
    <xf numFmtId="0" fontId="0" fillId="0" borderId="0" xfId="0" applyAlignment="1">
      <alignment wrapText="1"/>
    </xf>
    <xf numFmtId="0" fontId="7" fillId="0" borderId="0" xfId="0" applyFont="1"/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9" fontId="11" fillId="0" borderId="0" xfId="0" applyNumberFormat="1" applyFont="1" applyAlignment="1">
      <alignment vertical="top"/>
    </xf>
    <xf numFmtId="0" fontId="9" fillId="0" borderId="0" xfId="0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1" fillId="0" borderId="0" xfId="0" applyFont="1"/>
    <xf numFmtId="0" fontId="3" fillId="0" borderId="0" xfId="0" applyFont="1"/>
    <xf numFmtId="0" fontId="0" fillId="0" borderId="6" xfId="0" applyBorder="1"/>
    <xf numFmtId="0" fontId="0" fillId="0" borderId="2" xfId="0" applyBorder="1" applyAlignment="1">
      <alignment horizontal="center"/>
    </xf>
    <xf numFmtId="0" fontId="12" fillId="6" borderId="3" xfId="0" applyFont="1" applyFill="1" applyBorder="1" applyAlignment="1">
      <alignment vertical="top"/>
    </xf>
    <xf numFmtId="0" fontId="3" fillId="0" borderId="6" xfId="0" applyFont="1" applyBorder="1"/>
    <xf numFmtId="0" fontId="13" fillId="0" borderId="16" xfId="0" applyFont="1" applyBorder="1" applyAlignment="1">
      <alignment wrapText="1"/>
    </xf>
    <xf numFmtId="0" fontId="13" fillId="0" borderId="17" xfId="0" applyFont="1" applyBorder="1" applyAlignment="1">
      <alignment horizontal="center" wrapText="1"/>
    </xf>
    <xf numFmtId="0" fontId="12" fillId="6" borderId="18" xfId="0" applyFont="1" applyFill="1" applyBorder="1" applyAlignment="1">
      <alignment vertical="top"/>
    </xf>
    <xf numFmtId="0" fontId="12" fillId="6" borderId="10" xfId="0" applyFont="1" applyFill="1" applyBorder="1" applyAlignment="1">
      <alignment vertical="top"/>
    </xf>
    <xf numFmtId="0" fontId="12" fillId="6" borderId="19" xfId="0" applyFont="1" applyFill="1" applyBorder="1" applyAlignment="1">
      <alignment vertical="top"/>
    </xf>
    <xf numFmtId="0" fontId="10" fillId="8" borderId="21" xfId="0" applyFont="1" applyFill="1" applyBorder="1" applyAlignment="1">
      <alignment horizontal="centerContinuous"/>
    </xf>
    <xf numFmtId="0" fontId="10" fillId="8" borderId="22" xfId="0" applyFont="1" applyFill="1" applyBorder="1" applyAlignment="1">
      <alignment horizontal="centerContinuous"/>
    </xf>
    <xf numFmtId="0" fontId="18" fillId="0" borderId="0" xfId="0" applyFont="1"/>
    <xf numFmtId="0" fontId="6" fillId="0" borderId="0" xfId="0" applyFont="1"/>
    <xf numFmtId="164" fontId="0" fillId="0" borderId="24" xfId="0" applyNumberForma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0" fillId="0" borderId="6" xfId="0" applyFont="1" applyBorder="1" applyAlignment="1">
      <alignment horizontal="left"/>
    </xf>
    <xf numFmtId="0" fontId="13" fillId="0" borderId="16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3" fillId="0" borderId="15" xfId="0" applyFont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Continuous" vertical="center" wrapText="1"/>
    </xf>
    <xf numFmtId="0" fontId="0" fillId="0" borderId="13" xfId="0" applyBorder="1" applyAlignment="1">
      <alignment horizontal="centerContinuous" vertical="center" wrapText="1"/>
    </xf>
    <xf numFmtId="0" fontId="0" fillId="0" borderId="20" xfId="0" applyBorder="1" applyAlignment="1">
      <alignment horizontal="centerContinuous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0" fillId="9" borderId="1" xfId="0" applyFill="1" applyBorder="1"/>
    <xf numFmtId="0" fontId="20" fillId="0" borderId="0" xfId="0" applyFont="1"/>
    <xf numFmtId="0" fontId="20" fillId="0" borderId="0" xfId="0" applyFont="1" applyAlignment="1">
      <alignment horizontal="left"/>
    </xf>
    <xf numFmtId="164" fontId="4" fillId="7" borderId="13" xfId="0" applyNumberFormat="1" applyFont="1" applyFill="1" applyBorder="1" applyAlignment="1">
      <alignment horizontal="center" vertical="center" wrapText="1"/>
    </xf>
    <xf numFmtId="164" fontId="4" fillId="7" borderId="14" xfId="0" applyNumberFormat="1" applyFont="1" applyFill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7" xfId="0" applyBorder="1" applyAlignment="1">
      <alignment horizontal="left"/>
    </xf>
    <xf numFmtId="0" fontId="10" fillId="3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/>
    </xf>
  </cellXfs>
  <cellStyles count="1">
    <cellStyle name="Standaard" xfId="0" builtinId="0"/>
  </cellStyles>
  <dxfs count="8"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81932-0972-4211-B9A9-030776B36D5A}">
  <dimension ref="B1:H56"/>
  <sheetViews>
    <sheetView showGridLines="0" tabSelected="1" workbookViewId="0">
      <selection activeCell="N4" sqref="N4"/>
    </sheetView>
  </sheetViews>
  <sheetFormatPr defaultRowHeight="14.4" x14ac:dyDescent="0.3"/>
  <cols>
    <col min="1" max="1" width="2.6640625" customWidth="1"/>
    <col min="2" max="2" width="6.6640625" customWidth="1"/>
    <col min="3" max="3" width="11.44140625" customWidth="1"/>
    <col min="4" max="4" width="39.33203125" customWidth="1"/>
    <col min="5" max="5" width="24.44140625" customWidth="1"/>
    <col min="6" max="7" width="23.6640625" customWidth="1"/>
    <col min="8" max="8" width="9.33203125" style="11"/>
  </cols>
  <sheetData>
    <row r="1" spans="2:8" ht="15" thickBot="1" x14ac:dyDescent="0.35"/>
    <row r="2" spans="2:8" s="56" customFormat="1" ht="61.8" customHeight="1" x14ac:dyDescent="0.35">
      <c r="B2" s="70" t="s">
        <v>76</v>
      </c>
      <c r="C2" s="71"/>
      <c r="D2" s="71"/>
      <c r="E2" s="71"/>
      <c r="F2" s="71"/>
      <c r="G2" s="71"/>
      <c r="H2" s="72"/>
    </row>
    <row r="3" spans="2:8" s="3" customFormat="1" ht="15.6" x14ac:dyDescent="0.3">
      <c r="B3" s="4"/>
      <c r="C3" s="42"/>
      <c r="D3" s="20"/>
      <c r="E3" s="21"/>
      <c r="F3" s="22"/>
      <c r="G3" s="22"/>
      <c r="H3" s="5"/>
    </row>
    <row r="4" spans="2:8" s="8" customFormat="1" ht="14.7" customHeight="1" x14ac:dyDescent="0.3">
      <c r="B4" s="46" t="s">
        <v>9</v>
      </c>
      <c r="C4" s="16"/>
      <c r="D4" s="68" t="s">
        <v>10</v>
      </c>
      <c r="E4" s="68"/>
      <c r="F4" s="23"/>
      <c r="G4" s="23"/>
      <c r="H4" s="7"/>
    </row>
    <row r="5" spans="2:8" s="8" customFormat="1" ht="14.7" customHeight="1" x14ac:dyDescent="0.3">
      <c r="B5" s="6"/>
      <c r="C5" s="24"/>
      <c r="D5" s="39" t="s">
        <v>26</v>
      </c>
      <c r="E5" s="40"/>
      <c r="F5" s="23"/>
      <c r="G5" s="23"/>
      <c r="H5" s="7"/>
    </row>
    <row r="6" spans="2:8" s="8" customFormat="1" ht="14.7" customHeight="1" x14ac:dyDescent="0.3">
      <c r="B6" s="46" t="s">
        <v>35</v>
      </c>
      <c r="C6" s="16"/>
      <c r="D6" s="14" t="s">
        <v>19</v>
      </c>
      <c r="E6" s="16" t="s">
        <v>36</v>
      </c>
      <c r="F6" s="23"/>
      <c r="G6" s="23"/>
      <c r="H6" s="7"/>
    </row>
    <row r="7" spans="2:8" s="8" customFormat="1" ht="14.7" customHeight="1" x14ac:dyDescent="0.3">
      <c r="B7" s="6"/>
      <c r="C7" s="24"/>
      <c r="D7" s="15" t="s">
        <v>20</v>
      </c>
      <c r="E7" s="16" t="s">
        <v>37</v>
      </c>
      <c r="F7" s="23"/>
      <c r="G7" s="23"/>
      <c r="H7" s="7"/>
    </row>
    <row r="8" spans="2:8" s="8" customFormat="1" ht="13.8" x14ac:dyDescent="0.3">
      <c r="B8" s="4"/>
      <c r="C8" s="42"/>
      <c r="D8" s="24"/>
      <c r="E8" s="25">
        <v>0.09</v>
      </c>
      <c r="F8" s="26"/>
      <c r="G8" s="27" t="s">
        <v>11</v>
      </c>
      <c r="H8" s="7"/>
    </row>
    <row r="9" spans="2:8" s="8" customFormat="1" ht="14.7" customHeight="1" x14ac:dyDescent="0.3">
      <c r="B9" s="46" t="s">
        <v>12</v>
      </c>
      <c r="C9" s="16"/>
      <c r="D9" s="69"/>
      <c r="E9" s="69"/>
      <c r="F9" s="9"/>
      <c r="G9" s="62"/>
      <c r="H9" s="63"/>
    </row>
    <row r="10" spans="2:8" s="8" customFormat="1" ht="14.7" customHeight="1" x14ac:dyDescent="0.3">
      <c r="B10" s="46" t="s">
        <v>13</v>
      </c>
      <c r="C10" s="16"/>
      <c r="D10" s="69"/>
      <c r="E10" s="69"/>
      <c r="F10" s="9"/>
      <c r="G10" s="64"/>
      <c r="H10" s="65"/>
    </row>
    <row r="11" spans="2:8" s="8" customFormat="1" ht="15" customHeight="1" x14ac:dyDescent="0.3">
      <c r="B11" s="46" t="s">
        <v>14</v>
      </c>
      <c r="C11" s="16"/>
      <c r="D11" s="69"/>
      <c r="E11" s="69"/>
      <c r="F11" s="10"/>
      <c r="G11" s="66"/>
      <c r="H11" s="67"/>
    </row>
    <row r="12" spans="2:8" ht="15" thickBot="1" x14ac:dyDescent="0.35">
      <c r="B12" s="30"/>
      <c r="H12" s="31"/>
    </row>
    <row r="13" spans="2:8" s="8" customFormat="1" ht="15" thickBot="1" x14ac:dyDescent="0.35">
      <c r="B13" s="32" t="s">
        <v>15</v>
      </c>
      <c r="C13" s="17"/>
      <c r="D13" s="17"/>
      <c r="E13" s="17"/>
      <c r="F13" s="17"/>
      <c r="G13" s="17"/>
      <c r="H13" s="18"/>
    </row>
    <row r="14" spans="2:8" ht="30.75" customHeight="1" thickBot="1" x14ac:dyDescent="0.35">
      <c r="B14" s="50" t="s">
        <v>27</v>
      </c>
      <c r="C14" s="47" t="s">
        <v>0</v>
      </c>
      <c r="D14" s="34" t="s">
        <v>1</v>
      </c>
      <c r="E14" s="34" t="s">
        <v>17</v>
      </c>
      <c r="F14" s="34" t="s">
        <v>8</v>
      </c>
      <c r="G14" s="34" t="s">
        <v>18</v>
      </c>
      <c r="H14" s="35" t="s">
        <v>16</v>
      </c>
    </row>
    <row r="15" spans="2:8" x14ac:dyDescent="0.3">
      <c r="B15" s="51" t="s">
        <v>28</v>
      </c>
      <c r="C15" s="48">
        <v>2</v>
      </c>
      <c r="D15" s="1" t="s">
        <v>2</v>
      </c>
      <c r="E15" s="2">
        <v>724800</v>
      </c>
      <c r="F15" s="13">
        <v>0</v>
      </c>
      <c r="G15" s="43">
        <f>F15*C15</f>
        <v>0</v>
      </c>
      <c r="H15" s="44" t="str">
        <f>IF(F15&gt;0,IF(F15&lt;=E15, "P","O"),"")</f>
        <v/>
      </c>
    </row>
    <row r="16" spans="2:8" x14ac:dyDescent="0.3">
      <c r="B16" s="51" t="s">
        <v>29</v>
      </c>
      <c r="C16" s="48">
        <v>5</v>
      </c>
      <c r="D16" s="1" t="s">
        <v>3</v>
      </c>
      <c r="E16" s="2">
        <v>941500</v>
      </c>
      <c r="F16" s="13">
        <v>0</v>
      </c>
      <c r="G16" s="2">
        <f t="shared" ref="G16:G20" si="0">F16*C16</f>
        <v>0</v>
      </c>
      <c r="H16" s="45" t="str">
        <f t="shared" ref="H16:H20" si="1">IF(F16&gt;0,IF(F16&lt;=E16, "P","O"),"")</f>
        <v/>
      </c>
    </row>
    <row r="17" spans="2:8" x14ac:dyDescent="0.3">
      <c r="B17" s="51" t="s">
        <v>30</v>
      </c>
      <c r="C17" s="48">
        <v>7</v>
      </c>
      <c r="D17" s="1" t="s">
        <v>4</v>
      </c>
      <c r="E17" s="73">
        <v>368000</v>
      </c>
      <c r="F17" s="13">
        <v>0</v>
      </c>
      <c r="G17" s="2">
        <f t="shared" si="0"/>
        <v>0</v>
      </c>
      <c r="H17" s="45" t="str">
        <f t="shared" si="1"/>
        <v/>
      </c>
    </row>
    <row r="18" spans="2:8" x14ac:dyDescent="0.3">
      <c r="B18" s="51" t="s">
        <v>31</v>
      </c>
      <c r="C18" s="48">
        <v>1</v>
      </c>
      <c r="D18" s="1" t="s">
        <v>5</v>
      </c>
      <c r="E18" s="73">
        <v>517500</v>
      </c>
      <c r="F18" s="13">
        <v>0</v>
      </c>
      <c r="G18" s="2">
        <f t="shared" si="0"/>
        <v>0</v>
      </c>
      <c r="H18" s="45" t="str">
        <f t="shared" si="1"/>
        <v/>
      </c>
    </row>
    <row r="19" spans="2:8" x14ac:dyDescent="0.3">
      <c r="B19" s="51" t="s">
        <v>32</v>
      </c>
      <c r="C19" s="48">
        <v>2</v>
      </c>
      <c r="D19" s="1" t="s">
        <v>6</v>
      </c>
      <c r="E19" s="73">
        <v>563000</v>
      </c>
      <c r="F19" s="13">
        <v>0</v>
      </c>
      <c r="G19" s="2">
        <f t="shared" si="0"/>
        <v>0</v>
      </c>
      <c r="H19" s="45" t="str">
        <f t="shared" si="1"/>
        <v/>
      </c>
    </row>
    <row r="20" spans="2:8" x14ac:dyDescent="0.3">
      <c r="B20" s="51" t="s">
        <v>33</v>
      </c>
      <c r="C20" s="48">
        <v>1</v>
      </c>
      <c r="D20" s="1" t="s">
        <v>7</v>
      </c>
      <c r="E20" s="73">
        <v>748500</v>
      </c>
      <c r="F20" s="13">
        <v>0</v>
      </c>
      <c r="G20" s="2">
        <f t="shared" si="0"/>
        <v>0</v>
      </c>
      <c r="H20" s="45" t="str">
        <f t="shared" si="1"/>
        <v/>
      </c>
    </row>
    <row r="21" spans="2:8" ht="15" thickBot="1" x14ac:dyDescent="0.35">
      <c r="B21" s="30"/>
      <c r="C21" s="11"/>
      <c r="F21" s="28" t="s">
        <v>21</v>
      </c>
      <c r="G21" s="12">
        <f>SUM(G15:G20)</f>
        <v>0</v>
      </c>
      <c r="H21" s="31"/>
    </row>
    <row r="22" spans="2:8" ht="16.8" thickBot="1" x14ac:dyDescent="0.35">
      <c r="B22" s="32" t="s">
        <v>25</v>
      </c>
      <c r="C22" s="49"/>
      <c r="D22" s="17"/>
      <c r="E22" s="17"/>
      <c r="F22" s="17"/>
      <c r="G22" s="17"/>
      <c r="H22" s="18"/>
    </row>
    <row r="23" spans="2:8" ht="28.2" thickBot="1" x14ac:dyDescent="0.35">
      <c r="B23" s="50" t="s">
        <v>27</v>
      </c>
      <c r="C23" s="47" t="s">
        <v>0</v>
      </c>
      <c r="D23" s="34" t="s">
        <v>1</v>
      </c>
      <c r="E23" s="34" t="s">
        <v>38</v>
      </c>
      <c r="F23" s="34" t="s">
        <v>22</v>
      </c>
      <c r="G23" s="34" t="s">
        <v>18</v>
      </c>
      <c r="H23" s="35" t="s">
        <v>16</v>
      </c>
    </row>
    <row r="24" spans="2:8" x14ac:dyDescent="0.3">
      <c r="B24" s="51" t="s">
        <v>34</v>
      </c>
      <c r="C24" s="48">
        <v>1</v>
      </c>
      <c r="D24" s="1" t="s">
        <v>40</v>
      </c>
      <c r="E24" s="2">
        <v>400000</v>
      </c>
      <c r="F24" s="13">
        <f>SUM(F33:F50)</f>
        <v>0</v>
      </c>
      <c r="G24" s="43">
        <f>F24</f>
        <v>0</v>
      </c>
      <c r="H24" s="44" t="str">
        <f>IF(F24&gt;0,IF(F24&gt;=E24, D6,D7),"")</f>
        <v/>
      </c>
    </row>
    <row r="25" spans="2:8" ht="15" thickBot="1" x14ac:dyDescent="0.35">
      <c r="B25" s="33"/>
      <c r="C25" s="29"/>
      <c r="D25" s="29"/>
      <c r="E25" s="29"/>
      <c r="F25" s="28" t="s">
        <v>23</v>
      </c>
      <c r="G25" s="12">
        <f>G24</f>
        <v>0</v>
      </c>
      <c r="H25" s="31"/>
    </row>
    <row r="26" spans="2:8" ht="13.5" customHeight="1" x14ac:dyDescent="0.3">
      <c r="B26" s="36" t="s">
        <v>24</v>
      </c>
      <c r="C26" s="37"/>
      <c r="D26" s="37"/>
      <c r="E26" s="37"/>
      <c r="F26" s="37"/>
      <c r="G26" s="37"/>
      <c r="H26" s="38"/>
    </row>
    <row r="27" spans="2:8" s="55" customFormat="1" ht="49.5" customHeight="1" thickBot="1" x14ac:dyDescent="0.35">
      <c r="B27" s="52" t="str">
        <f>"Inschrijfprijs = "&amp; B13&amp; " - "&amp; B22 &amp; " ="</f>
        <v>Inschrijfprijs = Gunningscriterium 4.a: Aanschaf Waterwagens &amp; Haakarmvoertuigen - Gunningscriterium 4.b: Verkoop Waterwagens &amp; Haakarmvoertuigen 1 =</v>
      </c>
      <c r="C27" s="53"/>
      <c r="D27" s="53"/>
      <c r="E27" s="53"/>
      <c r="F27" s="54"/>
      <c r="G27" s="60">
        <f>IF(COUNTIF(H15:H24, D7)=0,G21-G25,"uitgesloten ivm overschrijden plafondbedrag of te laag minimumbedrag")</f>
        <v>0</v>
      </c>
      <c r="H27" s="61"/>
    </row>
    <row r="28" spans="2:8" x14ac:dyDescent="0.3">
      <c r="B28" s="19"/>
      <c r="C28" s="19"/>
      <c r="D28" s="19"/>
      <c r="E28" s="19"/>
      <c r="F28" s="19"/>
    </row>
    <row r="29" spans="2:8" ht="16.2" x14ac:dyDescent="0.3">
      <c r="B29" s="41" t="s">
        <v>39</v>
      </c>
      <c r="C29" s="41"/>
    </row>
    <row r="30" spans="2:8" ht="15" thickBot="1" x14ac:dyDescent="0.35"/>
    <row r="31" spans="2:8" ht="15" thickBot="1" x14ac:dyDescent="0.35">
      <c r="B31" s="32" t="s">
        <v>41</v>
      </c>
      <c r="C31" s="49"/>
      <c r="D31" s="17"/>
      <c r="E31" s="17"/>
      <c r="F31" s="17"/>
      <c r="G31" s="17"/>
      <c r="H31" s="18"/>
    </row>
    <row r="32" spans="2:8" ht="15" thickBot="1" x14ac:dyDescent="0.35">
      <c r="B32" s="50" t="s">
        <v>27</v>
      </c>
      <c r="C32" s="47"/>
      <c r="D32" s="34" t="s">
        <v>42</v>
      </c>
      <c r="E32" s="34" t="s">
        <v>43</v>
      </c>
      <c r="F32" s="34" t="s">
        <v>44</v>
      </c>
      <c r="G32" s="34"/>
      <c r="H32" s="35"/>
    </row>
    <row r="33" spans="2:8" x14ac:dyDescent="0.3">
      <c r="B33" s="51">
        <v>1</v>
      </c>
      <c r="C33" s="48"/>
      <c r="D33" s="57" t="s">
        <v>45</v>
      </c>
      <c r="E33" s="2" t="s">
        <v>46</v>
      </c>
      <c r="F33" s="13">
        <v>0</v>
      </c>
      <c r="G33" s="43"/>
      <c r="H33" s="44"/>
    </row>
    <row r="34" spans="2:8" x14ac:dyDescent="0.3">
      <c r="B34" s="51">
        <v>2</v>
      </c>
      <c r="C34" s="48"/>
      <c r="D34" s="1" t="s">
        <v>45</v>
      </c>
      <c r="E34" s="2" t="s">
        <v>47</v>
      </c>
      <c r="F34" s="13">
        <v>0</v>
      </c>
      <c r="G34" s="2"/>
      <c r="H34" s="45"/>
    </row>
    <row r="35" spans="2:8" x14ac:dyDescent="0.3">
      <c r="B35" s="51">
        <v>3</v>
      </c>
      <c r="C35" s="48"/>
      <c r="D35" s="1" t="s">
        <v>45</v>
      </c>
      <c r="E35" s="2" t="s">
        <v>48</v>
      </c>
      <c r="F35" s="13">
        <v>0</v>
      </c>
      <c r="G35" s="2"/>
      <c r="H35" s="45"/>
    </row>
    <row r="36" spans="2:8" x14ac:dyDescent="0.3">
      <c r="B36" s="51">
        <v>4</v>
      </c>
      <c r="C36" s="48"/>
      <c r="D36" s="1" t="s">
        <v>49</v>
      </c>
      <c r="E36" s="2" t="s">
        <v>50</v>
      </c>
      <c r="F36" s="13">
        <v>0</v>
      </c>
      <c r="G36" s="2"/>
      <c r="H36" s="45"/>
    </row>
    <row r="37" spans="2:8" x14ac:dyDescent="0.3">
      <c r="B37" s="51">
        <v>5</v>
      </c>
      <c r="C37" s="48"/>
      <c r="D37" s="1" t="s">
        <v>49</v>
      </c>
      <c r="E37" s="2" t="s">
        <v>51</v>
      </c>
      <c r="F37" s="13">
        <v>0</v>
      </c>
      <c r="G37" s="2"/>
      <c r="H37" s="45"/>
    </row>
    <row r="38" spans="2:8" x14ac:dyDescent="0.3">
      <c r="B38" s="51">
        <v>6</v>
      </c>
      <c r="C38" s="48"/>
      <c r="D38" s="1" t="s">
        <v>49</v>
      </c>
      <c r="E38" s="2" t="s">
        <v>52</v>
      </c>
      <c r="F38" s="13">
        <v>0</v>
      </c>
      <c r="G38" s="2"/>
      <c r="H38" s="45"/>
    </row>
    <row r="39" spans="2:8" x14ac:dyDescent="0.3">
      <c r="B39" s="51">
        <v>7</v>
      </c>
      <c r="C39" s="48"/>
      <c r="D39" s="1" t="s">
        <v>49</v>
      </c>
      <c r="E39" s="2" t="s">
        <v>53</v>
      </c>
      <c r="F39" s="13">
        <v>0</v>
      </c>
      <c r="G39" s="2"/>
      <c r="H39" s="45"/>
    </row>
    <row r="40" spans="2:8" x14ac:dyDescent="0.3">
      <c r="B40" s="51">
        <v>8</v>
      </c>
      <c r="C40" s="48"/>
      <c r="D40" s="1" t="s">
        <v>49</v>
      </c>
      <c r="E40" s="2" t="s">
        <v>54</v>
      </c>
      <c r="F40" s="13">
        <v>0</v>
      </c>
      <c r="G40" s="2"/>
      <c r="H40" s="45"/>
    </row>
    <row r="41" spans="2:8" x14ac:dyDescent="0.3">
      <c r="B41" s="51">
        <v>9</v>
      </c>
      <c r="C41" s="48"/>
      <c r="D41" s="1" t="s">
        <v>55</v>
      </c>
      <c r="E41" s="2" t="s">
        <v>56</v>
      </c>
      <c r="F41" s="13">
        <v>0</v>
      </c>
      <c r="G41" s="2"/>
      <c r="H41" s="45"/>
    </row>
    <row r="42" spans="2:8" x14ac:dyDescent="0.3">
      <c r="B42" s="51">
        <v>10</v>
      </c>
      <c r="C42" s="48"/>
      <c r="D42" s="1" t="s">
        <v>57</v>
      </c>
      <c r="E42" s="2" t="s">
        <v>58</v>
      </c>
      <c r="F42" s="13">
        <v>0</v>
      </c>
      <c r="G42" s="2"/>
      <c r="H42" s="45"/>
    </row>
    <row r="43" spans="2:8" x14ac:dyDescent="0.3">
      <c r="B43" s="51">
        <v>11</v>
      </c>
      <c r="C43" s="48"/>
      <c r="D43" s="1" t="s">
        <v>57</v>
      </c>
      <c r="E43" s="2" t="s">
        <v>60</v>
      </c>
      <c r="F43" s="13">
        <v>0</v>
      </c>
      <c r="G43" s="2"/>
      <c r="H43" s="45"/>
    </row>
    <row r="44" spans="2:8" x14ac:dyDescent="0.3">
      <c r="B44" s="51">
        <v>12</v>
      </c>
      <c r="C44" s="48"/>
      <c r="D44" s="1" t="s">
        <v>59</v>
      </c>
      <c r="E44" s="2" t="s">
        <v>61</v>
      </c>
      <c r="F44" s="13">
        <v>0</v>
      </c>
      <c r="G44" s="2"/>
      <c r="H44" s="45"/>
    </row>
    <row r="45" spans="2:8" x14ac:dyDescent="0.3">
      <c r="B45" s="51">
        <v>13</v>
      </c>
      <c r="C45" s="48"/>
      <c r="D45" s="1" t="s">
        <v>62</v>
      </c>
      <c r="E45" s="2" t="s">
        <v>63</v>
      </c>
      <c r="F45" s="13">
        <v>0</v>
      </c>
      <c r="G45" s="2"/>
      <c r="H45" s="45"/>
    </row>
    <row r="46" spans="2:8" x14ac:dyDescent="0.3">
      <c r="B46" s="51">
        <v>14</v>
      </c>
      <c r="C46" s="48"/>
      <c r="D46" s="1" t="s">
        <v>64</v>
      </c>
      <c r="E46" s="2" t="s">
        <v>65</v>
      </c>
      <c r="F46" s="13">
        <v>0</v>
      </c>
      <c r="G46" s="2"/>
      <c r="H46" s="45"/>
    </row>
    <row r="47" spans="2:8" x14ac:dyDescent="0.3">
      <c r="B47" s="51">
        <v>15</v>
      </c>
      <c r="C47" s="48"/>
      <c r="D47" s="1" t="s">
        <v>66</v>
      </c>
      <c r="E47" s="2" t="s">
        <v>67</v>
      </c>
      <c r="F47" s="13">
        <v>0</v>
      </c>
      <c r="G47" s="2"/>
      <c r="H47" s="45"/>
    </row>
    <row r="48" spans="2:8" x14ac:dyDescent="0.3">
      <c r="B48" s="51">
        <v>16</v>
      </c>
      <c r="C48" s="48"/>
      <c r="D48" s="1" t="s">
        <v>68</v>
      </c>
      <c r="E48" s="2" t="s">
        <v>69</v>
      </c>
      <c r="F48" s="13">
        <v>0</v>
      </c>
      <c r="G48" s="2"/>
      <c r="H48" s="45"/>
    </row>
    <row r="49" spans="2:8" x14ac:dyDescent="0.3">
      <c r="B49" s="51">
        <v>17</v>
      </c>
      <c r="C49" s="48"/>
      <c r="D49" s="1" t="s">
        <v>71</v>
      </c>
      <c r="E49" s="2" t="s">
        <v>70</v>
      </c>
      <c r="F49" s="13">
        <v>0</v>
      </c>
      <c r="G49" s="2"/>
      <c r="H49" s="45"/>
    </row>
    <row r="50" spans="2:8" ht="15" thickBot="1" x14ac:dyDescent="0.35">
      <c r="B50" s="51">
        <v>18</v>
      </c>
      <c r="C50" s="48"/>
      <c r="D50" s="1" t="s">
        <v>72</v>
      </c>
      <c r="E50" s="2" t="s">
        <v>73</v>
      </c>
      <c r="F50" s="13">
        <v>0</v>
      </c>
      <c r="G50" s="2"/>
      <c r="H50" s="45"/>
    </row>
    <row r="51" spans="2:8" ht="15" thickBot="1" x14ac:dyDescent="0.35">
      <c r="B51" s="50"/>
      <c r="C51" s="47"/>
      <c r="D51" s="34"/>
      <c r="E51" s="34"/>
      <c r="F51" s="34"/>
      <c r="G51" s="34"/>
      <c r="H51" s="35"/>
    </row>
    <row r="53" spans="2:8" x14ac:dyDescent="0.3">
      <c r="B53" s="58" t="s">
        <v>74</v>
      </c>
    </row>
    <row r="55" spans="2:8" x14ac:dyDescent="0.3">
      <c r="B55" s="59" t="s">
        <v>75</v>
      </c>
      <c r="C55" s="59"/>
      <c r="D55" s="59"/>
      <c r="E55" s="59"/>
      <c r="F55" s="59"/>
    </row>
    <row r="56" spans="2:8" x14ac:dyDescent="0.3">
      <c r="B56" s="59"/>
      <c r="C56" s="59"/>
      <c r="D56" s="59"/>
      <c r="E56" s="59"/>
      <c r="F56" s="59"/>
    </row>
  </sheetData>
  <mergeCells count="8">
    <mergeCell ref="B2:H2"/>
    <mergeCell ref="B55:F56"/>
    <mergeCell ref="G27:H27"/>
    <mergeCell ref="G9:H11"/>
    <mergeCell ref="D4:E4"/>
    <mergeCell ref="D9:E9"/>
    <mergeCell ref="D10:E10"/>
    <mergeCell ref="D11:E11"/>
  </mergeCells>
  <conditionalFormatting sqref="H15:H20">
    <cfRule type="expression" dxfId="7" priority="9">
      <formula>$F15&gt;$E15</formula>
    </cfRule>
    <cfRule type="expression" dxfId="6" priority="10">
      <formula>$F15&lt;=$E15</formula>
    </cfRule>
  </conditionalFormatting>
  <conditionalFormatting sqref="H24">
    <cfRule type="expression" dxfId="5" priority="5">
      <formula>$F24&gt;$E24</formula>
    </cfRule>
    <cfRule type="expression" dxfId="4" priority="6">
      <formula>$F24&lt;=$E24</formula>
    </cfRule>
  </conditionalFormatting>
  <conditionalFormatting sqref="H33">
    <cfRule type="expression" dxfId="3" priority="3">
      <formula>$F33&gt;$E33</formula>
    </cfRule>
    <cfRule type="expression" dxfId="2" priority="4">
      <formula>$F33&lt;=$E33</formula>
    </cfRule>
  </conditionalFormatting>
  <conditionalFormatting sqref="H34:H50">
    <cfRule type="expression" dxfId="1" priority="1">
      <formula>$F34&gt;$E34</formula>
    </cfRule>
    <cfRule type="expression" dxfId="0" priority="2">
      <formula>$F34&lt;=$E34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Inschrijfprijs</vt:lpstr>
    </vt:vector>
  </TitlesOfParts>
  <Company>Veiligheidsregio Utrecht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Steman, Martijn</dc:creator>
  <cp:lastModifiedBy>Steman, Martijn</cp:lastModifiedBy>
  <dcterms:created xsi:type="dcterms:W3CDTF">2025-09-29T05:49:49Z</dcterms:created>
  <dcterms:modified xsi:type="dcterms:W3CDTF">2025-12-02T12:15:20Z</dcterms:modified>
</cp:coreProperties>
</file>