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nwonl.sharepoint.com/teams/NWO-I-AFD-Inkoop/Gedeelde documenten/General/NWO-I Inkoop/02. Projecten/1. Europese aanbestedingen/ARCNL EA Scanning Probe Microscope 2/03 Bestek, offerteaanvrrag/02 Definitief/"/>
    </mc:Choice>
  </mc:AlternateContent>
  <xr:revisionPtr revIDLastSave="11" documentId="8_{660A2838-25B7-4B06-94D9-822975FA9A55}" xr6:coauthVersionLast="47" xr6:coauthVersionMax="47" xr10:uidLastSave="{FFF49E8A-4B89-413F-B169-B01AFEA8AFB6}"/>
  <bookViews>
    <workbookView xWindow="-120" yWindow="-120" windowWidth="29040" windowHeight="15720" xr2:uid="{00000000-000D-0000-FFFF-FFFF00000000}"/>
  </bookViews>
  <sheets>
    <sheet name="Sheet1"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1" l="1"/>
  <c r="H22" i="1"/>
  <c r="H21" i="1"/>
  <c r="H32" i="1" l="1"/>
  <c r="H28" i="1"/>
  <c r="H13" i="1"/>
  <c r="I13" i="1" s="1"/>
  <c r="H29" i="1"/>
  <c r="H16" i="1"/>
  <c r="H14" i="1"/>
  <c r="I14" i="1" s="1"/>
  <c r="H35" i="1"/>
  <c r="H34" i="1"/>
  <c r="H33" i="1"/>
  <c r="H31" i="1"/>
  <c r="H30" i="1"/>
  <c r="H24" i="1"/>
  <c r="H20" i="1"/>
  <c r="H19" i="1"/>
  <c r="H18" i="1"/>
  <c r="H17" i="1"/>
  <c r="F40" i="1" l="1"/>
  <c r="I28" i="1"/>
  <c r="I29" i="1"/>
  <c r="I30" i="1"/>
  <c r="I31" i="1"/>
  <c r="I32" i="1"/>
  <c r="I33" i="1"/>
  <c r="I34" i="1"/>
  <c r="I35" i="1" l="1"/>
  <c r="I26" i="1"/>
  <c r="I24" i="1"/>
  <c r="I22" i="1"/>
  <c r="I21" i="1"/>
  <c r="I20" i="1"/>
  <c r="I19" i="1"/>
  <c r="I18" i="1"/>
  <c r="I17" i="1"/>
  <c r="I16" i="1"/>
  <c r="I40" i="1" l="1"/>
  <c r="H40" i="1"/>
  <c r="H44" i="1" l="1"/>
  <c r="A14" i="1"/>
  <c r="A16" i="1" s="1"/>
  <c r="A17" i="1" l="1"/>
  <c r="A18" i="1" s="1"/>
  <c r="A19" i="1" s="1"/>
  <c r="A20" i="1" s="1"/>
  <c r="A21" i="1" s="1"/>
</calcChain>
</file>

<file path=xl/sharedStrings.xml><?xml version="1.0" encoding="utf-8"?>
<sst xmlns="http://schemas.openxmlformats.org/spreadsheetml/2006/main" count="113" uniqueCount="86">
  <si>
    <t>Tenderer:</t>
  </si>
  <si>
    <t>The yellow cells must be filled in by the Tenderer.</t>
  </si>
  <si>
    <t>Means of proof</t>
  </si>
  <si>
    <t>Tenders must provide documentation with the quotation to show that the offered solution meets the minimum requirements and/or there is surplus offered on the minimum requirements. The purpose of this table is to avoid misunderstandings in the verification process we carry out on the minimum requirements and the extent to which the surplus on the minimum requirement is offered. For this reason, please fill out the form carefully. Factsheets are preferable to brochures, but this in itself does not affect the result of the verification.</t>
  </si>
  <si>
    <t>#</t>
  </si>
  <si>
    <t xml:space="preserve">Evaluation criteria </t>
  </si>
  <si>
    <t>Max. score</t>
  </si>
  <si>
    <t>Your offer includes</t>
  </si>
  <si>
    <t>Your score</t>
  </si>
  <si>
    <t>Name of the document</t>
  </si>
  <si>
    <t>Page/Paragraph</t>
  </si>
  <si>
    <t>Total score</t>
  </si>
  <si>
    <t>Price on offer (exl Vat)</t>
  </si>
  <si>
    <t>Price per quality point</t>
  </si>
  <si>
    <t>Yes</t>
  </si>
  <si>
    <t>No</t>
  </si>
  <si>
    <t>Not included</t>
  </si>
  <si>
    <t>Description</t>
  </si>
  <si>
    <t>The possibility of measuring height as a function of bias, z(V).</t>
  </si>
  <si>
    <t>The possibility of applying a bias pulse (of at least +- 10V) in order to condition the tip. Ideally this bias pulse can be applied while the tip is removed from the measurement location, while the tip can be automatically brought back to the measurement location after the reconditioning has taken place.</t>
  </si>
  <si>
    <t>A ‘non-contact’ tapping mode in which minimal adhesive interaction between tip and sample takes place while high resolution (topographical) measurements can be performed as described in requirement 42.</t>
  </si>
  <si>
    <t>Calibration of the torsional stiffness of the cantilever through the thermal noise spectrum.</t>
  </si>
  <si>
    <t>Possibility of applying bias larger than +- 10 V during the measurements described in requirement 45.</t>
  </si>
  <si>
    <t>Possibility of applying bias larger than +- 100 V during the measurements described in requirement 45.</t>
  </si>
  <si>
    <t>Possibility of measuring, within an array of points, in a single measurement, adhesion, stiffness and KPFM (see requirement 48).</t>
  </si>
  <si>
    <t>KPFM measurements (see requirement 48) through frequency modulation.</t>
  </si>
  <si>
    <t>The possibility of programming measurements, for example a script within which the normal force is linearly decreased or increased during a scan line in contact mode. Another example could be to keep the tip stationary in contact for a controllable time during a line scan, before completing the stroke (slide-hold-slide, see for example https://doi.org/10.1038/nature10589). Finally, another example would be control over the contact time that is applied before the tip is retracted for an adhesion measurement.</t>
  </si>
  <si>
    <t>Possibility in the software to select a location on the sample, as seen through the microscope, and to automatically navigate the tip to this location for measurements.</t>
  </si>
  <si>
    <t>Storage of tips and samples as described in requirement 58, for a larger number of tips and samples. For each extra storage slot € 1.500 will be deducted, with a maximum of € 9.000.</t>
  </si>
  <si>
    <t>Control over the system through the pc to engage and retract the tip, to coarse position the sample and to align the laser and cantilever for cantilever based AFM.</t>
  </si>
  <si>
    <t>Delivery of the SPM system, as described in the program of requirements, in a period shorter than 12 months after purchase agreement. For every month of reduced delivery time € 4.500 will be deducted, with a maximum of € 27.000.</t>
  </si>
  <si>
    <t>Tenderer has an externally audited environmental management system, such as the ISO-14001 certificate (or equivalent).</t>
  </si>
  <si>
    <t>Ergonomical operation of the instrument: A person with a height of 1.60cm should be able to operate the setup and transfer samples/tips without additional tools/aids and in a natural posture.</t>
  </si>
  <si>
    <t>Low-noise operation: at regular operating conditions of the vacuum setup and the microscope the noise level should be below 50dB.</t>
  </si>
  <si>
    <t>Warranty period during which the supplier guarantees functioning of the equipment and solves any issues without additional cost. A minimum warranty period of one year is required. € 3.750 will be deducted for each additional year of warranty, with a maximum of € 15.000.</t>
  </si>
  <si>
    <t>Pressure interlocks that switch off devices and set voltages to zero once pressure thresholds are exceeded.</t>
  </si>
  <si>
    <t>Protection of the vacuum level in the case of power outages, for example by valves that close automatically.</t>
  </si>
  <si>
    <t xml:space="preserve">Included: € 3.000 (2 point)
Not included: € 0 (0 points)
</t>
  </si>
  <si>
    <t xml:space="preserve">Included: € 7.500 (5 points)
Not included: € 0 (0 points)
</t>
  </si>
  <si>
    <t>1 year of warranty: € 0 (0 points)
2 years of warranty: € 3.750 (2,5 points)
3 years of warranty: €7.500 (5 points)
4 years of warranty: € 11.250 (7,5 points)
5 years or more of warranty: € 15.000 (10 points)</t>
  </si>
  <si>
    <t xml:space="preserve">Yes: € 3.000 (2 points)
No: € 0 (0 points)
</t>
  </si>
  <si>
    <t>Yes: € 1.500 (1 point)
No: € 0 (0 points)</t>
  </si>
  <si>
    <t>Delivery in 12 months: € 0 (0 points)
Delivery in 11 months: € 4.500 (3 points)
Delivery in 10 months: € 9.000 (6 points)
Delivery in 9 months: € 13.500 (9 points)
Delivery in 8 months: € 18.000 (12 points)
Delivery in 7 months: € 22.500 (15 points)
Delivery in 6 months or sooner: € 27.000 (18 points)</t>
  </si>
  <si>
    <t>Possible: € 16.500 (11 points)
Not possible: € 0 (0 points)</t>
  </si>
  <si>
    <t>Possible: € 22.500 (15 points)
Not possible: € 0 (0 points)</t>
  </si>
  <si>
    <t>Included: € 6.000 (4 points)
Not included: € 0 (0 points)</t>
  </si>
  <si>
    <t>Possible: € 7.500 (5 points)
Not possible: € 0 (0 points)</t>
  </si>
  <si>
    <t>Possible: € 9.000 (6 points)
Not possible: € 0 (0 points)</t>
  </si>
  <si>
    <t>1. Wishes regarding measurement techniques in UHV: Scanning Tunneling Spectroscopy (STS)</t>
  </si>
  <si>
    <t>2. Wishes regarding measurement techniques in UHV: Atomic Force Microscopy (AFM)</t>
  </si>
  <si>
    <t>3. Wishes regarding the optical microscope</t>
  </si>
  <si>
    <t>4. Wishes regarding tips, samples and connections to the system</t>
  </si>
  <si>
    <t>5. Other wishes</t>
  </si>
  <si>
    <t>Your fictitious deduction in €</t>
  </si>
  <si>
    <t>Included: € 9.000 (6 points)
Not included: € 0 (0 points)</t>
  </si>
  <si>
    <t>Included: € 4.500 (3 points)
Not included: € 0 (0 points)</t>
  </si>
  <si>
    <t>Included: € 12.000 (8 points)
Not included: € 0 (0 points)</t>
  </si>
  <si>
    <t>Included</t>
  </si>
  <si>
    <t>Possible</t>
  </si>
  <si>
    <t>Not possible</t>
  </si>
  <si>
    <t>1 extra storage slot</t>
  </si>
  <si>
    <t>2 extra storage slots</t>
  </si>
  <si>
    <t>3 extra storage slots</t>
  </si>
  <si>
    <t>4 extra storage slots</t>
  </si>
  <si>
    <t>5 extra storage slots</t>
  </si>
  <si>
    <t>6 extra storage slots</t>
  </si>
  <si>
    <t>Delivery in 12 months</t>
  </si>
  <si>
    <t>Delivery in 11 months</t>
  </si>
  <si>
    <t>Delivery in 10 months</t>
  </si>
  <si>
    <t>Delivery in 9 months</t>
  </si>
  <si>
    <t>Delivery in 8 months</t>
  </si>
  <si>
    <t>Delivery in 7 months</t>
  </si>
  <si>
    <t>Delivery in 6 months or sooner</t>
  </si>
  <si>
    <t>1 year of warranty</t>
  </si>
  <si>
    <t>2 years of warranty</t>
  </si>
  <si>
    <t>3 years of warranty</t>
  </si>
  <si>
    <t>4 years of warranty</t>
  </si>
  <si>
    <t>5 years or more of warranty</t>
  </si>
  <si>
    <t>Annex D - Quality Criteria</t>
  </si>
  <si>
    <t>Storage slots as described in requirement 58</t>
  </si>
  <si>
    <t>Storage slots as described in requirement 58: €0 (0 points)
1 extra storage slot: €1.500 (1 point)
2 extra storage slots: € 3.000 (2 points)
3 extra storage slots: € 4.500 (3 points)
4 extra storage slots: € 6.000 ( 4 points)
5 extra storage slots: € 7.500 (5 points)
6 extra storage slots: € 9.000 (6 points)</t>
  </si>
  <si>
    <t>Criteria</t>
  </si>
  <si>
    <t>Tenderer has ISO-certificate (or equivalent): € 4.500 ( 3 points)
Tenderer does not have ISO-certificate (or equivalent): € 0 (0 points)</t>
  </si>
  <si>
    <t>Tenderer has ISO-certificate (or equivalent)</t>
  </si>
  <si>
    <t>Tenderer does not have ISO-certificate (or equivalent)</t>
  </si>
  <si>
    <r>
      <t xml:space="preserve">Upload this document </t>
    </r>
    <r>
      <rPr>
        <b/>
        <u/>
        <sz val="13"/>
        <color rgb="FFFF0000"/>
        <rFont val="Calibri"/>
        <family val="2"/>
        <scheme val="minor"/>
      </rPr>
      <t>in Excel-format</t>
    </r>
    <r>
      <rPr>
        <b/>
        <sz val="13"/>
        <color rgb="FFFF0000"/>
        <rFont val="Calibri"/>
        <family val="2"/>
        <scheme val="minor"/>
      </rPr>
      <t xml:space="preserve"> with your Tender in TenderNed. It is </t>
    </r>
    <r>
      <rPr>
        <b/>
        <u/>
        <sz val="13"/>
        <color rgb="FFFF0000"/>
        <rFont val="Calibri"/>
        <family val="2"/>
        <scheme val="minor"/>
      </rPr>
      <t>not allowed</t>
    </r>
    <r>
      <rPr>
        <b/>
        <sz val="13"/>
        <color rgb="FFFF0000"/>
        <rFont val="Calibri"/>
        <family val="2"/>
        <scheme val="minor"/>
      </rPr>
      <t xml:space="preserve"> to upload this document in PDF or any other format than Excel.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</si>
</sst>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9">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name val="Calibri"/>
      <family val="2"/>
      <scheme val="minor"/>
    </font>
    <font>
      <i/>
      <sz val="11"/>
      <name val="Calibri"/>
      <family val="2"/>
      <scheme val="minor"/>
    </font>
    <font>
      <sz val="11"/>
      <color rgb="FF000000"/>
      <name val="Calibri"/>
      <family val="2"/>
      <scheme val="minor"/>
    </font>
    <font>
      <sz val="11"/>
      <color rgb="FFFF0000"/>
      <name val="Calibri"/>
      <family val="2"/>
      <scheme val="minor"/>
    </font>
    <font>
      <b/>
      <sz val="11"/>
      <color rgb="FFFF0000"/>
      <name val="Calibri"/>
      <family val="2"/>
      <scheme val="minor"/>
    </font>
    <font>
      <sz val="12"/>
      <color theme="1"/>
      <name val="Calibri"/>
      <family val="2"/>
      <scheme val="minor"/>
    </font>
    <font>
      <b/>
      <sz val="12"/>
      <color theme="1"/>
      <name val="Calibri"/>
      <family val="2"/>
      <scheme val="minor"/>
    </font>
    <font>
      <b/>
      <sz val="12"/>
      <name val="Calibri"/>
      <family val="2"/>
      <scheme val="minor"/>
    </font>
    <font>
      <i/>
      <sz val="11"/>
      <name val="Calibri"/>
      <family val="1"/>
      <charset val="2"/>
      <scheme val="minor"/>
    </font>
    <font>
      <b/>
      <sz val="12"/>
      <color rgb="FFFF0000"/>
      <name val="Calibri"/>
      <family val="2"/>
      <scheme val="minor"/>
    </font>
    <font>
      <b/>
      <sz val="13"/>
      <color rgb="FFFF0000"/>
      <name val="Calibri"/>
      <family val="2"/>
      <scheme val="minor"/>
    </font>
    <font>
      <b/>
      <u/>
      <sz val="13"/>
      <color rgb="FFFF0000"/>
      <name val="Calibri"/>
      <family val="2"/>
      <scheme val="minor"/>
    </font>
    <font>
      <b/>
      <sz val="13"/>
      <color theme="1"/>
      <name val="Calibri"/>
      <family val="2"/>
      <scheme val="minor"/>
    </font>
    <font>
      <b/>
      <sz val="20"/>
      <name val="Calibri"/>
      <family val="2"/>
      <scheme val="minor"/>
    </font>
  </fonts>
  <fills count="8">
    <fill>
      <patternFill patternType="none"/>
    </fill>
    <fill>
      <patternFill patternType="gray125"/>
    </fill>
    <fill>
      <patternFill patternType="solid">
        <fgColor theme="9"/>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s>
  <borders count="39">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dashed">
        <color indexed="64"/>
      </bottom>
      <diagonal/>
    </border>
    <border>
      <left style="dashed">
        <color indexed="64"/>
      </left>
      <right/>
      <top/>
      <bottom/>
      <diagonal/>
    </border>
    <border>
      <left/>
      <right/>
      <top style="dashed">
        <color indexed="64"/>
      </top>
      <bottom/>
      <diagonal/>
    </border>
    <border>
      <left style="dashed">
        <color indexed="64"/>
      </left>
      <right style="dashed">
        <color indexed="64"/>
      </right>
      <top style="dashed">
        <color indexed="64"/>
      </top>
      <bottom style="dashed">
        <color indexed="64"/>
      </bottom>
      <diagonal/>
    </border>
    <border>
      <left/>
      <right/>
      <top style="double">
        <color indexed="64"/>
      </top>
      <bottom/>
      <diagonal/>
    </border>
    <border>
      <left/>
      <right/>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medium">
        <color indexed="64"/>
      </right>
      <top style="medium">
        <color indexed="64"/>
      </top>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dashed">
        <color indexed="64"/>
      </left>
      <right style="thin">
        <color indexed="64"/>
      </right>
      <top/>
      <bottom style="dashed">
        <color indexed="64"/>
      </bottom>
      <diagonal/>
    </border>
    <border>
      <left/>
      <right style="dashed">
        <color indexed="64"/>
      </right>
      <top style="dashed">
        <color indexed="64"/>
      </top>
      <bottom/>
      <diagonal/>
    </border>
    <border>
      <left style="dashed">
        <color indexed="64"/>
      </left>
      <right style="medium">
        <color indexed="64"/>
      </right>
      <top style="dashed">
        <color indexed="64"/>
      </top>
      <bottom/>
      <diagonal/>
    </border>
    <border>
      <left style="medium">
        <color indexed="64"/>
      </left>
      <right/>
      <top style="medium">
        <color indexed="64"/>
      </top>
      <bottom/>
      <diagonal/>
    </border>
    <border>
      <left/>
      <right/>
      <top style="medium">
        <color indexed="64"/>
      </top>
      <bottom/>
      <diagonal/>
    </border>
    <border>
      <left style="thin">
        <color theme="0" tint="-0.14999847407452621"/>
      </left>
      <right style="thin">
        <color theme="0" tint="-0.14999847407452621"/>
      </right>
      <top style="medium">
        <color indexed="64"/>
      </top>
      <bottom style="thin">
        <color theme="0" tint="-0.14999847407452621"/>
      </bottom>
      <diagonal/>
    </border>
    <border>
      <left style="medium">
        <color indexed="64"/>
      </left>
      <right/>
      <top/>
      <bottom/>
      <diagonal/>
    </border>
    <border>
      <left style="thin">
        <color theme="2" tint="-9.9978637043366805E-2"/>
      </left>
      <right style="thin">
        <color theme="2" tint="-9.9978637043366805E-2"/>
      </right>
      <top style="medium">
        <color indexed="64"/>
      </top>
      <bottom style="thin">
        <color theme="2" tint="-9.9978637043366805E-2"/>
      </bottom>
      <diagonal/>
    </border>
    <border>
      <left style="dashed">
        <color indexed="64"/>
      </left>
      <right style="thin">
        <color indexed="64"/>
      </right>
      <top style="dashed">
        <color indexed="64"/>
      </top>
      <bottom/>
      <diagonal/>
    </border>
    <border>
      <left style="dashed">
        <color indexed="64"/>
      </left>
      <right style="thin">
        <color indexed="64"/>
      </right>
      <top/>
      <bottom/>
      <diagonal/>
    </border>
    <border>
      <left/>
      <right style="medium">
        <color indexed="64"/>
      </right>
      <top style="medium">
        <color indexed="64"/>
      </top>
      <bottom style="medium">
        <color indexed="64"/>
      </bottom>
      <diagonal/>
    </border>
    <border>
      <left style="dashed">
        <color indexed="64"/>
      </left>
      <right style="medium">
        <color indexed="64"/>
      </right>
      <top/>
      <bottom style="dashed">
        <color indexed="64"/>
      </bottom>
      <diagonal/>
    </border>
    <border>
      <left/>
      <right style="dashed">
        <color indexed="64"/>
      </right>
      <top/>
      <bottom/>
      <diagonal/>
    </border>
    <border>
      <left style="dashed">
        <color indexed="64"/>
      </left>
      <right style="medium">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dashed">
        <color indexed="64"/>
      </right>
      <top style="medium">
        <color indexed="64"/>
      </top>
      <bottom style="medium">
        <color indexed="64"/>
      </bottom>
      <diagonal/>
    </border>
    <border>
      <left style="thin">
        <color theme="0" tint="-0.14999847407452621"/>
      </left>
      <right/>
      <top style="medium">
        <color indexed="64"/>
      </top>
      <bottom style="thin">
        <color theme="0" tint="-0.14999847407452621"/>
      </bottom>
      <diagonal/>
    </border>
  </borders>
  <cellStyleXfs count="2">
    <xf numFmtId="0" fontId="0" fillId="0" borderId="0"/>
    <xf numFmtId="44" fontId="1" fillId="0" borderId="0" applyFont="0" applyFill="0" applyBorder="0" applyAlignment="0" applyProtection="0"/>
  </cellStyleXfs>
  <cellXfs count="138">
    <xf numFmtId="0" fontId="0" fillId="0" borderId="0" xfId="0"/>
    <xf numFmtId="0" fontId="11" fillId="3" borderId="5" xfId="0" applyFont="1" applyFill="1" applyBorder="1" applyAlignment="1" applyProtection="1">
      <alignment horizontal="left" vertical="top" wrapText="1"/>
      <protection locked="0"/>
    </xf>
    <xf numFmtId="0" fontId="0" fillId="3" borderId="13" xfId="0" applyFill="1" applyBorder="1" applyAlignment="1" applyProtection="1">
      <alignment vertical="center"/>
      <protection locked="0"/>
    </xf>
    <xf numFmtId="0" fontId="9" fillId="3" borderId="17" xfId="0" applyFont="1" applyFill="1" applyBorder="1" applyAlignment="1" applyProtection="1">
      <alignment vertical="center" wrapText="1"/>
      <protection locked="0"/>
    </xf>
    <xf numFmtId="0" fontId="0" fillId="3" borderId="14" xfId="0" applyFill="1" applyBorder="1" applyAlignment="1" applyProtection="1">
      <alignment vertical="center"/>
      <protection locked="0"/>
    </xf>
    <xf numFmtId="0" fontId="0" fillId="3" borderId="8" xfId="0" applyFill="1" applyBorder="1" applyAlignment="1" applyProtection="1">
      <alignment vertical="center"/>
      <protection locked="0"/>
    </xf>
    <xf numFmtId="0" fontId="9" fillId="3" borderId="18" xfId="0" applyFont="1" applyFill="1" applyBorder="1" applyAlignment="1" applyProtection="1">
      <alignment vertical="center" wrapText="1"/>
      <protection locked="0"/>
    </xf>
    <xf numFmtId="0" fontId="0" fillId="3" borderId="15" xfId="0" applyFill="1" applyBorder="1" applyAlignment="1" applyProtection="1">
      <alignment vertical="center"/>
      <protection locked="0"/>
    </xf>
    <xf numFmtId="0" fontId="0" fillId="3" borderId="9" xfId="0" applyFill="1" applyBorder="1" applyAlignment="1" applyProtection="1">
      <alignment vertical="center"/>
      <protection locked="0"/>
    </xf>
    <xf numFmtId="0" fontId="9" fillId="3" borderId="21" xfId="0" applyFont="1" applyFill="1" applyBorder="1" applyAlignment="1" applyProtection="1">
      <alignment vertical="center" wrapText="1"/>
      <protection locked="0"/>
    </xf>
    <xf numFmtId="0" fontId="0" fillId="0" borderId="0" xfId="0" applyProtection="1"/>
    <xf numFmtId="0" fontId="0" fillId="0" borderId="2" xfId="0" applyBorder="1" applyAlignment="1" applyProtection="1">
      <alignment horizontal="left" vertical="top" wrapText="1"/>
    </xf>
    <xf numFmtId="0" fontId="0" fillId="0" borderId="0" xfId="0" applyAlignment="1" applyProtection="1">
      <alignment horizontal="left" vertical="top" wrapText="1"/>
    </xf>
    <xf numFmtId="0" fontId="3" fillId="0" borderId="0" xfId="0" applyFont="1" applyProtection="1"/>
    <xf numFmtId="0" fontId="0" fillId="0" borderId="0" xfId="0" applyAlignment="1" applyProtection="1">
      <alignment horizontal="center"/>
    </xf>
    <xf numFmtId="0" fontId="8" fillId="0" borderId="0" xfId="0" applyFont="1" applyProtection="1"/>
    <xf numFmtId="0" fontId="8" fillId="0" borderId="0" xfId="0" applyFont="1" applyAlignment="1" applyProtection="1">
      <alignment horizontal="center"/>
    </xf>
    <xf numFmtId="0" fontId="11" fillId="0" borderId="0" xfId="0" applyFont="1" applyProtection="1"/>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15" fillId="0" borderId="0" xfId="0" applyFont="1" applyProtection="1"/>
    <xf numFmtId="0" fontId="15" fillId="0" borderId="0" xfId="0" applyFont="1" applyAlignment="1" applyProtection="1">
      <alignment horizontal="left" vertical="top"/>
    </xf>
    <xf numFmtId="0" fontId="14" fillId="0" borderId="0" xfId="0" applyFont="1" applyAlignment="1" applyProtection="1">
      <alignment horizontal="left" vertical="top"/>
    </xf>
    <xf numFmtId="0" fontId="0" fillId="0" borderId="0" xfId="0" applyFill="1" applyProtection="1"/>
    <xf numFmtId="0" fontId="3" fillId="0" borderId="0" xfId="0" applyFont="1" applyFill="1" applyBorder="1" applyProtection="1"/>
    <xf numFmtId="0" fontId="3" fillId="0" borderId="0" xfId="0" applyFont="1" applyFill="1" applyProtection="1"/>
    <xf numFmtId="0" fontId="0" fillId="0" borderId="0" xfId="0" applyFill="1" applyAlignment="1" applyProtection="1">
      <alignment horizontal="center"/>
    </xf>
    <xf numFmtId="0" fontId="8" fillId="0" borderId="0" xfId="0" applyFont="1" applyFill="1" applyProtection="1"/>
    <xf numFmtId="0" fontId="8" fillId="0" borderId="0" xfId="0" applyFont="1" applyFill="1" applyAlignment="1" applyProtection="1">
      <alignment horizontal="center"/>
    </xf>
    <xf numFmtId="0" fontId="0" fillId="0" borderId="0" xfId="0" applyFont="1" applyFill="1" applyBorder="1" applyAlignment="1" applyProtection="1">
      <alignment horizontal="right" wrapText="1"/>
    </xf>
    <xf numFmtId="0" fontId="0" fillId="0" borderId="0" xfId="0" applyFont="1" applyFill="1" applyBorder="1" applyAlignment="1" applyProtection="1">
      <alignment horizontal="left" wrapText="1"/>
    </xf>
    <xf numFmtId="0" fontId="1" fillId="2" borderId="0" xfId="0" applyFont="1" applyFill="1" applyProtection="1"/>
    <xf numFmtId="0" fontId="2" fillId="2" borderId="0" xfId="0" applyFont="1" applyFill="1" applyAlignment="1" applyProtection="1">
      <alignment wrapText="1"/>
    </xf>
    <xf numFmtId="0" fontId="1" fillId="2" borderId="0" xfId="0" applyFont="1" applyFill="1" applyAlignment="1" applyProtection="1">
      <alignment horizontal="left" vertical="top" wrapText="1"/>
    </xf>
    <xf numFmtId="0" fontId="3" fillId="2" borderId="0" xfId="0" applyFont="1" applyFill="1" applyProtection="1"/>
    <xf numFmtId="0" fontId="1" fillId="2" borderId="0" xfId="0" applyFont="1" applyFill="1" applyAlignment="1" applyProtection="1">
      <alignment horizontal="center"/>
    </xf>
    <xf numFmtId="0" fontId="8" fillId="2" borderId="0" xfId="0" applyFont="1" applyFill="1" applyProtection="1"/>
    <xf numFmtId="0" fontId="8" fillId="2" borderId="0" xfId="0" applyFont="1" applyFill="1" applyAlignment="1" applyProtection="1">
      <alignment horizontal="center"/>
    </xf>
    <xf numFmtId="0" fontId="0" fillId="2" borderId="7" xfId="0" applyFill="1" applyBorder="1" applyAlignment="1" applyProtection="1">
      <alignment horizontal="right"/>
    </xf>
    <xf numFmtId="0" fontId="2" fillId="2" borderId="7" xfId="0" applyFont="1" applyFill="1" applyBorder="1" applyAlignment="1" applyProtection="1">
      <alignment wrapText="1"/>
    </xf>
    <xf numFmtId="0" fontId="2" fillId="2" borderId="7" xfId="0" applyFont="1" applyFill="1" applyBorder="1" applyAlignment="1" applyProtection="1">
      <alignment horizontal="left" wrapText="1"/>
    </xf>
    <xf numFmtId="0" fontId="4" fillId="2" borderId="7" xfId="0" applyFont="1" applyFill="1" applyBorder="1" applyProtection="1"/>
    <xf numFmtId="0" fontId="2" fillId="2" borderId="7" xfId="0" applyFont="1" applyFill="1" applyBorder="1" applyAlignment="1" applyProtection="1">
      <alignment horizontal="center"/>
    </xf>
    <xf numFmtId="0" fontId="12" fillId="2" borderId="7" xfId="0" applyFont="1" applyFill="1" applyBorder="1" applyAlignment="1" applyProtection="1">
      <alignment horizontal="center" wrapText="1"/>
    </xf>
    <xf numFmtId="0" fontId="12" fillId="2" borderId="7" xfId="0" applyFont="1" applyFill="1" applyBorder="1" applyAlignment="1" applyProtection="1">
      <alignment horizontal="center"/>
    </xf>
    <xf numFmtId="0" fontId="11" fillId="4" borderId="7" xfId="0" applyFont="1" applyFill="1" applyBorder="1" applyAlignment="1" applyProtection="1">
      <alignment horizontal="left"/>
    </xf>
    <xf numFmtId="0" fontId="10" fillId="0" borderId="0" xfId="0" applyFont="1" applyProtection="1"/>
    <xf numFmtId="0" fontId="1" fillId="0" borderId="0" xfId="0" applyFont="1" applyAlignment="1" applyProtection="1">
      <alignment horizontal="right" vertical="top"/>
    </xf>
    <xf numFmtId="0" fontId="3" fillId="0" borderId="0" xfId="0" applyFont="1" applyAlignment="1" applyProtection="1">
      <alignment vertical="top" wrapText="1"/>
    </xf>
    <xf numFmtId="0" fontId="1" fillId="0" borderId="0" xfId="0" applyFont="1" applyAlignment="1" applyProtection="1">
      <alignment horizontal="left" vertical="top" wrapText="1"/>
    </xf>
    <xf numFmtId="0" fontId="1" fillId="0" borderId="19" xfId="0" applyFont="1" applyBorder="1" applyAlignment="1" applyProtection="1">
      <alignment horizontal="center" vertical="center"/>
    </xf>
    <xf numFmtId="0" fontId="9" fillId="0" borderId="11" xfId="0" applyFont="1" applyBorder="1" applyAlignment="1" applyProtection="1">
      <alignment horizontal="center" vertical="center"/>
    </xf>
    <xf numFmtId="0" fontId="5" fillId="0" borderId="0" xfId="0" applyFont="1" applyAlignment="1" applyProtection="1">
      <alignment horizontal="left" vertical="top" wrapText="1"/>
    </xf>
    <xf numFmtId="0" fontId="13" fillId="0" borderId="0" xfId="0" applyFont="1" applyAlignment="1" applyProtection="1">
      <alignment vertical="top" wrapText="1"/>
    </xf>
    <xf numFmtId="0" fontId="1" fillId="0" borderId="7" xfId="0" applyFont="1" applyBorder="1" applyAlignment="1" applyProtection="1">
      <alignment horizontal="right" vertical="top"/>
    </xf>
    <xf numFmtId="0" fontId="5" fillId="0" borderId="7" xfId="0" applyFont="1" applyBorder="1" applyAlignment="1" applyProtection="1">
      <alignment horizontal="left" vertical="top" wrapText="1"/>
    </xf>
    <xf numFmtId="0" fontId="6" fillId="0" borderId="7" xfId="0" applyFont="1" applyBorder="1" applyAlignment="1" applyProtection="1">
      <alignment vertical="top" wrapText="1"/>
    </xf>
    <xf numFmtId="0" fontId="1" fillId="0" borderId="20" xfId="0" applyFont="1" applyBorder="1" applyAlignment="1" applyProtection="1">
      <alignment horizontal="center" vertical="center"/>
    </xf>
    <xf numFmtId="0" fontId="9" fillId="0" borderId="10" xfId="0" applyFont="1" applyBorder="1" applyAlignment="1" applyProtection="1">
      <alignment horizontal="center" vertical="center"/>
    </xf>
    <xf numFmtId="0" fontId="1" fillId="0" borderId="24" xfId="0" applyFont="1" applyBorder="1" applyAlignment="1" applyProtection="1">
      <alignment horizontal="right" vertical="top"/>
    </xf>
    <xf numFmtId="0" fontId="1" fillId="0" borderId="25" xfId="0" applyFont="1" applyBorder="1" applyAlignment="1" applyProtection="1">
      <alignment horizontal="right" vertical="top"/>
    </xf>
    <xf numFmtId="0" fontId="7" fillId="0" borderId="25" xfId="0" applyFont="1" applyBorder="1" applyAlignment="1" applyProtection="1">
      <alignment horizontal="justify" vertical="top"/>
    </xf>
    <xf numFmtId="0" fontId="5" fillId="0" borderId="25" xfId="0" applyFont="1" applyBorder="1" applyAlignment="1" applyProtection="1">
      <alignment horizontal="left" vertical="top" wrapText="1"/>
    </xf>
    <xf numFmtId="0" fontId="6" fillId="0" borderId="25" xfId="0" applyFont="1" applyBorder="1" applyAlignment="1" applyProtection="1">
      <alignment vertical="top" wrapText="1"/>
    </xf>
    <xf numFmtId="0" fontId="1" fillId="0" borderId="25" xfId="0" applyFont="1" applyBorder="1" applyAlignment="1" applyProtection="1">
      <alignment horizontal="center" vertical="center"/>
    </xf>
    <xf numFmtId="0" fontId="9" fillId="0" borderId="28" xfId="0" applyFont="1" applyBorder="1" applyAlignment="1" applyProtection="1">
      <alignment vertical="center" wrapText="1"/>
    </xf>
    <xf numFmtId="0" fontId="9" fillId="0" borderId="25" xfId="0" applyFont="1" applyBorder="1" applyAlignment="1" applyProtection="1">
      <alignment horizontal="center" vertical="center"/>
    </xf>
    <xf numFmtId="0" fontId="0" fillId="0" borderId="26" xfId="0" applyBorder="1" applyAlignment="1" applyProtection="1">
      <alignment vertical="center"/>
    </xf>
    <xf numFmtId="0" fontId="10" fillId="2" borderId="24" xfId="0" applyFont="1" applyFill="1" applyBorder="1" applyAlignment="1" applyProtection="1">
      <alignment horizontal="right" vertical="top"/>
    </xf>
    <xf numFmtId="0" fontId="10" fillId="2" borderId="25" xfId="0" applyFont="1" applyFill="1" applyBorder="1" applyAlignment="1" applyProtection="1">
      <alignment horizontal="right" vertical="top"/>
    </xf>
    <xf numFmtId="0" fontId="10" fillId="2" borderId="25" xfId="0" applyFont="1" applyFill="1" applyBorder="1" applyAlignment="1" applyProtection="1">
      <alignment horizontal="left" vertical="top" wrapText="1"/>
    </xf>
    <xf numFmtId="0" fontId="11" fillId="2" borderId="25" xfId="0" applyFont="1" applyFill="1" applyBorder="1" applyAlignment="1" applyProtection="1">
      <alignment horizontal="right"/>
    </xf>
    <xf numFmtId="0" fontId="11" fillId="2" borderId="25" xfId="0" applyFont="1" applyFill="1" applyBorder="1" applyAlignment="1" applyProtection="1">
      <alignment horizontal="center"/>
    </xf>
    <xf numFmtId="0" fontId="12" fillId="2" borderId="25" xfId="0" applyFont="1" applyFill="1" applyBorder="1" applyProtection="1"/>
    <xf numFmtId="0" fontId="12" fillId="2" borderId="25" xfId="0" applyFont="1" applyFill="1" applyBorder="1" applyAlignment="1" applyProtection="1">
      <alignment horizontal="center"/>
    </xf>
    <xf numFmtId="0" fontId="0" fillId="0" borderId="25" xfId="0" applyBorder="1" applyProtection="1"/>
    <xf numFmtId="0" fontId="0" fillId="0" borderId="16" xfId="0" applyBorder="1" applyProtection="1"/>
    <xf numFmtId="0" fontId="10" fillId="0" borderId="27" xfId="0" applyFont="1" applyBorder="1" applyAlignment="1" applyProtection="1">
      <alignment horizontal="right" vertical="top"/>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wrapText="1"/>
    </xf>
    <xf numFmtId="0" fontId="11" fillId="0" borderId="0" xfId="0" applyFont="1" applyBorder="1" applyAlignment="1" applyProtection="1">
      <alignment horizontal="right"/>
    </xf>
    <xf numFmtId="0" fontId="11" fillId="0" borderId="0" xfId="0" applyFont="1" applyBorder="1" applyAlignment="1" applyProtection="1">
      <alignment horizontal="center"/>
    </xf>
    <xf numFmtId="0" fontId="12" fillId="0" borderId="0" xfId="0" applyFont="1" applyBorder="1" applyProtection="1"/>
    <xf numFmtId="0" fontId="12" fillId="0" borderId="0" xfId="0" applyFont="1" applyBorder="1" applyAlignment="1" applyProtection="1">
      <alignment horizontal="center"/>
    </xf>
    <xf numFmtId="0" fontId="11" fillId="0" borderId="0" xfId="0" applyFont="1" applyBorder="1" applyAlignment="1" applyProtection="1">
      <alignment horizontal="left"/>
    </xf>
    <xf numFmtId="0" fontId="11" fillId="0" borderId="0" xfId="0" applyFont="1" applyFill="1" applyProtection="1"/>
    <xf numFmtId="0" fontId="11" fillId="0" borderId="0" xfId="0" applyFont="1" applyAlignment="1" applyProtection="1">
      <alignment horizontal="right" vertical="top"/>
    </xf>
    <xf numFmtId="0" fontId="11" fillId="0" borderId="0" xfId="0" applyFont="1" applyAlignment="1" applyProtection="1">
      <alignment horizontal="left" vertical="top" wrapText="1"/>
    </xf>
    <xf numFmtId="0" fontId="11" fillId="0" borderId="0" xfId="0" applyFont="1" applyAlignment="1" applyProtection="1">
      <alignment horizontal="right" vertical="center"/>
    </xf>
    <xf numFmtId="0" fontId="11" fillId="0" borderId="0" xfId="0" applyFont="1" applyAlignment="1" applyProtection="1">
      <alignment horizontal="center"/>
    </xf>
    <xf numFmtId="0" fontId="12" fillId="0" borderId="0" xfId="0" applyFont="1" applyProtection="1"/>
    <xf numFmtId="0" fontId="12" fillId="0" borderId="0" xfId="0" applyFont="1" applyAlignment="1" applyProtection="1">
      <alignment horizontal="center"/>
    </xf>
    <xf numFmtId="0" fontId="11" fillId="5" borderId="0" xfId="0" applyFont="1" applyFill="1" applyAlignment="1" applyProtection="1">
      <alignment horizontal="right" vertical="top"/>
    </xf>
    <xf numFmtId="0" fontId="11" fillId="5" borderId="0" xfId="0" applyFont="1" applyFill="1" applyAlignment="1" applyProtection="1">
      <alignment horizontal="left" vertical="top" wrapText="1"/>
    </xf>
    <xf numFmtId="0" fontId="11" fillId="5" borderId="0" xfId="0" applyFont="1" applyFill="1" applyAlignment="1" applyProtection="1">
      <alignment horizontal="right" vertical="center"/>
    </xf>
    <xf numFmtId="164" fontId="11" fillId="5" borderId="0" xfId="0" applyNumberFormat="1" applyFont="1" applyFill="1" applyAlignment="1" applyProtection="1">
      <alignment horizontal="center"/>
    </xf>
    <xf numFmtId="164" fontId="12" fillId="5" borderId="0" xfId="0" applyNumberFormat="1" applyFont="1" applyFill="1" applyProtection="1"/>
    <xf numFmtId="164" fontId="12" fillId="5" borderId="6" xfId="0" applyNumberFormat="1" applyFont="1" applyFill="1" applyBorder="1" applyAlignment="1" applyProtection="1">
      <alignment horizontal="center"/>
    </xf>
    <xf numFmtId="164" fontId="11" fillId="0" borderId="0" xfId="0" applyNumberFormat="1" applyFont="1" applyFill="1" applyProtection="1"/>
    <xf numFmtId="164" fontId="11" fillId="0" borderId="0" xfId="0" applyNumberFormat="1" applyFont="1" applyAlignment="1" applyProtection="1">
      <alignment horizontal="center"/>
    </xf>
    <xf numFmtId="164" fontId="12" fillId="0" borderId="0" xfId="0" applyNumberFormat="1" applyFont="1" applyProtection="1"/>
    <xf numFmtId="164" fontId="12" fillId="0" borderId="0" xfId="0" applyNumberFormat="1" applyFont="1" applyAlignment="1" applyProtection="1">
      <alignment horizontal="center"/>
    </xf>
    <xf numFmtId="0" fontId="11" fillId="6" borderId="0" xfId="0" applyFont="1" applyFill="1" applyAlignment="1" applyProtection="1">
      <alignment horizontal="right" vertical="top"/>
    </xf>
    <xf numFmtId="0" fontId="11" fillId="6" borderId="0" xfId="0" applyFont="1" applyFill="1" applyAlignment="1" applyProtection="1">
      <alignment horizontal="left" vertical="top" wrapText="1"/>
    </xf>
    <xf numFmtId="0" fontId="11" fillId="6" borderId="0" xfId="0" applyFont="1" applyFill="1" applyAlignment="1" applyProtection="1">
      <alignment horizontal="right" vertical="center"/>
    </xf>
    <xf numFmtId="164" fontId="11" fillId="6" borderId="0" xfId="0" applyNumberFormat="1" applyFont="1" applyFill="1" applyAlignment="1" applyProtection="1">
      <alignment horizontal="center"/>
    </xf>
    <xf numFmtId="164" fontId="12" fillId="6" borderId="0" xfId="0" applyNumberFormat="1" applyFont="1" applyFill="1" applyProtection="1"/>
    <xf numFmtId="44" fontId="12" fillId="6" borderId="0" xfId="1" applyFont="1" applyFill="1" applyAlignment="1" applyProtection="1">
      <alignment horizontal="center"/>
    </xf>
    <xf numFmtId="0" fontId="11" fillId="6" borderId="0" xfId="0" applyFont="1" applyFill="1" applyAlignment="1" applyProtection="1">
      <alignment horizontal="center"/>
    </xf>
    <xf numFmtId="0" fontId="12" fillId="6" borderId="0" xfId="0" applyFont="1" applyFill="1" applyProtection="1"/>
    <xf numFmtId="44" fontId="12" fillId="6" borderId="12" xfId="0" applyNumberFormat="1" applyFont="1" applyFill="1" applyBorder="1" applyAlignment="1" applyProtection="1">
      <alignment horizontal="center"/>
    </xf>
    <xf numFmtId="0" fontId="0" fillId="0" borderId="0" xfId="0" applyAlignment="1" applyProtection="1">
      <alignment horizontal="right" vertical="top"/>
    </xf>
    <xf numFmtId="0" fontId="0" fillId="0" borderId="0" xfId="0" applyAlignment="1" applyProtection="1">
      <alignment vertical="top" wrapText="1"/>
    </xf>
    <xf numFmtId="0" fontId="0" fillId="0" borderId="0" xfId="0" applyAlignment="1" applyProtection="1">
      <alignment horizontal="right"/>
    </xf>
    <xf numFmtId="0" fontId="9" fillId="2" borderId="7" xfId="0" applyFont="1" applyFill="1" applyBorder="1" applyAlignment="1" applyProtection="1">
      <alignment horizontal="left" wrapText="1"/>
    </xf>
    <xf numFmtId="0" fontId="9" fillId="3" borderId="29" xfId="0" applyFont="1" applyFill="1" applyBorder="1" applyAlignment="1" applyProtection="1">
      <alignment vertical="center" wrapText="1"/>
      <protection locked="0"/>
    </xf>
    <xf numFmtId="0" fontId="0" fillId="3" borderId="22" xfId="0" applyFill="1" applyBorder="1" applyAlignment="1" applyProtection="1">
      <alignment vertical="center"/>
      <protection locked="0"/>
    </xf>
    <xf numFmtId="0" fontId="0" fillId="3" borderId="23" xfId="0" applyFill="1" applyBorder="1" applyAlignment="1" applyProtection="1">
      <alignment vertical="center"/>
      <protection locked="0"/>
    </xf>
    <xf numFmtId="0" fontId="9" fillId="3" borderId="30" xfId="0" applyFont="1" applyFill="1" applyBorder="1" applyAlignment="1" applyProtection="1">
      <alignment vertical="center" wrapText="1"/>
      <protection locked="0"/>
    </xf>
    <xf numFmtId="44" fontId="12" fillId="6" borderId="0" xfId="0" applyNumberFormat="1" applyFont="1" applyFill="1" applyBorder="1" applyAlignment="1" applyProtection="1">
      <alignment horizontal="center"/>
    </xf>
    <xf numFmtId="0" fontId="12" fillId="2" borderId="31" xfId="0" applyFont="1" applyFill="1" applyBorder="1" applyAlignment="1" applyProtection="1">
      <alignment horizontal="center"/>
    </xf>
    <xf numFmtId="0" fontId="0" fillId="3" borderId="32" xfId="0" applyFill="1" applyBorder="1" applyAlignment="1" applyProtection="1">
      <alignment vertical="center"/>
      <protection locked="0"/>
    </xf>
    <xf numFmtId="0" fontId="0" fillId="0" borderId="0" xfId="0" applyFill="1" applyBorder="1" applyAlignment="1" applyProtection="1">
      <alignment horizontal="right"/>
    </xf>
    <xf numFmtId="0" fontId="0" fillId="3" borderId="33" xfId="0" applyFill="1" applyBorder="1" applyAlignment="1" applyProtection="1">
      <alignment vertical="center"/>
      <protection locked="0"/>
    </xf>
    <xf numFmtId="0" fontId="0" fillId="3" borderId="34" xfId="0" applyFill="1" applyBorder="1" applyAlignment="1" applyProtection="1">
      <alignment vertical="center"/>
      <protection locked="0"/>
    </xf>
    <xf numFmtId="0" fontId="9" fillId="0" borderId="35" xfId="0" applyFont="1" applyBorder="1" applyAlignment="1" applyProtection="1">
      <alignment horizontal="center" vertical="center"/>
    </xf>
    <xf numFmtId="0" fontId="0" fillId="3" borderId="37" xfId="0" applyFill="1" applyBorder="1" applyAlignment="1" applyProtection="1">
      <alignment vertical="center"/>
      <protection locked="0"/>
    </xf>
    <xf numFmtId="44" fontId="12" fillId="5" borderId="6" xfId="1" applyFont="1" applyFill="1" applyBorder="1" applyAlignment="1" applyProtection="1">
      <alignment horizontal="center"/>
    </xf>
    <xf numFmtId="0" fontId="0" fillId="0" borderId="38" xfId="0" applyBorder="1" applyAlignment="1" applyProtection="1">
      <alignment vertical="center"/>
    </xf>
    <xf numFmtId="164" fontId="11" fillId="0" borderId="0" xfId="0" applyNumberFormat="1" applyFont="1" applyFill="1" applyBorder="1" applyProtection="1"/>
    <xf numFmtId="44" fontId="9" fillId="0" borderId="36" xfId="1" applyFont="1" applyBorder="1" applyAlignment="1" applyProtection="1">
      <alignment horizontal="center" vertical="center"/>
    </xf>
    <xf numFmtId="44" fontId="9" fillId="0" borderId="0" xfId="1" applyFont="1" applyBorder="1" applyAlignment="1" applyProtection="1">
      <alignment horizontal="center" vertical="center"/>
    </xf>
    <xf numFmtId="0" fontId="18" fillId="0" borderId="0" xfId="0" applyFont="1" applyProtection="1"/>
    <xf numFmtId="0" fontId="17" fillId="7" borderId="12" xfId="0" applyFont="1" applyFill="1" applyBorder="1" applyAlignment="1" applyProtection="1">
      <alignment horizontal="left" vertical="top"/>
    </xf>
    <xf numFmtId="0" fontId="12" fillId="4" borderId="0" xfId="0" applyFont="1" applyFill="1" applyAlignment="1" applyProtection="1">
      <alignment horizontal="left"/>
    </xf>
    <xf numFmtId="0" fontId="5" fillId="4" borderId="0" xfId="0" applyFont="1" applyFill="1" applyAlignment="1" applyProtection="1">
      <alignment horizontal="left" wrapText="1"/>
    </xf>
    <xf numFmtId="0" fontId="17" fillId="7" borderId="12" xfId="0" applyFont="1" applyFill="1" applyBorder="1" applyAlignment="1" applyProtection="1">
      <alignment horizontal="left" wrapText="1"/>
    </xf>
    <xf numFmtId="0" fontId="3" fillId="3" borderId="1" xfId="0"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64"/>
  <sheetViews>
    <sheetView tabSelected="1" zoomScale="75" zoomScaleNormal="75" workbookViewId="0">
      <pane xSplit="1" topLeftCell="B1" activePane="topRight" state="frozen"/>
      <selection activeCell="A3" sqref="A3"/>
      <selection pane="topRight" activeCell="F33" sqref="F33"/>
    </sheetView>
  </sheetViews>
  <sheetFormatPr defaultColWidth="8.85546875" defaultRowHeight="15" customHeight="1"/>
  <cols>
    <col min="1" max="1" width="7.140625" style="10" customWidth="1"/>
    <col min="2" max="2" width="16.85546875" style="10" customWidth="1"/>
    <col min="3" max="3" width="72.28515625" style="12" customWidth="1"/>
    <col min="4" max="4" width="29.7109375" style="12" customWidth="1"/>
    <col min="5" max="5" width="56.5703125" style="13" customWidth="1"/>
    <col min="6" max="6" width="12.42578125" style="14" customWidth="1"/>
    <col min="7" max="7" width="36.42578125" style="15" customWidth="1"/>
    <col min="8" max="8" width="18.85546875" style="16" bestFit="1" customWidth="1"/>
    <col min="9" max="9" width="30.140625" style="16" bestFit="1" customWidth="1"/>
    <col min="10" max="10" width="53.85546875" style="10" customWidth="1"/>
    <col min="11" max="11" width="22.85546875" style="10" customWidth="1"/>
    <col min="12" max="16384" width="8.85546875" style="10"/>
  </cols>
  <sheetData>
    <row r="2" spans="1:11" ht="26.25">
      <c r="B2" s="132" t="s">
        <v>78</v>
      </c>
      <c r="C2" s="11"/>
    </row>
    <row r="3" spans="1:11" ht="27" customHeight="1">
      <c r="B3" s="17" t="s">
        <v>0</v>
      </c>
      <c r="C3" s="1"/>
      <c r="D3" s="18"/>
    </row>
    <row r="4" spans="1:11" ht="15" customHeight="1">
      <c r="C4" s="19"/>
    </row>
    <row r="5" spans="1:11" ht="17.25">
      <c r="B5" s="20"/>
      <c r="C5" s="21" t="s">
        <v>85</v>
      </c>
    </row>
    <row r="6" spans="1:11" ht="15.75">
      <c r="C6" s="22"/>
    </row>
    <row r="7" spans="1:11" ht="15" customHeight="1">
      <c r="C7" s="137" t="s">
        <v>1</v>
      </c>
      <c r="D7" s="13"/>
    </row>
    <row r="8" spans="1:11" s="23" customFormat="1" ht="15" customHeight="1">
      <c r="C8" s="24"/>
      <c r="D8" s="25"/>
      <c r="E8" s="25"/>
      <c r="F8" s="26"/>
      <c r="G8" s="27"/>
      <c r="H8" s="28"/>
      <c r="I8" s="28"/>
    </row>
    <row r="9" spans="1:11" ht="15" customHeight="1">
      <c r="B9" s="29"/>
      <c r="C9" s="30"/>
      <c r="J9" s="134" t="s">
        <v>2</v>
      </c>
      <c r="K9" s="134"/>
    </row>
    <row r="10" spans="1:11" ht="109.7" customHeight="1">
      <c r="A10" s="31"/>
      <c r="B10" s="32"/>
      <c r="C10" s="33"/>
      <c r="D10" s="33"/>
      <c r="E10" s="34"/>
      <c r="F10" s="35"/>
      <c r="G10" s="36"/>
      <c r="H10" s="37"/>
      <c r="I10" s="37"/>
      <c r="J10" s="135" t="s">
        <v>3</v>
      </c>
      <c r="K10" s="135"/>
    </row>
    <row r="11" spans="1:11" s="46" customFormat="1" ht="16.5" thickBot="1">
      <c r="A11" s="38" t="s">
        <v>4</v>
      </c>
      <c r="B11" s="39" t="s">
        <v>81</v>
      </c>
      <c r="C11" s="40" t="s">
        <v>17</v>
      </c>
      <c r="D11" s="114"/>
      <c r="E11" s="41" t="s">
        <v>5</v>
      </c>
      <c r="F11" s="42" t="s">
        <v>6</v>
      </c>
      <c r="G11" s="43" t="s">
        <v>7</v>
      </c>
      <c r="H11" s="44" t="s">
        <v>8</v>
      </c>
      <c r="I11" s="44" t="s">
        <v>53</v>
      </c>
      <c r="J11" s="45" t="s">
        <v>9</v>
      </c>
      <c r="K11" s="45" t="s">
        <v>10</v>
      </c>
    </row>
    <row r="12" spans="1:11" s="46" customFormat="1" ht="17.45" customHeight="1" thickBot="1">
      <c r="A12" s="122"/>
      <c r="B12" s="136" t="s">
        <v>48</v>
      </c>
      <c r="C12" s="136"/>
      <c r="D12" s="136"/>
      <c r="E12" s="136"/>
      <c r="F12" s="136"/>
      <c r="G12" s="136"/>
      <c r="H12" s="136"/>
      <c r="I12" s="136"/>
      <c r="J12" s="136"/>
      <c r="K12" s="136"/>
    </row>
    <row r="13" spans="1:11" ht="30.75" thickBot="1">
      <c r="A13" s="47">
        <v>1</v>
      </c>
      <c r="B13" s="47"/>
      <c r="C13" s="12" t="s">
        <v>18</v>
      </c>
      <c r="E13" s="48" t="s">
        <v>55</v>
      </c>
      <c r="F13" s="50">
        <v>3</v>
      </c>
      <c r="G13" s="9"/>
      <c r="H13" s="51">
        <f>IFERROR(VLOOKUP(G13,Sheet2!$B$1:$C$2,2,FALSE),0)</f>
        <v>0</v>
      </c>
      <c r="I13" s="130">
        <f>H13*1500</f>
        <v>0</v>
      </c>
      <c r="J13" s="2"/>
      <c r="K13" s="121"/>
    </row>
    <row r="14" spans="1:11" ht="60.75" thickBot="1">
      <c r="A14" s="47">
        <f>A13+1</f>
        <v>2</v>
      </c>
      <c r="B14" s="47"/>
      <c r="C14" s="12" t="s">
        <v>19</v>
      </c>
      <c r="D14" s="49"/>
      <c r="E14" s="48" t="s">
        <v>56</v>
      </c>
      <c r="F14" s="50">
        <v>8</v>
      </c>
      <c r="G14" s="115"/>
      <c r="H14" s="51">
        <f>IFERROR(VLOOKUP(G14,Sheet2!$B$3:$C$4,2,FALSE),0)</f>
        <v>0</v>
      </c>
      <c r="I14" s="130">
        <f>H14*1500</f>
        <v>0</v>
      </c>
      <c r="J14" s="116"/>
      <c r="K14" s="117"/>
    </row>
    <row r="15" spans="1:11" ht="18" thickBot="1">
      <c r="A15" s="47"/>
      <c r="B15" s="133" t="s">
        <v>49</v>
      </c>
      <c r="C15" s="133"/>
      <c r="D15" s="133"/>
      <c r="E15" s="133"/>
      <c r="F15" s="133"/>
      <c r="G15" s="133"/>
      <c r="H15" s="133"/>
      <c r="I15" s="133"/>
      <c r="J15" s="133"/>
      <c r="K15" s="133"/>
    </row>
    <row r="16" spans="1:11" ht="45.75" thickBot="1">
      <c r="A16" s="47">
        <f>A14+1</f>
        <v>3</v>
      </c>
      <c r="B16" s="47"/>
      <c r="C16" s="12" t="s">
        <v>20</v>
      </c>
      <c r="D16" s="49"/>
      <c r="E16" s="48" t="s">
        <v>54</v>
      </c>
      <c r="F16" s="50">
        <v>6</v>
      </c>
      <c r="G16" s="9"/>
      <c r="H16" s="51">
        <f>IFERROR(VLOOKUP(G16,Sheet2!$B$7:$C$8,2,FALSE),0)</f>
        <v>0</v>
      </c>
      <c r="I16" s="130">
        <f>H16*1500</f>
        <v>0</v>
      </c>
      <c r="J16" s="2"/>
      <c r="K16" s="121"/>
    </row>
    <row r="17" spans="1:11" ht="30.75" thickBot="1">
      <c r="A17" s="47">
        <f t="shared" ref="A17:A21" si="0">A16+1</f>
        <v>4</v>
      </c>
      <c r="B17" s="47"/>
      <c r="C17" s="12" t="s">
        <v>21</v>
      </c>
      <c r="D17" s="49"/>
      <c r="E17" s="48" t="s">
        <v>47</v>
      </c>
      <c r="F17" s="50">
        <v>6</v>
      </c>
      <c r="G17" s="3"/>
      <c r="H17" s="51">
        <f>IFERROR(VLOOKUP(G17,Sheet2!$B$10:$C$11,2,FALSE),0)</f>
        <v>0</v>
      </c>
      <c r="I17" s="130">
        <f t="shared" ref="I17:I22" si="1">H17*1500</f>
        <v>0</v>
      </c>
      <c r="J17" s="4"/>
      <c r="K17" s="5"/>
    </row>
    <row r="18" spans="1:11" ht="30.75" thickBot="1">
      <c r="A18" s="47">
        <f t="shared" si="0"/>
        <v>5</v>
      </c>
      <c r="B18" s="47"/>
      <c r="C18" s="12" t="s">
        <v>22</v>
      </c>
      <c r="D18" s="49"/>
      <c r="E18" s="48" t="s">
        <v>43</v>
      </c>
      <c r="F18" s="50">
        <v>11</v>
      </c>
      <c r="G18" s="3"/>
      <c r="H18" s="51">
        <f>IFERROR(VLOOKUP(G18,Sheet2!$B$13:$C$14,2,FALSE),0)</f>
        <v>0</v>
      </c>
      <c r="I18" s="130">
        <f t="shared" si="1"/>
        <v>0</v>
      </c>
      <c r="J18" s="4"/>
      <c r="K18" s="5"/>
    </row>
    <row r="19" spans="1:11" ht="30.75" thickBot="1">
      <c r="A19" s="47">
        <f t="shared" si="0"/>
        <v>6</v>
      </c>
      <c r="B19" s="47"/>
      <c r="C19" s="12" t="s">
        <v>23</v>
      </c>
      <c r="D19" s="49"/>
      <c r="E19" s="48" t="s">
        <v>47</v>
      </c>
      <c r="F19" s="50">
        <v>6</v>
      </c>
      <c r="G19" s="3"/>
      <c r="H19" s="51">
        <f>IFERROR(VLOOKUP(G19,Sheet2!$B$16:$C$17,2,FALSE),0)</f>
        <v>0</v>
      </c>
      <c r="I19" s="130">
        <f t="shared" si="1"/>
        <v>0</v>
      </c>
      <c r="J19" s="4"/>
      <c r="K19" s="5"/>
    </row>
    <row r="20" spans="1:11" ht="30.75" thickBot="1">
      <c r="A20" s="47">
        <f t="shared" si="0"/>
        <v>7</v>
      </c>
      <c r="B20" s="47"/>
      <c r="C20" s="12" t="s">
        <v>24</v>
      </c>
      <c r="D20" s="52"/>
      <c r="E20" s="53" t="s">
        <v>46</v>
      </c>
      <c r="F20" s="50">
        <v>5</v>
      </c>
      <c r="G20" s="3"/>
      <c r="H20" s="51">
        <f>IFERROR(VLOOKUP(G20,Sheet2!$B$19:$C$20,2,FALSE),0)</f>
        <v>0</v>
      </c>
      <c r="I20" s="130">
        <f t="shared" si="1"/>
        <v>0</v>
      </c>
      <c r="J20" s="4"/>
      <c r="K20" s="5"/>
    </row>
    <row r="21" spans="1:11" ht="30.75" thickBot="1">
      <c r="A21" s="47">
        <f t="shared" si="0"/>
        <v>8</v>
      </c>
      <c r="B21" s="47"/>
      <c r="C21" s="12" t="s">
        <v>25</v>
      </c>
      <c r="D21" s="49"/>
      <c r="E21" s="48" t="s">
        <v>45</v>
      </c>
      <c r="F21" s="50">
        <v>4</v>
      </c>
      <c r="G21" s="3"/>
      <c r="H21" s="51">
        <f>IFERROR(VLOOKUP(G21,Sheet2!$B$22:$C$23,2,FALSE),0)</f>
        <v>0</v>
      </c>
      <c r="I21" s="130">
        <f t="shared" si="1"/>
        <v>0</v>
      </c>
      <c r="J21" s="4"/>
      <c r="K21" s="5"/>
    </row>
    <row r="22" spans="1:11" ht="105.75" thickBot="1">
      <c r="A22" s="47">
        <v>9</v>
      </c>
      <c r="B22" s="47"/>
      <c r="C22" s="12" t="s">
        <v>26</v>
      </c>
      <c r="D22" s="49"/>
      <c r="E22" s="48" t="s">
        <v>44</v>
      </c>
      <c r="F22" s="50">
        <v>15</v>
      </c>
      <c r="G22" s="115"/>
      <c r="H22" s="51">
        <f>IFERROR(VLOOKUP(G22,Sheet2!$B$25:$C$26,2,FALSE),0)</f>
        <v>0</v>
      </c>
      <c r="I22" s="130">
        <f t="shared" si="1"/>
        <v>0</v>
      </c>
      <c r="J22" s="116"/>
      <c r="K22" s="117"/>
    </row>
    <row r="23" spans="1:11" ht="18" thickBot="1">
      <c r="A23" s="47"/>
      <c r="B23" s="133" t="s">
        <v>50</v>
      </c>
      <c r="C23" s="133"/>
      <c r="D23" s="133"/>
      <c r="E23" s="133"/>
      <c r="F23" s="133"/>
      <c r="G23" s="133"/>
      <c r="H23" s="133"/>
      <c r="I23" s="133"/>
      <c r="J23" s="133"/>
      <c r="K23" s="133"/>
    </row>
    <row r="24" spans="1:11" ht="45.75" thickBot="1">
      <c r="A24" s="47">
        <v>10</v>
      </c>
      <c r="B24" s="47"/>
      <c r="C24" s="12" t="s">
        <v>27</v>
      </c>
      <c r="D24" s="49"/>
      <c r="E24" s="48" t="s">
        <v>43</v>
      </c>
      <c r="F24" s="50">
        <v>11</v>
      </c>
      <c r="G24" s="118"/>
      <c r="H24" s="51">
        <f>IFERROR(VLOOKUP(G24,Sheet2!$B$28:$C$29,2,FALSE),0)</f>
        <v>0</v>
      </c>
      <c r="I24" s="131">
        <f>H24*1500</f>
        <v>0</v>
      </c>
      <c r="J24" s="126"/>
      <c r="K24" s="124"/>
    </row>
    <row r="25" spans="1:11" ht="18" thickBot="1">
      <c r="A25" s="47"/>
      <c r="B25" s="133" t="s">
        <v>51</v>
      </c>
      <c r="C25" s="133"/>
      <c r="D25" s="133"/>
      <c r="E25" s="133"/>
      <c r="F25" s="133"/>
      <c r="G25" s="133"/>
      <c r="H25" s="133"/>
      <c r="I25" s="133"/>
      <c r="J25" s="133"/>
      <c r="K25" s="133"/>
    </row>
    <row r="26" spans="1:11" ht="105.75" thickBot="1">
      <c r="A26" s="47">
        <v>11</v>
      </c>
      <c r="B26" s="47"/>
      <c r="C26" s="12" t="s">
        <v>28</v>
      </c>
      <c r="D26" s="49"/>
      <c r="E26" s="48" t="s">
        <v>80</v>
      </c>
      <c r="F26" s="50">
        <v>6</v>
      </c>
      <c r="G26" s="118"/>
      <c r="H26" s="51">
        <f>IFERROR(VLOOKUP(G26,Sheet2!$B$31:$C$37,2,FALSE),0)</f>
        <v>0</v>
      </c>
      <c r="I26" s="131">
        <f>H26*1500</f>
        <v>0</v>
      </c>
      <c r="J26" s="126"/>
      <c r="K26" s="124"/>
    </row>
    <row r="27" spans="1:11" ht="18" thickBot="1">
      <c r="A27" s="47"/>
      <c r="B27" s="133" t="s">
        <v>52</v>
      </c>
      <c r="C27" s="133"/>
      <c r="D27" s="133"/>
      <c r="E27" s="133"/>
      <c r="F27" s="133"/>
      <c r="G27" s="133"/>
      <c r="H27" s="133"/>
      <c r="I27" s="133"/>
      <c r="J27" s="133"/>
      <c r="K27" s="133"/>
    </row>
    <row r="28" spans="1:11" ht="45.75" thickBot="1">
      <c r="A28" s="47">
        <v>12</v>
      </c>
      <c r="B28" s="47"/>
      <c r="C28" s="12" t="s">
        <v>29</v>
      </c>
      <c r="D28" s="49"/>
      <c r="E28" s="48" t="s">
        <v>54</v>
      </c>
      <c r="F28" s="50">
        <v>6</v>
      </c>
      <c r="G28" s="118"/>
      <c r="H28" s="51">
        <f>IFERROR(VLOOKUP(G28,Sheet2!$B$39:$C$40,2,FALSE),0)</f>
        <v>0</v>
      </c>
      <c r="I28" s="130">
        <f>H28*1500</f>
        <v>0</v>
      </c>
      <c r="J28" s="123"/>
      <c r="K28" s="124"/>
    </row>
    <row r="29" spans="1:11" ht="105.75" thickBot="1">
      <c r="A29" s="47">
        <v>13</v>
      </c>
      <c r="B29" s="47"/>
      <c r="C29" s="12" t="s">
        <v>30</v>
      </c>
      <c r="D29" s="49"/>
      <c r="E29" s="48" t="s">
        <v>42</v>
      </c>
      <c r="F29" s="50">
        <v>18</v>
      </c>
      <c r="G29" s="115"/>
      <c r="H29" s="125">
        <f>IFERROR(VLOOKUP(G29,Sheet2!$B$42:$C$48,2,FALSE),0)</f>
        <v>0</v>
      </c>
      <c r="I29" s="130">
        <f t="shared" ref="I29:I35" si="2">H29*1500</f>
        <v>0</v>
      </c>
      <c r="J29" s="116"/>
      <c r="K29" s="117"/>
    </row>
    <row r="30" spans="1:11" ht="45.75" thickBot="1">
      <c r="A30" s="47">
        <v>14</v>
      </c>
      <c r="B30" s="47"/>
      <c r="C30" s="12" t="s">
        <v>31</v>
      </c>
      <c r="D30" s="49"/>
      <c r="E30" s="48" t="s">
        <v>82</v>
      </c>
      <c r="F30" s="50">
        <v>3</v>
      </c>
      <c r="G30" s="115"/>
      <c r="H30" s="125">
        <f>IFERROR(VLOOKUP(G30,Sheet2!$B$50:$C$51,2,FALSE),0)</f>
        <v>0</v>
      </c>
      <c r="I30" s="130">
        <f t="shared" si="2"/>
        <v>0</v>
      </c>
      <c r="J30" s="116"/>
      <c r="K30" s="117"/>
    </row>
    <row r="31" spans="1:11" ht="45.75" thickBot="1">
      <c r="A31" s="47">
        <v>15</v>
      </c>
      <c r="B31" s="47"/>
      <c r="C31" s="12" t="s">
        <v>32</v>
      </c>
      <c r="D31" s="49"/>
      <c r="E31" s="48" t="s">
        <v>40</v>
      </c>
      <c r="F31" s="50">
        <v>2</v>
      </c>
      <c r="G31" s="115"/>
      <c r="H31" s="125">
        <f>IFERROR(VLOOKUP(G31,Sheet2!$B$53:$C$54,2,FALSE),0)</f>
        <v>0</v>
      </c>
      <c r="I31" s="130">
        <f t="shared" si="2"/>
        <v>0</v>
      </c>
      <c r="J31" s="116"/>
      <c r="K31" s="117"/>
    </row>
    <row r="32" spans="1:11" ht="30.75" thickBot="1">
      <c r="A32" s="47">
        <v>16</v>
      </c>
      <c r="B32" s="47"/>
      <c r="C32" s="12" t="s">
        <v>33</v>
      </c>
      <c r="D32" s="49"/>
      <c r="E32" s="48" t="s">
        <v>41</v>
      </c>
      <c r="F32" s="50">
        <v>1</v>
      </c>
      <c r="G32" s="115"/>
      <c r="H32" s="125">
        <f>IFERROR(VLOOKUP(G32,Sheet2!$B$56:$C$57,2,FALSE),0)</f>
        <v>0</v>
      </c>
      <c r="I32" s="130">
        <f>H32*1500</f>
        <v>0</v>
      </c>
      <c r="J32" s="116"/>
      <c r="K32" s="117"/>
    </row>
    <row r="33" spans="1:11" ht="75.75" thickBot="1">
      <c r="A33" s="47">
        <v>17</v>
      </c>
      <c r="B33" s="47"/>
      <c r="C33" s="12" t="s">
        <v>34</v>
      </c>
      <c r="D33" s="49"/>
      <c r="E33" s="48" t="s">
        <v>39</v>
      </c>
      <c r="F33" s="50">
        <v>10</v>
      </c>
      <c r="G33" s="115"/>
      <c r="H33" s="51">
        <f>IFERROR(VLOOKUP(G33,Sheet2!$B$59:$C$63,2,FALSE),0)</f>
        <v>0</v>
      </c>
      <c r="I33" s="130">
        <f t="shared" si="2"/>
        <v>0</v>
      </c>
      <c r="J33" s="116"/>
      <c r="K33" s="117"/>
    </row>
    <row r="34" spans="1:11" ht="45.75" thickBot="1">
      <c r="A34" s="47">
        <v>18</v>
      </c>
      <c r="B34" s="47"/>
      <c r="C34" s="12" t="s">
        <v>35</v>
      </c>
      <c r="D34" s="49"/>
      <c r="E34" s="48" t="s">
        <v>38</v>
      </c>
      <c r="F34" s="50">
        <v>5</v>
      </c>
      <c r="G34" s="115"/>
      <c r="H34" s="125">
        <f>IFERROR(VLOOKUP(G34,Sheet2!$B$65:$C$66,2,FALSE),0)</f>
        <v>0</v>
      </c>
      <c r="I34" s="130">
        <f t="shared" si="2"/>
        <v>0</v>
      </c>
      <c r="J34" s="116"/>
      <c r="K34" s="117"/>
    </row>
    <row r="35" spans="1:11" ht="45.75" thickBot="1">
      <c r="A35" s="54">
        <v>19</v>
      </c>
      <c r="B35" s="47"/>
      <c r="C35" s="12" t="s">
        <v>36</v>
      </c>
      <c r="D35" s="55"/>
      <c r="E35" s="56" t="s">
        <v>37</v>
      </c>
      <c r="F35" s="57">
        <v>2</v>
      </c>
      <c r="G35" s="6"/>
      <c r="H35" s="58">
        <f>IFERROR(VLOOKUP(G35,Sheet2!$B$68:$C$69,2,FALSE),0)</f>
        <v>0</v>
      </c>
      <c r="I35" s="130">
        <f t="shared" si="2"/>
        <v>0</v>
      </c>
      <c r="J35" s="7"/>
      <c r="K35" s="8"/>
    </row>
    <row r="36" spans="1:11" ht="16.7" customHeight="1" thickBot="1">
      <c r="A36" s="68"/>
      <c r="B36" s="69"/>
      <c r="C36" s="70"/>
      <c r="D36" s="70"/>
      <c r="E36" s="71"/>
      <c r="F36" s="72"/>
      <c r="G36" s="73"/>
      <c r="H36" s="74"/>
      <c r="I36" s="120"/>
      <c r="J36" s="75"/>
      <c r="K36" s="76"/>
    </row>
    <row r="37" spans="1:11">
      <c r="A37" s="59"/>
      <c r="B37" s="60"/>
      <c r="C37" s="61"/>
      <c r="D37" s="62"/>
      <c r="E37" s="63"/>
      <c r="F37" s="64"/>
      <c r="G37" s="65"/>
      <c r="H37" s="66"/>
      <c r="I37" s="66"/>
      <c r="J37" s="67"/>
      <c r="K37" s="128"/>
    </row>
    <row r="38" spans="1:11" s="46" customFormat="1" ht="15.75">
      <c r="A38" s="77"/>
      <c r="B38" s="78"/>
      <c r="C38" s="79"/>
      <c r="D38" s="79"/>
      <c r="E38" s="80"/>
      <c r="F38" s="81"/>
      <c r="G38" s="82"/>
      <c r="H38" s="83"/>
      <c r="I38" s="83"/>
      <c r="J38" s="84"/>
      <c r="K38" s="84"/>
    </row>
    <row r="39" spans="1:11" s="17" customFormat="1" ht="16.5" thickBot="1">
      <c r="A39" s="86"/>
      <c r="B39" s="86"/>
      <c r="C39" s="87"/>
      <c r="D39" s="87"/>
      <c r="E39" s="88"/>
      <c r="F39" s="89"/>
      <c r="G39" s="90"/>
      <c r="H39" s="91"/>
      <c r="I39" s="91"/>
      <c r="J39" s="85"/>
      <c r="K39" s="85"/>
    </row>
    <row r="40" spans="1:11" s="17" customFormat="1" ht="16.5" thickTop="1">
      <c r="A40" s="92"/>
      <c r="B40" s="92"/>
      <c r="C40" s="93"/>
      <c r="D40" s="93"/>
      <c r="E40" s="94" t="s">
        <v>11</v>
      </c>
      <c r="F40" s="95">
        <f>SUM(F13:F14,F16:F22,F24,F26,F28:F35)</f>
        <v>128</v>
      </c>
      <c r="G40" s="96"/>
      <c r="H40" s="97">
        <f>SUM(H13:H14,H16:H22,H24,H26,H28:H35)</f>
        <v>0</v>
      </c>
      <c r="I40" s="127">
        <f>SUM(I13:I14,I16:I22,I24,I26,I28:I35)</f>
        <v>0</v>
      </c>
      <c r="J40" s="98"/>
      <c r="K40" s="129"/>
    </row>
    <row r="41" spans="1:11" s="17" customFormat="1" ht="15.75" hidden="1">
      <c r="A41" s="86"/>
      <c r="B41" s="86"/>
      <c r="C41" s="87"/>
      <c r="D41" s="87"/>
      <c r="E41" s="88"/>
      <c r="F41" s="99"/>
      <c r="G41" s="100"/>
      <c r="H41" s="101"/>
      <c r="I41" s="101"/>
      <c r="J41" s="98"/>
      <c r="K41" s="98"/>
    </row>
    <row r="42" spans="1:11" s="17" customFormat="1" ht="15.75" hidden="1">
      <c r="A42" s="102"/>
      <c r="B42" s="102"/>
      <c r="C42" s="103"/>
      <c r="D42" s="103"/>
      <c r="E42" s="104" t="s">
        <v>12</v>
      </c>
      <c r="F42" s="105"/>
      <c r="G42" s="106"/>
      <c r="H42" s="107">
        <v>0</v>
      </c>
      <c r="I42" s="107"/>
      <c r="J42" s="98"/>
      <c r="K42" s="98"/>
    </row>
    <row r="43" spans="1:11" s="17" customFormat="1" ht="15.75" hidden="1">
      <c r="A43" s="86"/>
      <c r="B43" s="86"/>
      <c r="C43" s="87"/>
      <c r="D43" s="87"/>
      <c r="E43" s="88"/>
      <c r="F43" s="89"/>
      <c r="G43" s="90"/>
      <c r="H43" s="91"/>
      <c r="I43" s="91"/>
      <c r="J43" s="85"/>
      <c r="K43" s="85"/>
    </row>
    <row r="44" spans="1:11" s="17" customFormat="1" ht="16.5" hidden="1" thickBot="1">
      <c r="A44" s="102"/>
      <c r="B44" s="102"/>
      <c r="C44" s="103"/>
      <c r="D44" s="103"/>
      <c r="E44" s="104" t="s">
        <v>13</v>
      </c>
      <c r="F44" s="108"/>
      <c r="G44" s="109"/>
      <c r="H44" s="110" t="e">
        <f>(H42/H40)</f>
        <v>#DIV/0!</v>
      </c>
      <c r="I44" s="119"/>
      <c r="J44" s="85"/>
      <c r="K44" s="85"/>
    </row>
    <row r="45" spans="1:11">
      <c r="A45" s="111"/>
      <c r="B45" s="111"/>
    </row>
    <row r="46" spans="1:11">
      <c r="A46" s="111"/>
      <c r="B46" s="111"/>
      <c r="D46" s="112"/>
    </row>
    <row r="47" spans="1:11">
      <c r="A47" s="111"/>
      <c r="B47" s="111"/>
    </row>
    <row r="48" spans="1:11">
      <c r="A48" s="111"/>
      <c r="B48" s="111"/>
    </row>
    <row r="49" spans="1:2">
      <c r="A49" s="111"/>
      <c r="B49" s="111"/>
    </row>
    <row r="50" spans="1:2">
      <c r="A50" s="111"/>
      <c r="B50" s="111"/>
    </row>
    <row r="51" spans="1:2">
      <c r="A51" s="111"/>
      <c r="B51" s="111"/>
    </row>
    <row r="52" spans="1:2">
      <c r="A52" s="111"/>
      <c r="B52" s="111"/>
    </row>
    <row r="53" spans="1:2">
      <c r="A53" s="111"/>
      <c r="B53" s="111"/>
    </row>
    <row r="54" spans="1:2">
      <c r="A54" s="111"/>
      <c r="B54" s="111"/>
    </row>
    <row r="55" spans="1:2">
      <c r="A55" s="111"/>
      <c r="B55" s="111"/>
    </row>
    <row r="56" spans="1:2">
      <c r="A56" s="111"/>
      <c r="B56" s="111"/>
    </row>
    <row r="57" spans="1:2">
      <c r="A57" s="111"/>
      <c r="B57" s="111"/>
    </row>
    <row r="58" spans="1:2">
      <c r="A58" s="111"/>
      <c r="B58" s="111"/>
    </row>
    <row r="59" spans="1:2">
      <c r="A59" s="111"/>
      <c r="B59" s="111"/>
    </row>
    <row r="60" spans="1:2">
      <c r="A60" s="111"/>
      <c r="B60" s="111"/>
    </row>
    <row r="61" spans="1:2">
      <c r="A61" s="111"/>
      <c r="B61" s="111"/>
    </row>
    <row r="62" spans="1:2">
      <c r="A62" s="111"/>
      <c r="B62" s="111"/>
    </row>
    <row r="63" spans="1:2">
      <c r="A63" s="111"/>
      <c r="B63" s="111"/>
    </row>
    <row r="64" spans="1:2">
      <c r="A64" s="111"/>
      <c r="B64" s="111"/>
    </row>
    <row r="65" spans="1:2">
      <c r="A65" s="111"/>
      <c r="B65" s="111"/>
    </row>
    <row r="66" spans="1:2">
      <c r="A66" s="111"/>
      <c r="B66" s="111"/>
    </row>
    <row r="67" spans="1:2">
      <c r="A67" s="111"/>
      <c r="B67" s="111"/>
    </row>
    <row r="68" spans="1:2">
      <c r="A68" s="111"/>
      <c r="B68" s="111"/>
    </row>
    <row r="69" spans="1:2">
      <c r="A69" s="111"/>
      <c r="B69" s="111"/>
    </row>
    <row r="70" spans="1:2">
      <c r="A70" s="111"/>
      <c r="B70" s="111"/>
    </row>
    <row r="71" spans="1:2">
      <c r="A71" s="111"/>
      <c r="B71" s="111"/>
    </row>
    <row r="72" spans="1:2">
      <c r="A72" s="111"/>
      <c r="B72" s="111"/>
    </row>
    <row r="73" spans="1:2">
      <c r="A73" s="111"/>
      <c r="B73" s="111"/>
    </row>
    <row r="74" spans="1:2">
      <c r="A74" s="111"/>
      <c r="B74" s="111"/>
    </row>
    <row r="75" spans="1:2">
      <c r="A75" s="111"/>
      <c r="B75" s="111"/>
    </row>
    <row r="76" spans="1:2">
      <c r="A76" s="111"/>
      <c r="B76" s="111"/>
    </row>
    <row r="77" spans="1:2">
      <c r="A77" s="111"/>
      <c r="B77" s="111"/>
    </row>
    <row r="78" spans="1:2">
      <c r="A78" s="111"/>
      <c r="B78" s="111"/>
    </row>
    <row r="79" spans="1:2">
      <c r="A79" s="111"/>
      <c r="B79" s="111"/>
    </row>
    <row r="80" spans="1:2">
      <c r="A80" s="111"/>
      <c r="B80" s="111"/>
    </row>
    <row r="81" spans="1:2">
      <c r="A81" s="111"/>
      <c r="B81" s="111"/>
    </row>
    <row r="82" spans="1:2">
      <c r="A82" s="111"/>
      <c r="B82" s="111"/>
    </row>
    <row r="83" spans="1:2">
      <c r="A83" s="111"/>
      <c r="B83" s="111"/>
    </row>
    <row r="84" spans="1:2">
      <c r="A84" s="111"/>
      <c r="B84" s="111"/>
    </row>
    <row r="85" spans="1:2">
      <c r="A85" s="111"/>
      <c r="B85" s="111"/>
    </row>
    <row r="86" spans="1:2">
      <c r="A86" s="111"/>
      <c r="B86" s="111"/>
    </row>
    <row r="87" spans="1:2">
      <c r="A87" s="111"/>
      <c r="B87" s="111"/>
    </row>
    <row r="88" spans="1:2">
      <c r="A88" s="111"/>
      <c r="B88" s="111"/>
    </row>
    <row r="89" spans="1:2">
      <c r="A89" s="111"/>
      <c r="B89" s="111"/>
    </row>
    <row r="90" spans="1:2">
      <c r="A90" s="111"/>
      <c r="B90" s="111"/>
    </row>
    <row r="91" spans="1:2">
      <c r="A91" s="111"/>
      <c r="B91" s="111"/>
    </row>
    <row r="92" spans="1:2">
      <c r="A92" s="111"/>
      <c r="B92" s="111"/>
    </row>
    <row r="93" spans="1:2">
      <c r="A93" s="111"/>
      <c r="B93" s="111"/>
    </row>
    <row r="94" spans="1:2">
      <c r="A94" s="111"/>
      <c r="B94" s="111"/>
    </row>
    <row r="95" spans="1:2">
      <c r="A95" s="111"/>
      <c r="B95" s="111"/>
    </row>
    <row r="96" spans="1:2">
      <c r="A96" s="111"/>
      <c r="B96" s="111"/>
    </row>
    <row r="97" spans="1:2">
      <c r="A97" s="111"/>
      <c r="B97" s="111"/>
    </row>
    <row r="98" spans="1:2">
      <c r="A98" s="111"/>
      <c r="B98" s="111"/>
    </row>
    <row r="99" spans="1:2">
      <c r="A99" s="111"/>
      <c r="B99" s="111"/>
    </row>
    <row r="100" spans="1:2">
      <c r="A100" s="111"/>
      <c r="B100" s="111"/>
    </row>
    <row r="101" spans="1:2">
      <c r="A101" s="111"/>
      <c r="B101" s="111"/>
    </row>
    <row r="102" spans="1:2">
      <c r="A102" s="111"/>
      <c r="B102" s="111"/>
    </row>
    <row r="103" spans="1:2">
      <c r="A103" s="111"/>
      <c r="B103" s="111"/>
    </row>
    <row r="104" spans="1:2">
      <c r="A104" s="111"/>
      <c r="B104" s="111"/>
    </row>
    <row r="105" spans="1:2">
      <c r="A105" s="111"/>
      <c r="B105" s="111"/>
    </row>
    <row r="106" spans="1:2">
      <c r="A106" s="111"/>
      <c r="B106" s="111"/>
    </row>
    <row r="107" spans="1:2">
      <c r="A107" s="111"/>
      <c r="B107" s="111"/>
    </row>
    <row r="108" spans="1:2">
      <c r="A108" s="111"/>
      <c r="B108" s="111"/>
    </row>
    <row r="109" spans="1:2">
      <c r="A109" s="111"/>
      <c r="B109" s="111"/>
    </row>
    <row r="110" spans="1:2">
      <c r="A110" s="111"/>
      <c r="B110" s="111"/>
    </row>
    <row r="111" spans="1:2">
      <c r="A111" s="111"/>
      <c r="B111" s="111"/>
    </row>
    <row r="112" spans="1:2">
      <c r="A112" s="111"/>
      <c r="B112" s="111"/>
    </row>
    <row r="113" spans="1:2">
      <c r="A113" s="111"/>
      <c r="B113" s="111"/>
    </row>
    <row r="114" spans="1:2">
      <c r="A114" s="111"/>
      <c r="B114" s="111"/>
    </row>
    <row r="115" spans="1:2">
      <c r="A115" s="111"/>
      <c r="B115" s="111"/>
    </row>
    <row r="116" spans="1:2">
      <c r="A116" s="111"/>
      <c r="B116" s="111"/>
    </row>
    <row r="117" spans="1:2">
      <c r="A117" s="111"/>
      <c r="B117" s="111"/>
    </row>
    <row r="118" spans="1:2">
      <c r="A118" s="111"/>
      <c r="B118" s="111"/>
    </row>
    <row r="119" spans="1:2">
      <c r="A119" s="111"/>
      <c r="B119" s="111"/>
    </row>
    <row r="120" spans="1:2">
      <c r="A120" s="111"/>
      <c r="B120" s="111"/>
    </row>
    <row r="121" spans="1:2">
      <c r="A121" s="111"/>
      <c r="B121" s="111"/>
    </row>
    <row r="122" spans="1:2">
      <c r="A122" s="111"/>
      <c r="B122" s="111"/>
    </row>
    <row r="123" spans="1:2">
      <c r="A123" s="111"/>
      <c r="B123" s="111"/>
    </row>
    <row r="124" spans="1:2">
      <c r="A124" s="111"/>
      <c r="B124" s="111"/>
    </row>
    <row r="125" spans="1:2">
      <c r="A125" s="111"/>
      <c r="B125" s="111"/>
    </row>
    <row r="126" spans="1:2">
      <c r="A126" s="111"/>
      <c r="B126" s="111"/>
    </row>
    <row r="127" spans="1:2">
      <c r="A127" s="111"/>
      <c r="B127" s="111"/>
    </row>
    <row r="128" spans="1:2">
      <c r="A128" s="111"/>
      <c r="B128" s="111"/>
    </row>
    <row r="129" spans="1:2">
      <c r="A129" s="111"/>
      <c r="B129" s="111"/>
    </row>
    <row r="130" spans="1:2">
      <c r="A130" s="111"/>
      <c r="B130" s="111"/>
    </row>
    <row r="131" spans="1:2">
      <c r="A131" s="111"/>
      <c r="B131" s="111"/>
    </row>
    <row r="132" spans="1:2">
      <c r="A132" s="111"/>
      <c r="B132" s="111"/>
    </row>
    <row r="133" spans="1:2">
      <c r="A133" s="111"/>
      <c r="B133" s="111"/>
    </row>
    <row r="134" spans="1:2">
      <c r="A134" s="111"/>
      <c r="B134" s="111"/>
    </row>
    <row r="135" spans="1:2">
      <c r="A135" s="111"/>
      <c r="B135" s="111"/>
    </row>
    <row r="136" spans="1:2">
      <c r="A136" s="111"/>
      <c r="B136" s="111"/>
    </row>
    <row r="137" spans="1:2">
      <c r="A137" s="111"/>
      <c r="B137" s="111"/>
    </row>
    <row r="138" spans="1:2">
      <c r="A138" s="111"/>
      <c r="B138" s="111"/>
    </row>
    <row r="139" spans="1:2">
      <c r="A139" s="111"/>
      <c r="B139" s="111"/>
    </row>
    <row r="140" spans="1:2">
      <c r="A140" s="111"/>
      <c r="B140" s="111"/>
    </row>
    <row r="141" spans="1:2">
      <c r="A141" s="111"/>
      <c r="B141" s="111"/>
    </row>
    <row r="142" spans="1:2">
      <c r="A142" s="111"/>
      <c r="B142" s="111"/>
    </row>
    <row r="143" spans="1:2">
      <c r="A143" s="111"/>
      <c r="B143" s="111"/>
    </row>
    <row r="144" spans="1:2">
      <c r="A144" s="111"/>
      <c r="B144" s="111"/>
    </row>
    <row r="145" spans="1:2">
      <c r="A145" s="111"/>
      <c r="B145" s="111"/>
    </row>
    <row r="146" spans="1:2">
      <c r="A146" s="111"/>
      <c r="B146" s="111"/>
    </row>
    <row r="147" spans="1:2">
      <c r="A147" s="111"/>
      <c r="B147" s="111"/>
    </row>
    <row r="148" spans="1:2">
      <c r="A148" s="111"/>
      <c r="B148" s="111"/>
    </row>
    <row r="149" spans="1:2">
      <c r="A149" s="111"/>
      <c r="B149" s="111"/>
    </row>
    <row r="150" spans="1:2">
      <c r="A150" s="111"/>
      <c r="B150" s="111"/>
    </row>
    <row r="151" spans="1:2">
      <c r="A151" s="111"/>
      <c r="B151" s="111"/>
    </row>
    <row r="152" spans="1:2">
      <c r="A152" s="111"/>
      <c r="B152" s="111"/>
    </row>
    <row r="153" spans="1:2">
      <c r="A153" s="111"/>
      <c r="B153" s="111"/>
    </row>
    <row r="154" spans="1:2">
      <c r="A154" s="111"/>
      <c r="B154" s="111"/>
    </row>
    <row r="155" spans="1:2">
      <c r="A155" s="111"/>
      <c r="B155" s="111"/>
    </row>
    <row r="156" spans="1:2">
      <c r="A156" s="111"/>
      <c r="B156" s="111"/>
    </row>
    <row r="157" spans="1:2">
      <c r="A157" s="111"/>
      <c r="B157" s="111"/>
    </row>
    <row r="158" spans="1:2">
      <c r="A158" s="111"/>
      <c r="B158" s="111"/>
    </row>
    <row r="159" spans="1:2">
      <c r="A159" s="113"/>
      <c r="B159" s="113"/>
    </row>
    <row r="160" spans="1:2">
      <c r="A160" s="113"/>
      <c r="B160" s="113"/>
    </row>
    <row r="161" spans="1:2">
      <c r="A161" s="113"/>
      <c r="B161" s="113"/>
    </row>
    <row r="162" spans="1:2">
      <c r="A162" s="113"/>
      <c r="B162" s="113"/>
    </row>
    <row r="163" spans="1:2">
      <c r="A163" s="113"/>
      <c r="B163" s="113"/>
    </row>
    <row r="164" spans="1:2">
      <c r="A164" s="113"/>
      <c r="B164" s="113"/>
    </row>
  </sheetData>
  <sheetProtection algorithmName="SHA-512" hashValue="zM1IEKLAbkI1rZnkpsABIiq+wo7Am2fg6hdotWljxL1JAsAY9/rnmS1tTAr03bDyAe1rCOJv/OPAmTill5Fu0Q==" saltValue="YZwgyXQUuM2m6UzDp9GVZQ==" spinCount="100000" sheet="1" objects="1" scenarios="1"/>
  <mergeCells count="7">
    <mergeCell ref="B25:K25"/>
    <mergeCell ref="B27:K27"/>
    <mergeCell ref="J9:K9"/>
    <mergeCell ref="J10:K10"/>
    <mergeCell ref="B15:K15"/>
    <mergeCell ref="B12:K12"/>
    <mergeCell ref="B23:K2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27C14ABD-CB9C-467D-A529-623F69CDD8EE}">
          <x14:formula1>
            <xm:f>Sheet2!$B$1:$B$2</xm:f>
          </x14:formula1>
          <xm:sqref>G13</xm:sqref>
        </x14:dataValidation>
        <x14:dataValidation type="list" allowBlank="1" showInputMessage="1" showErrorMessage="1" xr:uid="{9CDF981A-D726-49BF-B024-2330E0A89364}">
          <x14:formula1>
            <xm:f>Sheet2!$B$4:$B$5</xm:f>
          </x14:formula1>
          <xm:sqref>G14</xm:sqref>
        </x14:dataValidation>
        <x14:dataValidation type="list" allowBlank="1" showInputMessage="1" showErrorMessage="1" xr:uid="{21A8301E-9649-4251-99F3-7471DD92FF01}">
          <x14:formula1>
            <xm:f>Sheet2!$B$7:$B$8</xm:f>
          </x14:formula1>
          <xm:sqref>G16</xm:sqref>
        </x14:dataValidation>
        <x14:dataValidation type="list" allowBlank="1" showInputMessage="1" showErrorMessage="1" xr:uid="{09096BEA-9E11-4FB6-B269-1FB1D764ED68}">
          <x14:formula1>
            <xm:f>Sheet2!$B$10:$B$11</xm:f>
          </x14:formula1>
          <xm:sqref>G17</xm:sqref>
        </x14:dataValidation>
        <x14:dataValidation type="list" allowBlank="1" showInputMessage="1" showErrorMessage="1" xr:uid="{0BF86D10-B725-4343-B1B7-70B4CD408AE3}">
          <x14:formula1>
            <xm:f>Sheet2!$B$13:$B$14</xm:f>
          </x14:formula1>
          <xm:sqref>G18</xm:sqref>
        </x14:dataValidation>
        <x14:dataValidation type="list" allowBlank="1" showInputMessage="1" showErrorMessage="1" xr:uid="{074EF557-DC3C-4CCD-8CDC-0A501D96A048}">
          <x14:formula1>
            <xm:f>Sheet2!$B$16:$B$17</xm:f>
          </x14:formula1>
          <xm:sqref>G19</xm:sqref>
        </x14:dataValidation>
        <x14:dataValidation type="list" allowBlank="1" showInputMessage="1" showErrorMessage="1" xr:uid="{699F3ADA-BC72-4C87-8266-5F92255B4B32}">
          <x14:formula1>
            <xm:f>Sheet2!$B$19:$B$20</xm:f>
          </x14:formula1>
          <xm:sqref>G20</xm:sqref>
        </x14:dataValidation>
        <x14:dataValidation type="list" allowBlank="1" showInputMessage="1" showErrorMessage="1" xr:uid="{6E4F5423-D6DA-428E-AE3C-9DF82AEE2A4D}">
          <x14:formula1>
            <xm:f>Sheet2!$B$22:$B$23</xm:f>
          </x14:formula1>
          <xm:sqref>G21</xm:sqref>
        </x14:dataValidation>
        <x14:dataValidation type="list" allowBlank="1" showInputMessage="1" showErrorMessage="1" xr:uid="{D9052F0E-45C0-499D-BD01-434B2C927A8F}">
          <x14:formula1>
            <xm:f>Sheet2!$B$25:$B$26</xm:f>
          </x14:formula1>
          <xm:sqref>G22</xm:sqref>
        </x14:dataValidation>
        <x14:dataValidation type="list" allowBlank="1" showInputMessage="1" showErrorMessage="1" xr:uid="{3073BF03-0D53-49C4-8504-81696FE40D02}">
          <x14:formula1>
            <xm:f>Sheet2!$B$28:$B$29</xm:f>
          </x14:formula1>
          <xm:sqref>G24</xm:sqref>
        </x14:dataValidation>
        <x14:dataValidation type="list" allowBlank="1" showInputMessage="1" showErrorMessage="1" xr:uid="{2DD48131-B94E-4269-ABF5-E0D53FE4E156}">
          <x14:formula1>
            <xm:f>Sheet2!$B$65:$B$66</xm:f>
          </x14:formula1>
          <xm:sqref>G34</xm:sqref>
        </x14:dataValidation>
        <x14:dataValidation type="list" allowBlank="1" showInputMessage="1" showErrorMessage="1" xr:uid="{1E469A82-BF79-4114-B05E-A59821791687}">
          <x14:formula1>
            <xm:f>Sheet2!$B$68:$B$69</xm:f>
          </x14:formula1>
          <xm:sqref>G35</xm:sqref>
        </x14:dataValidation>
        <x14:dataValidation type="list" allowBlank="1" showInputMessage="1" showErrorMessage="1" xr:uid="{96E8B2B7-AF61-4E18-8B24-5C528E5B9BAC}">
          <x14:formula1>
            <xm:f>Sheet2!$B$56:$B$57</xm:f>
          </x14:formula1>
          <xm:sqref>G32</xm:sqref>
        </x14:dataValidation>
        <x14:dataValidation type="list" allowBlank="1" showInputMessage="1" showErrorMessage="1" xr:uid="{8E7CBAE3-A0E1-4D7F-899E-525ED0A4E353}">
          <x14:formula1>
            <xm:f>Sheet2!$B$53:$B$54</xm:f>
          </x14:formula1>
          <xm:sqref>G31</xm:sqref>
        </x14:dataValidation>
        <x14:dataValidation type="list" allowBlank="1" showInputMessage="1" showErrorMessage="1" xr:uid="{8CCC1BF0-0132-451D-BBE4-F621FEB44635}">
          <x14:formula1>
            <xm:f>Sheet2!$B$31:$B$37</xm:f>
          </x14:formula1>
          <xm:sqref>G26</xm:sqref>
        </x14:dataValidation>
        <x14:dataValidation type="list" allowBlank="1" showInputMessage="1" showErrorMessage="1" xr:uid="{8A505830-DC16-4FB4-BA99-1FACB7380D59}">
          <x14:formula1>
            <xm:f>Sheet2!$B$39:$B$40</xm:f>
          </x14:formula1>
          <xm:sqref>G28</xm:sqref>
        </x14:dataValidation>
        <x14:dataValidation type="list" allowBlank="1" showInputMessage="1" showErrorMessage="1" xr:uid="{8A4288DC-FB01-4CA2-A8A3-AEF3F6616A6B}">
          <x14:formula1>
            <xm:f>Sheet2!$B$42:$B$48</xm:f>
          </x14:formula1>
          <xm:sqref>G29</xm:sqref>
        </x14:dataValidation>
        <x14:dataValidation type="list" allowBlank="1" showInputMessage="1" showErrorMessage="1" xr:uid="{2DB43AAA-A550-45C7-949C-6AA5D84E45EE}">
          <x14:formula1>
            <xm:f>Sheet2!$B$50:$B$51</xm:f>
          </x14:formula1>
          <xm:sqref>G30</xm:sqref>
        </x14:dataValidation>
        <x14:dataValidation type="list" allowBlank="1" showInputMessage="1" showErrorMessage="1" xr:uid="{017A0E9A-17FF-4675-99B2-6321F1281E70}">
          <x14:formula1>
            <xm:f>Sheet2!$B$59:$B$63</xm:f>
          </x14:formula1>
          <xm:sqref>G33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E50E-E8CA-4C7C-A95D-A613F2FB19C0}">
  <dimension ref="A1:C69"/>
  <sheetViews>
    <sheetView topLeftCell="A27" workbookViewId="0">
      <selection activeCell="E56" sqref="E56"/>
    </sheetView>
  </sheetViews>
  <sheetFormatPr defaultRowHeight="15"/>
  <cols>
    <col min="2" max="2" width="16.42578125" customWidth="1"/>
    <col min="5" max="5" width="14.140625" customWidth="1"/>
  </cols>
  <sheetData>
    <row r="1" spans="1:3">
      <c r="A1">
        <v>1</v>
      </c>
      <c r="B1" t="s">
        <v>57</v>
      </c>
      <c r="C1">
        <v>3</v>
      </c>
    </row>
    <row r="2" spans="1:3">
      <c r="B2" t="s">
        <v>16</v>
      </c>
      <c r="C2">
        <v>0</v>
      </c>
    </row>
    <row r="4" spans="1:3">
      <c r="A4">
        <v>2</v>
      </c>
      <c r="B4" t="s">
        <v>57</v>
      </c>
      <c r="C4">
        <v>8</v>
      </c>
    </row>
    <row r="5" spans="1:3">
      <c r="B5" t="s">
        <v>16</v>
      </c>
      <c r="C5">
        <v>0</v>
      </c>
    </row>
    <row r="7" spans="1:3">
      <c r="A7">
        <v>3</v>
      </c>
      <c r="B7" t="s">
        <v>57</v>
      </c>
      <c r="C7">
        <v>6</v>
      </c>
    </row>
    <row r="8" spans="1:3">
      <c r="B8" t="s">
        <v>16</v>
      </c>
      <c r="C8">
        <v>0</v>
      </c>
    </row>
    <row r="10" spans="1:3">
      <c r="A10">
        <v>4</v>
      </c>
      <c r="B10" t="s">
        <v>58</v>
      </c>
      <c r="C10">
        <v>6</v>
      </c>
    </row>
    <row r="11" spans="1:3">
      <c r="B11" t="s">
        <v>59</v>
      </c>
      <c r="C11">
        <v>0</v>
      </c>
    </row>
    <row r="13" spans="1:3">
      <c r="A13">
        <v>5</v>
      </c>
      <c r="B13" t="s">
        <v>58</v>
      </c>
      <c r="C13">
        <v>11</v>
      </c>
    </row>
    <row r="14" spans="1:3">
      <c r="B14" t="s">
        <v>59</v>
      </c>
      <c r="C14">
        <v>0</v>
      </c>
    </row>
    <row r="16" spans="1:3">
      <c r="A16">
        <v>6</v>
      </c>
      <c r="B16" t="s">
        <v>58</v>
      </c>
      <c r="C16">
        <v>6</v>
      </c>
    </row>
    <row r="17" spans="1:3">
      <c r="B17" t="s">
        <v>59</v>
      </c>
      <c r="C17">
        <v>0</v>
      </c>
    </row>
    <row r="19" spans="1:3">
      <c r="A19">
        <v>7</v>
      </c>
      <c r="B19" t="s">
        <v>58</v>
      </c>
      <c r="C19">
        <v>5</v>
      </c>
    </row>
    <row r="20" spans="1:3">
      <c r="B20" t="s">
        <v>59</v>
      </c>
      <c r="C20">
        <v>0</v>
      </c>
    </row>
    <row r="22" spans="1:3">
      <c r="A22">
        <v>8</v>
      </c>
      <c r="B22" t="s">
        <v>57</v>
      </c>
      <c r="C22">
        <v>4</v>
      </c>
    </row>
    <row r="23" spans="1:3">
      <c r="B23" t="s">
        <v>16</v>
      </c>
      <c r="C23">
        <v>0</v>
      </c>
    </row>
    <row r="25" spans="1:3">
      <c r="A25">
        <v>9</v>
      </c>
      <c r="B25" t="s">
        <v>58</v>
      </c>
      <c r="C25">
        <v>15</v>
      </c>
    </row>
    <row r="26" spans="1:3">
      <c r="B26" t="s">
        <v>59</v>
      </c>
      <c r="C26">
        <v>0</v>
      </c>
    </row>
    <row r="28" spans="1:3">
      <c r="A28">
        <v>10</v>
      </c>
      <c r="B28" t="s">
        <v>58</v>
      </c>
      <c r="C28">
        <v>11</v>
      </c>
    </row>
    <row r="29" spans="1:3">
      <c r="B29" t="s">
        <v>59</v>
      </c>
      <c r="C29">
        <v>0</v>
      </c>
    </row>
    <row r="31" spans="1:3">
      <c r="A31">
        <v>11</v>
      </c>
      <c r="B31" t="s">
        <v>79</v>
      </c>
      <c r="C31">
        <v>0</v>
      </c>
    </row>
    <row r="32" spans="1:3">
      <c r="B32" t="s">
        <v>60</v>
      </c>
      <c r="C32">
        <v>1</v>
      </c>
    </row>
    <row r="33" spans="1:3">
      <c r="B33" t="s">
        <v>61</v>
      </c>
      <c r="C33">
        <v>2</v>
      </c>
    </row>
    <row r="34" spans="1:3">
      <c r="B34" t="s">
        <v>62</v>
      </c>
      <c r="C34">
        <v>3</v>
      </c>
    </row>
    <row r="35" spans="1:3">
      <c r="B35" t="s">
        <v>63</v>
      </c>
      <c r="C35">
        <v>4</v>
      </c>
    </row>
    <row r="36" spans="1:3">
      <c r="B36" t="s">
        <v>64</v>
      </c>
      <c r="C36">
        <v>5</v>
      </c>
    </row>
    <row r="37" spans="1:3">
      <c r="B37" t="s">
        <v>65</v>
      </c>
      <c r="C37">
        <v>6</v>
      </c>
    </row>
    <row r="39" spans="1:3">
      <c r="A39">
        <v>12</v>
      </c>
      <c r="B39" t="s">
        <v>57</v>
      </c>
      <c r="C39">
        <v>6</v>
      </c>
    </row>
    <row r="40" spans="1:3">
      <c r="B40" t="s">
        <v>16</v>
      </c>
      <c r="C40">
        <v>0</v>
      </c>
    </row>
    <row r="42" spans="1:3">
      <c r="A42">
        <v>13</v>
      </c>
      <c r="B42" t="s">
        <v>66</v>
      </c>
      <c r="C42">
        <v>0</v>
      </c>
    </row>
    <row r="43" spans="1:3">
      <c r="B43" t="s">
        <v>67</v>
      </c>
      <c r="C43">
        <v>3</v>
      </c>
    </row>
    <row r="44" spans="1:3">
      <c r="B44" t="s">
        <v>68</v>
      </c>
      <c r="C44">
        <v>6</v>
      </c>
    </row>
    <row r="45" spans="1:3">
      <c r="B45" t="s">
        <v>69</v>
      </c>
      <c r="C45">
        <v>9</v>
      </c>
    </row>
    <row r="46" spans="1:3">
      <c r="B46" t="s">
        <v>70</v>
      </c>
      <c r="C46">
        <v>12</v>
      </c>
    </row>
    <row r="47" spans="1:3">
      <c r="B47" t="s">
        <v>71</v>
      </c>
      <c r="C47">
        <v>15</v>
      </c>
    </row>
    <row r="48" spans="1:3">
      <c r="B48" t="s">
        <v>72</v>
      </c>
      <c r="C48">
        <v>18</v>
      </c>
    </row>
    <row r="50" spans="1:3">
      <c r="A50">
        <v>14</v>
      </c>
      <c r="B50" t="s">
        <v>83</v>
      </c>
      <c r="C50">
        <v>3</v>
      </c>
    </row>
    <row r="51" spans="1:3">
      <c r="B51" t="s">
        <v>84</v>
      </c>
      <c r="C51">
        <v>0</v>
      </c>
    </row>
    <row r="53" spans="1:3">
      <c r="A53">
        <v>15</v>
      </c>
      <c r="B53" t="s">
        <v>14</v>
      </c>
      <c r="C53">
        <v>2</v>
      </c>
    </row>
    <row r="54" spans="1:3">
      <c r="B54" t="s">
        <v>15</v>
      </c>
      <c r="C54">
        <v>0</v>
      </c>
    </row>
    <row r="56" spans="1:3">
      <c r="A56">
        <v>16</v>
      </c>
      <c r="B56" t="s">
        <v>14</v>
      </c>
      <c r="C56">
        <v>1</v>
      </c>
    </row>
    <row r="57" spans="1:3">
      <c r="B57" t="s">
        <v>15</v>
      </c>
      <c r="C57">
        <v>0</v>
      </c>
    </row>
    <row r="59" spans="1:3">
      <c r="A59">
        <v>17</v>
      </c>
      <c r="B59" t="s">
        <v>73</v>
      </c>
      <c r="C59">
        <v>0</v>
      </c>
    </row>
    <row r="60" spans="1:3">
      <c r="B60" t="s">
        <v>74</v>
      </c>
      <c r="C60">
        <v>2.5</v>
      </c>
    </row>
    <row r="61" spans="1:3">
      <c r="B61" t="s">
        <v>75</v>
      </c>
      <c r="C61">
        <v>5</v>
      </c>
    </row>
    <row r="62" spans="1:3">
      <c r="B62" t="s">
        <v>76</v>
      </c>
      <c r="C62">
        <v>7.5</v>
      </c>
    </row>
    <row r="63" spans="1:3">
      <c r="B63" t="s">
        <v>77</v>
      </c>
      <c r="C63">
        <v>10</v>
      </c>
    </row>
    <row r="65" spans="1:3">
      <c r="A65">
        <v>18</v>
      </c>
      <c r="B65" t="s">
        <v>57</v>
      </c>
      <c r="C65">
        <v>5</v>
      </c>
    </row>
    <row r="66" spans="1:3">
      <c r="B66" t="s">
        <v>16</v>
      </c>
      <c r="C66">
        <v>0</v>
      </c>
    </row>
    <row r="68" spans="1:3">
      <c r="A68">
        <v>19</v>
      </c>
      <c r="B68" t="s">
        <v>57</v>
      </c>
      <c r="C68">
        <v>2</v>
      </c>
    </row>
    <row r="69" spans="1:3">
      <c r="B69" t="s">
        <v>16</v>
      </c>
      <c r="C69">
        <v>0</v>
      </c>
    </row>
  </sheetData>
  <sheetProtection algorithmName="SHA-512" hashValue="BS8f8ExzHUqPbSD9N5ACVOZCSnLig72vSuodRtMA7ynbyTD3CDvIvm/qtj8dLrLfJ/8CYbGk+845ioDF1AQNoQ==" saltValue="fgpzXYAwT7CAWQzuOLLek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t m v x W m 2 x E s 6 j A A A A 9 g A A A B I A H A B D b 2 5 m a W c v U G F j a 2 F n Z S 5 4 b W w g o h g A K K A U A A A A A A A A A A A A A A A A A A A A A A A A A A A A h Y + x D o I w F E V / h X S n L W U h 5 F E H V z A m J s a V l A q N 8 D C 0 W P 7 N w U / y F 8 Q o 6 u Z 4 z z 3 D v f f r D V Z T 1 w Y X P V j T Y 0 Y i y k m g U f W V w T o j o z u G C V l J 2 J b q V N Y 6 m G W 0 6 W S r j D T O n V P G v P f U x 7 Q f a i Y 4 j 9 i h y H e q 0 V 1 J P r L 5 L 4 c G r S t R a S J h / x o j B Y 1 i Q W O R U A 5 s g V A Y / A p i 3 v t s f y C s x 9 a N g 5 b Y h p s c 2 B K B v T / I B 1 B L A w Q U A A I A C A C 2 a / 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m v x W i i K R 7 g O A A A A E Q A A A B M A H A B G b 3 J t d W x h c y 9 T Z W N 0 a W 9 u M S 5 t I K I Y A C i g F A A A A A A A A A A A A A A A A A A A A A A A A A A A A C t O T S 7 J z M 9 T C I b Q h t Y A U E s B A i 0 A F A A C A A g A t m v x W m 2 x E s 6 j A A A A 9 g A A A B I A A A A A A A A A A A A A A A A A A A A A A E N v b m Z p Z y 9 Q Y W N r Y W d l L n h t b F B L A Q I t A B Q A A g A I A L Z r 8 V o P y u m r p A A A A O k A A A A T A A A A A A A A A A A A A A A A A O 8 A A A B b Q 2 9 u d G V u d F 9 U e X B l c 1 0 u e G 1 s U E s B A i 0 A F A A C A A g A t m v x 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j P 8 0 t K j 9 C n Y z k R B g w N h 8 A A A A A A g A A A A A A E G Y A A A A B A A A g A A A A F T U s E u h B I k d N T T 6 X f G P t o n + y k x P V S Y 2 / I S / t U 2 P N d + A A A A A A D o A A A A A C A A A g A A A A M i e Q a Z k 4 e b j p 7 e + M B 1 w a F b e g V P J P v X 7 V n u 2 7 e C M t A i R Q A A A A O E k T I m l U A z F e W z v 4 X j a p / Q I B f 9 m v o e G l f g p G 1 V y v P z x 9 j W Q l e A G C b U W z C U r u b c D D m 9 s e n 2 x I i 3 G H N Q 5 E U n W M c s G r y l c U c z D 3 b T E E U / f / q h Z A A A A A g O E e 1 u / G z D u j x Z F L F u P D P i 5 z S N P P D G 4 K t + t M X 1 6 3 Q I X P C a 9 A G V 3 C Z 2 7 V c 6 H Q n g l C q G q n S O K k 0 6 N Q p H H V 7 o d N t 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4860499B194C3F469F5A846EFCD901D9" ma:contentTypeVersion="12" ma:contentTypeDescription="Een nieuw document maken." ma:contentTypeScope="" ma:versionID="56f827653eaf73c9ac859c253e22f22e">
  <xsd:schema xmlns:xsd="http://www.w3.org/2001/XMLSchema" xmlns:xs="http://www.w3.org/2001/XMLSchema" xmlns:p="http://schemas.microsoft.com/office/2006/metadata/properties" xmlns:ns2="f81ce13a-2f95-4ed7-a0b4-25d75b7b1d72" xmlns:ns3="657ec0f5-860b-49de-bab0-80e9d2f567bb" targetNamespace="http://schemas.microsoft.com/office/2006/metadata/properties" ma:root="true" ma:fieldsID="fe536c693273cc4e64a47e6101573325" ns2:_="" ns3:_="">
    <xsd:import namespace="f81ce13a-2f95-4ed7-a0b4-25d75b7b1d72"/>
    <xsd:import namespace="657ec0f5-860b-49de-bab0-80e9d2f56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ce13a-2f95-4ed7-a0b4-25d75b7b1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7ec0f5-860b-49de-bab0-80e9d2f567b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608848-6504-428f-8198-87d24b81d96b}" ma:internalName="TaxCatchAll" ma:showField="CatchAllData" ma:web="657ec0f5-860b-49de-bab0-80e9d2f56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57ec0f5-860b-49de-bab0-80e9d2f567bb" xsi:nil="true"/>
    <lcf76f155ced4ddcb4097134ff3c332f xmlns="f81ce13a-2f95-4ed7-a0b4-25d75b7b1d7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517530-8E08-44C5-B7B4-BC739EEDB0E8}">
  <ds:schemaRefs>
    <ds:schemaRef ds:uri="http://schemas.microsoft.com/DataMashup"/>
  </ds:schemaRefs>
</ds:datastoreItem>
</file>

<file path=customXml/itemProps2.xml><?xml version="1.0" encoding="utf-8"?>
<ds:datastoreItem xmlns:ds="http://schemas.openxmlformats.org/officeDocument/2006/customXml" ds:itemID="{F5A90B68-8067-449A-AAE2-C93BE855D9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ce13a-2f95-4ed7-a0b4-25d75b7b1d72"/>
    <ds:schemaRef ds:uri="657ec0f5-860b-49de-bab0-80e9d2f56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ADFC41-92CB-4715-B6F1-E3C6C80CCD04}">
  <ds:schemaRefs>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94aceeb6-a368-4b73-9349-252435fb23ba"/>
    <ds:schemaRef ds:uri="657ec0f5-860b-49de-bab0-80e9d2f567bb"/>
    <ds:schemaRef ds:uri="f81ce13a-2f95-4ed7-a0b4-25d75b7b1d72"/>
  </ds:schemaRefs>
</ds:datastoreItem>
</file>

<file path=customXml/itemProps4.xml><?xml version="1.0" encoding="utf-8"?>
<ds:datastoreItem xmlns:ds="http://schemas.openxmlformats.org/officeDocument/2006/customXml" ds:itemID="{762C67FC-3A97-49C0-9A33-3DB3822CE0B9}">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Wilschut</dc:creator>
  <cp:keywords/>
  <dc:description/>
  <cp:lastModifiedBy>Zijlstra, F. [Freek]</cp:lastModifiedBy>
  <cp:revision/>
  <dcterms:created xsi:type="dcterms:W3CDTF">2023-09-13T13:23:34Z</dcterms:created>
  <dcterms:modified xsi:type="dcterms:W3CDTF">2025-10-27T14:21:00Z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0x0101004860499B194C3F469F5A846EFCD901D9</vt:lpwstr>
  </property>
  <property fmtid="{D5CDD505-2E9C-101B-9397-08002B2CF9AE}" pid="3" name="Order">
    <vt:r8>189000</vt:r8>
  </property>
  <property fmtid="{D5CDD505-2E9C-101B-9397-08002B2CF9AE}" pid="4" name="MediaServiceImageTags">
    <vt:lpwstr/>
  </property>
</Properties>
</file>