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AQUON/2024 Wagenpark/5. Nota's van inlichtingen/NvI 3/"/>
    </mc:Choice>
  </mc:AlternateContent>
  <xr:revisionPtr revIDLastSave="0" documentId="8_{C4C4E3BA-6108-4B75-AB17-B14A600A2E88}" xr6:coauthVersionLast="47" xr6:coauthVersionMax="47" xr10:uidLastSave="{00000000-0000-0000-0000-000000000000}"/>
  <bookViews>
    <workbookView xWindow="-120" yWindow="-120" windowWidth="29040" windowHeight="15720" tabRatio="921" activeTab="3" xr2:uid="{00000000-000D-0000-FFFF-FFFF00000000}"/>
  </bookViews>
  <sheets>
    <sheet name="Toelichting" sheetId="38" r:id="rId1"/>
    <sheet name="Overzichtsblad prijzen" sheetId="37" r:id="rId2"/>
    <sheet name="Segment 1 Bestelbussen" sheetId="15" r:id="rId3"/>
    <sheet name="Segment 2 Personenautos" sheetId="36" r:id="rId4"/>
    <sheet name="Hercalculatiematrix B-1" sheetId="39" r:id="rId5"/>
    <sheet name="Hercalculatiematrix B-2" sheetId="40" r:id="rId6"/>
    <sheet name="Hercalculatiematrix P-1" sheetId="41" r:id="rId7"/>
    <sheet name="Hercalculatiematrix P-2" sheetId="42" r:id="rId8"/>
    <sheet name="Hercalculatiematrix P-3" sheetId="4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36" l="1"/>
  <c r="D38" i="36"/>
  <c r="B38" i="36"/>
  <c r="C25" i="15"/>
  <c r="B25" i="15"/>
  <c r="D29" i="36"/>
  <c r="C29" i="36"/>
  <c r="B29" i="36"/>
  <c r="C31" i="15"/>
  <c r="B31" i="15"/>
  <c r="D27" i="36"/>
  <c r="C27" i="36"/>
  <c r="B27" i="36"/>
  <c r="D22" i="36"/>
  <c r="C22" i="36"/>
  <c r="C40" i="15"/>
  <c r="D41" i="36" l="1"/>
  <c r="D43" i="36" s="1"/>
  <c r="C41" i="36"/>
  <c r="C43" i="36" s="1"/>
  <c r="D23" i="36"/>
  <c r="C23" i="36"/>
  <c r="B23" i="36"/>
  <c r="B22" i="36"/>
  <c r="B41" i="36" s="1"/>
  <c r="C21" i="15"/>
  <c r="B21" i="15"/>
  <c r="D12" i="36"/>
  <c r="C12" i="36"/>
  <c r="B12" i="36"/>
  <c r="B43" i="36" l="1"/>
  <c r="B45" i="36"/>
  <c r="C4" i="37" s="1"/>
  <c r="C22" i="15"/>
  <c r="C43" i="15"/>
  <c r="B22" i="15"/>
  <c r="C17" i="15"/>
  <c r="B17" i="15"/>
  <c r="C14" i="15"/>
  <c r="B14" i="15"/>
  <c r="C11" i="15"/>
  <c r="B11" i="15"/>
  <c r="B40" i="15"/>
  <c r="B41" i="15" s="1"/>
  <c r="C29" i="15"/>
  <c r="B29" i="15"/>
  <c r="B43" i="15" l="1"/>
  <c r="B46" i="15" s="1"/>
  <c r="C3" i="37" s="1"/>
  <c r="C44" i="15"/>
  <c r="C41" i="15"/>
  <c r="B15" i="36"/>
  <c r="D39" i="36"/>
  <c r="D18" i="36"/>
  <c r="D15" i="36"/>
  <c r="B44" i="15" l="1"/>
  <c r="D42" i="36"/>
  <c r="C39" i="36"/>
  <c r="C18" i="36"/>
  <c r="C15" i="36"/>
  <c r="C42" i="36" l="1"/>
  <c r="A4" i="37" l="1"/>
  <c r="A3" i="37"/>
  <c r="B39" i="36"/>
  <c r="B18" i="36"/>
  <c r="B42" i="36" l="1"/>
  <c r="D4" i="37"/>
  <c r="D3" i="37" l="1"/>
  <c r="D5" i="37" s="1"/>
</calcChain>
</file>

<file path=xl/sharedStrings.xml><?xml version="1.0" encoding="utf-8"?>
<sst xmlns="http://schemas.openxmlformats.org/spreadsheetml/2006/main" count="127" uniqueCount="81">
  <si>
    <t>Toelichting invullen Prijzenblad</t>
  </si>
  <si>
    <r>
      <t xml:space="preserve">Inschrijver dient de </t>
    </r>
    <r>
      <rPr>
        <u/>
        <sz val="10"/>
        <rFont val="Arial"/>
        <family val="2"/>
      </rPr>
      <t>gele cellen</t>
    </r>
    <r>
      <rPr>
        <sz val="10"/>
        <rFont val="Arial"/>
      </rPr>
      <t xml:space="preserve"> in te vullen. Het is enkel toegestaan positieve bedragen/percentages in te vullen. </t>
    </r>
  </si>
  <si>
    <t xml:space="preserve">Tarieven per maand exclusief btw. </t>
  </si>
  <si>
    <t>In de tabbladen Hercalculatiematrix heeft Inschrijver de ruimte om de hercalculatiematrix toe te voegen conform de specificaties zoals beschreven in de Bijlage Leasecomponenten. Indien dit niet in Excel mogelijk is dient Inschrijver de hercalcalatiematrices als losse pdf-bijlages bij te voegen.</t>
  </si>
  <si>
    <t>Overzichtsblad</t>
  </si>
  <si>
    <t>Weging</t>
  </si>
  <si>
    <t>Gemiddeld leasetarief per segment</t>
  </si>
  <si>
    <t>Gemiddeld gewogen leasetarief per segment</t>
  </si>
  <si>
    <t>Totaal gemiddeld gewogen leasetarief over alle segmenten (wordt beoordeeld)</t>
  </si>
  <si>
    <r>
      <t xml:space="preserve">Segment 1: Bestelbussen (Inschrijver dient uitsluitend de </t>
    </r>
    <r>
      <rPr>
        <b/>
        <sz val="14"/>
        <color rgb="FFFFFF00"/>
        <rFont val="Arial"/>
        <family val="2"/>
      </rPr>
      <t>gele velden</t>
    </r>
    <r>
      <rPr>
        <b/>
        <sz val="14"/>
        <color theme="0"/>
        <rFont val="Arial"/>
        <family val="2"/>
      </rPr>
      <t xml:space="preserve"> in te vullen)</t>
    </r>
  </si>
  <si>
    <t>Volkswagen Transporter GB 2.0TDI 125kw PanAmericana L2H1 AT8 4-motion</t>
  </si>
  <si>
    <t>Netto catalogusprijs (exclusief BPM en btw)</t>
  </si>
  <si>
    <t>BPM</t>
  </si>
  <si>
    <t>Brandstof</t>
  </si>
  <si>
    <t>Diesel</t>
  </si>
  <si>
    <t>Elektrisch</t>
  </si>
  <si>
    <t>Maximum looptijd (in maanden)</t>
  </si>
  <si>
    <t>Kilometrage per jaar</t>
  </si>
  <si>
    <t xml:space="preserve">Gegarandeerde restwaarde </t>
  </si>
  <si>
    <t xml:space="preserve"> </t>
  </si>
  <si>
    <t>Afschrijving</t>
  </si>
  <si>
    <t>Reparaties, onderhoud en banden</t>
  </si>
  <si>
    <t>Vervangend vervoer en 24/7 hulpverlening</t>
  </si>
  <si>
    <t>Vaste prijs vervangend vervoer</t>
  </si>
  <si>
    <t>Vaste prijs 24/7 hulpverlening</t>
  </si>
  <si>
    <t>Totaal vervangend vervoer en 24/7 hulpverlening</t>
  </si>
  <si>
    <t>Extra uitrusting voertuigen</t>
  </si>
  <si>
    <t>Rente</t>
  </si>
  <si>
    <t>Klantspecifieke rente-opslag boven het basisrentetarief</t>
  </si>
  <si>
    <t>Totale rentepercentage</t>
  </si>
  <si>
    <t>Totale rentebedrag</t>
  </si>
  <si>
    <t>Overige kosten</t>
  </si>
  <si>
    <t>Beheerkosten</t>
  </si>
  <si>
    <t>Kosten brandstofpas en/of laadpas</t>
  </si>
  <si>
    <t>Thuislaadpakket</t>
  </si>
  <si>
    <t>Administratiekosten</t>
  </si>
  <si>
    <t>WA/Casco verzekering </t>
  </si>
  <si>
    <t>Houderschapsbelasting</t>
  </si>
  <si>
    <t>Totaal overige kosten</t>
  </si>
  <si>
    <t>GEMIDDELD LEASETARIEF SEGMENT 1</t>
  </si>
  <si>
    <r>
      <t xml:space="preserve">Segment 2: Personenauto's (Inschrijver dient uitsluitend de </t>
    </r>
    <r>
      <rPr>
        <b/>
        <sz val="14"/>
        <color rgb="FFFFFF00"/>
        <rFont val="Arial"/>
        <family val="2"/>
      </rPr>
      <t>gele velden</t>
    </r>
    <r>
      <rPr>
        <b/>
        <sz val="14"/>
        <color theme="0"/>
        <rFont val="Arial"/>
        <family val="2"/>
      </rPr>
      <t xml:space="preserve"> in te vullen)</t>
    </r>
  </si>
  <si>
    <t>ŠKODA Octavia Combi benzine 1.0 TSI Greentech 85kW/115pk DSG-7 Style</t>
  </si>
  <si>
    <t>ŠKODA SUPERB Business combi Benzine -1.5 TSI Greentech ACT 110kW / 150pk DSG-7</t>
  </si>
  <si>
    <t>Volkswagen Passat Variant Comfortline 2.0 TDI 110 kW/150 pk 7-DSG</t>
  </si>
  <si>
    <t>Volvo EX 40 Core Business Edition 70kWh</t>
  </si>
  <si>
    <t xml:space="preserve">Reparaties, onderhoud en banden </t>
  </si>
  <si>
    <t>Kosten laadpas</t>
  </si>
  <si>
    <t>Leasetarief per jaar (excl. brandstof en belasting) als % van netto catalogusprijs</t>
  </si>
  <si>
    <t>GEMIDDELD LEASETARIEF SEGMENT 2</t>
  </si>
  <si>
    <t>Hercalculatiematrix bedrijfsbus 1 conform format Bijlage Leasecomponenten</t>
  </si>
  <si>
    <t>Hercalculatiematrix personenvoertuig 1 conform format Bijlage Leasecomponenten</t>
  </si>
  <si>
    <t>Hercalculatiematrix personenvoertuig 2 conform format Bijlage Leasecomponenten</t>
  </si>
  <si>
    <t>Hercalculatiematrix personenvoertuig 3 conform format Bijlage Leasecomponenten</t>
  </si>
  <si>
    <t>Volkswagen e-Transporter BEV 64kWh 210kW PanAmericana L2H1 32AT 4-motion</t>
  </si>
  <si>
    <t>Geïnvesteerde waarde compleet voertuig (inclusief BPM en exclusief btw)</t>
  </si>
  <si>
    <t>Restwaarde als % van de geïnvesteerde waarde</t>
  </si>
  <si>
    <t>Afschrijving in % van de geïnvesteerde waarde</t>
  </si>
  <si>
    <t>Reparaties en onderhoud in % van de geïnvesteerde waarde</t>
  </si>
  <si>
    <t>Vaste prijs in % van de geïnvesteerde waarde</t>
  </si>
  <si>
    <t>Uitrusting in % van de geïnvesteerde waarde</t>
  </si>
  <si>
    <t>Rentekosten in % van geïnvesteerde waarde</t>
  </si>
  <si>
    <t>Overige kosten in % van geïnvesteerde waarde</t>
  </si>
  <si>
    <t>Leasetarief per maand (excl. brandstof) als % van de geïnvesteerde waarde</t>
  </si>
  <si>
    <t>Geïnvesteerde waarde (inclusief BPM en exclusief btw)</t>
  </si>
  <si>
    <t>Vaste prijs in % van geïnvesteerde waarde</t>
  </si>
  <si>
    <t xml:space="preserve">Rente kosten in % van geïnvesteerde waarde </t>
  </si>
  <si>
    <t xml:space="preserve">Overige kosten in % van geïnvesteerde waarde </t>
  </si>
  <si>
    <t xml:space="preserve">Leasetarief (excl. brandstof) als % van de geïnvesteerde waarde </t>
  </si>
  <si>
    <t>Restwaarde aan het einde looptijd van de Nadere overeenkomst</t>
  </si>
  <si>
    <t>Inkoopkorting: decentrale inkoop (standaard) fleetownerkorting welke moet worden verwerkt in de geinvesteerde waarde. Let wel,  aanbestedende dienst bepaalt zelf de leverende dealer.</t>
  </si>
  <si>
    <t>Compleet thuislaadpakket inclusief service abonnement,</t>
  </si>
  <si>
    <t>De aangeboden leasetarieven dienen gebaseerd te zijn op de uitgangspunten van de Aanbestedingsleidraad en alle bijlagen.</t>
  </si>
  <si>
    <t>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Conformiteitenlijst Ritregistratiesysteem.</t>
  </si>
  <si>
    <t>Geinvesteerde waarde: dit is de investering in het voertuig inclusief, de afleveringskosten, een rubberen mattenset bij bedrijfsbussen, een velours mattenset bij personenauto's, een gevarendriehoek. Op het moment dat de trekhaak, de belettering en de in- en opbouw wordt afgenomen gelden daar de overeengekomen prijzen voor welke in het uiteindelijke leasetarief worden verrekend en dus nu niet in het Prijzenblad worden meegenomen.</t>
  </si>
  <si>
    <t>Fictief basisrentetarief (%)</t>
  </si>
  <si>
    <t>Fictief basisrente tarief (%)</t>
  </si>
  <si>
    <t>Ritregistratiesysteem (conform bijgevoegde eisen)</t>
  </si>
  <si>
    <r>
      <t xml:space="preserve">Leasetarief exclusief btw (excl. brandstof). </t>
    </r>
    <r>
      <rPr>
        <sz val="10"/>
        <color rgb="FFFFFF00"/>
        <rFont val="Arial"/>
        <family val="2"/>
      </rPr>
      <t xml:space="preserve">Range tussen </t>
    </r>
    <r>
      <rPr>
        <sz val="10"/>
        <color rgb="FFFFFF00"/>
        <rFont val="Aptos Narrow"/>
        <family val="2"/>
      </rPr>
      <t>€</t>
    </r>
    <r>
      <rPr>
        <sz val="10"/>
        <color rgb="FFFFFF00"/>
        <rFont val="Arial"/>
        <family val="2"/>
      </rPr>
      <t xml:space="preserve">700,- en </t>
    </r>
    <r>
      <rPr>
        <sz val="10"/>
        <color rgb="FFFFFF00"/>
        <rFont val="Aptos Narrow"/>
        <family val="2"/>
      </rPr>
      <t>€</t>
    </r>
    <r>
      <rPr>
        <sz val="10"/>
        <color rgb="FFFFFF00"/>
        <rFont val="Arial"/>
        <family val="2"/>
      </rPr>
      <t>950,-</t>
    </r>
  </si>
  <si>
    <r>
      <t xml:space="preserve">Leasetarief per maand (excl. brandstof). </t>
    </r>
    <r>
      <rPr>
        <sz val="10"/>
        <color rgb="FFFFFF00"/>
        <rFont val="Arial"/>
        <family val="2"/>
      </rPr>
      <t xml:space="preserve">Range tussen </t>
    </r>
    <r>
      <rPr>
        <sz val="10"/>
        <color rgb="FFFFFF00"/>
        <rFont val="Aptos Narrow"/>
        <family val="2"/>
      </rPr>
      <t xml:space="preserve">€ </t>
    </r>
    <r>
      <rPr>
        <sz val="10"/>
        <color rgb="FFFFFF00"/>
        <rFont val="Arial"/>
        <family val="2"/>
      </rPr>
      <t xml:space="preserve">925,- en </t>
    </r>
    <r>
      <rPr>
        <sz val="10"/>
        <color rgb="FFFFFF00"/>
        <rFont val="Aptos Narrow"/>
        <family val="2"/>
      </rPr>
      <t>€</t>
    </r>
    <r>
      <rPr>
        <sz val="10"/>
        <color rgb="FFFFFF00"/>
        <rFont val="Arial"/>
        <family val="2"/>
      </rPr>
      <t>1.225,-</t>
    </r>
  </si>
  <si>
    <t>Volkswagen ID.4 Pro Limited Edition 77kWh</t>
  </si>
  <si>
    <t>Hyundai Kona Electric Premium 64,8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</si>
</sst>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0"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b/>
      <sz val="16"/>
      <color theme="0"/>
      <name val="Arial"/>
      <family val="2"/>
    </font>
    <font>
      <sz val="10"/>
      <color rgb="FFFFFF00"/>
      <name val="Arial"/>
      <family val="2"/>
    </font>
    <font>
      <sz val="10"/>
      <color rgb="FFFFFF00"/>
      <name val="Aptos Narrow"/>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79995117038483843"/>
        <bgColor indexed="64"/>
      </patternFill>
    </fill>
    <fill>
      <patternFill patternType="solid">
        <fgColor rgb="FF0070C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14">
    <xf numFmtId="0" fontId="0" fillId="0" borderId="0" xfId="0"/>
    <xf numFmtId="10" fontId="2" fillId="6" borderId="1" xfId="1" applyNumberFormat="1" applyFont="1" applyFill="1" applyBorder="1" applyAlignment="1" applyProtection="1">
      <alignment vertical="center"/>
      <protection locked="0"/>
    </xf>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0" fontId="7" fillId="5" borderId="19" xfId="0" applyFont="1" applyFill="1" applyBorder="1" applyAlignment="1">
      <alignment horizontal="center"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 xfId="2"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7"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horizontal="righ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1" xfId="1" applyNumberFormat="1" applyFont="1" applyFill="1" applyBorder="1" applyAlignment="1" applyProtection="1">
      <alignment horizontal="right" vertical="center"/>
      <protection locked="0"/>
    </xf>
    <xf numFmtId="7" fontId="2" fillId="8" borderId="1" xfId="1" applyNumberFormat="1" applyFont="1" applyFill="1" applyBorder="1" applyAlignment="1" applyProtection="1">
      <alignment horizontal="right" vertical="center"/>
    </xf>
    <xf numFmtId="7" fontId="2" fillId="8" borderId="12" xfId="1" applyNumberFormat="1" applyFont="1" applyFill="1" applyBorder="1" applyAlignment="1" applyProtection="1">
      <alignment horizontal="right" vertical="center"/>
    </xf>
    <xf numFmtId="165" fontId="2" fillId="6" borderId="5" xfId="1" applyNumberFormat="1" applyFont="1" applyFill="1" applyBorder="1" applyAlignment="1" applyProtection="1">
      <alignment vertical="center"/>
      <protection locked="0"/>
    </xf>
    <xf numFmtId="0" fontId="0" fillId="7" borderId="20" xfId="0" applyFill="1" applyBorder="1"/>
    <xf numFmtId="0" fontId="2" fillId="2" borderId="20" xfId="0" applyFont="1" applyFill="1" applyBorder="1" applyAlignment="1">
      <alignment vertical="center" wrapText="1"/>
    </xf>
    <xf numFmtId="0" fontId="0" fillId="2" borderId="20" xfId="0" applyFill="1" applyBorder="1" applyAlignment="1">
      <alignment vertical="center" wrapText="1"/>
    </xf>
    <xf numFmtId="0" fontId="2" fillId="2" borderId="20" xfId="0" applyFont="1" applyFill="1" applyBorder="1" applyAlignment="1">
      <alignment vertical="center"/>
    </xf>
    <xf numFmtId="0" fontId="2" fillId="2" borderId="21" xfId="0" applyFont="1" applyFill="1" applyBorder="1" applyAlignment="1">
      <alignment vertical="center" wrapText="1"/>
    </xf>
    <xf numFmtId="10" fontId="3" fillId="7" borderId="1" xfId="1" applyNumberFormat="1" applyFont="1" applyFill="1" applyBorder="1" applyAlignment="1" applyProtection="1">
      <alignment vertical="center"/>
    </xf>
    <xf numFmtId="10" fontId="3" fillId="7" borderId="12" xfId="1" applyNumberFormat="1" applyFont="1" applyFill="1" applyBorder="1" applyAlignment="1" applyProtection="1">
      <alignment vertical="center"/>
    </xf>
    <xf numFmtId="10" fontId="2" fillId="7" borderId="5" xfId="2" applyNumberFormat="1" applyFont="1" applyFill="1" applyBorder="1" applyAlignment="1" applyProtection="1">
      <alignment vertical="center"/>
    </xf>
    <xf numFmtId="0" fontId="3" fillId="2" borderId="0" xfId="0" applyFont="1" applyFill="1" applyAlignment="1">
      <alignment horizontal="left" vertical="center"/>
    </xf>
    <xf numFmtId="164" fontId="2" fillId="2" borderId="4" xfId="0" applyNumberFormat="1" applyFont="1" applyFill="1" applyBorder="1" applyAlignment="1">
      <alignment vertical="center"/>
    </xf>
    <xf numFmtId="164"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6" fillId="5" borderId="11" xfId="0" applyFont="1" applyFill="1" applyBorder="1" applyAlignment="1">
      <alignment horizontal="right" vertical="center" wrapText="1"/>
    </xf>
    <xf numFmtId="0" fontId="2" fillId="2" borderId="0" xfId="0" applyFont="1" applyFill="1" applyAlignment="1">
      <alignment horizontal="left" vertical="center"/>
    </xf>
    <xf numFmtId="0" fontId="0" fillId="2" borderId="0" xfId="0" applyFill="1"/>
    <xf numFmtId="0" fontId="10" fillId="2" borderId="0" xfId="0" applyFont="1" applyFill="1"/>
    <xf numFmtId="0" fontId="9" fillId="5" borderId="22" xfId="0" applyFont="1" applyFill="1" applyBorder="1" applyAlignment="1">
      <alignment vertical="center"/>
    </xf>
    <xf numFmtId="0" fontId="7" fillId="5" borderId="1" xfId="4" applyFont="1" applyFill="1" applyBorder="1" applyAlignment="1">
      <alignment vertical="top" wrapText="1"/>
    </xf>
    <xf numFmtId="0" fontId="7" fillId="5" borderId="12" xfId="4" applyFont="1" applyFill="1" applyBorder="1" applyAlignment="1">
      <alignment vertical="top" wrapText="1"/>
    </xf>
    <xf numFmtId="0" fontId="9" fillId="5" borderId="23" xfId="0" applyFont="1" applyFill="1" applyBorder="1" applyAlignment="1">
      <alignment vertical="center"/>
    </xf>
    <xf numFmtId="0" fontId="6" fillId="5" borderId="11" xfId="0" applyFont="1" applyFill="1" applyBorder="1" applyAlignment="1">
      <alignment horizontal="right" vertical="center"/>
    </xf>
    <xf numFmtId="165" fontId="2" fillId="7" borderId="3" xfId="1" applyNumberFormat="1" applyFont="1" applyFill="1" applyBorder="1" applyAlignment="1" applyProtection="1">
      <alignment vertical="center"/>
    </xf>
    <xf numFmtId="0" fontId="6" fillId="5" borderId="17" xfId="0" applyFont="1" applyFill="1" applyBorder="1" applyAlignment="1">
      <alignment horizontal="right" vertical="center" wrapText="1"/>
    </xf>
    <xf numFmtId="0" fontId="6" fillId="5" borderId="23" xfId="0" applyFont="1" applyFill="1" applyBorder="1" applyAlignment="1">
      <alignment horizontal="right" vertical="center"/>
    </xf>
    <xf numFmtId="0" fontId="3" fillId="3" borderId="11" xfId="0" applyFont="1" applyFill="1" applyBorder="1" applyAlignment="1">
      <alignment horizontal="center" vertical="center"/>
    </xf>
    <xf numFmtId="165" fontId="2" fillId="7" borderId="2" xfId="0" applyNumberFormat="1" applyFont="1" applyFill="1" applyBorder="1" applyAlignment="1">
      <alignment vertical="center"/>
    </xf>
    <xf numFmtId="0" fontId="2" fillId="2" borderId="6" xfId="0" applyFont="1" applyFill="1" applyBorder="1"/>
    <xf numFmtId="0" fontId="2" fillId="2" borderId="7" xfId="0" applyFont="1" applyFill="1" applyBorder="1"/>
    <xf numFmtId="0" fontId="2" fillId="2" borderId="3" xfId="0" applyFont="1" applyFill="1" applyBorder="1"/>
    <xf numFmtId="0" fontId="7" fillId="5" borderId="30" xfId="0" applyFont="1" applyFill="1" applyBorder="1" applyAlignment="1">
      <alignment horizontal="center" vertical="center"/>
    </xf>
    <xf numFmtId="0" fontId="6" fillId="5" borderId="28" xfId="0" applyFont="1" applyFill="1" applyBorder="1" applyAlignment="1">
      <alignment horizontal="right" vertical="center"/>
    </xf>
    <xf numFmtId="10" fontId="2" fillId="7" borderId="25" xfId="1" applyNumberFormat="1" applyFont="1" applyFill="1" applyBorder="1" applyAlignment="1" applyProtection="1">
      <alignment vertical="center"/>
    </xf>
    <xf numFmtId="0" fontId="7" fillId="5" borderId="11" xfId="0" applyFont="1" applyFill="1" applyBorder="1" applyAlignment="1">
      <alignment horizontal="righ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41" fontId="3" fillId="7" borderId="1" xfId="0" applyNumberFormat="1" applyFont="1" applyFill="1" applyBorder="1" applyAlignment="1">
      <alignment horizontal="right" vertical="center"/>
    </xf>
    <xf numFmtId="41" fontId="3" fillId="7" borderId="12" xfId="0" applyNumberFormat="1" applyFont="1" applyFill="1" applyBorder="1" applyAlignment="1">
      <alignment horizontal="right" vertical="center"/>
    </xf>
    <xf numFmtId="0" fontId="3" fillId="7" borderId="1" xfId="0" applyFont="1" applyFill="1" applyBorder="1" applyAlignment="1">
      <alignment horizontal="right" vertical="center"/>
    </xf>
    <xf numFmtId="0" fontId="3" fillId="7" borderId="12" xfId="0" applyFont="1" applyFill="1" applyBorder="1" applyAlignment="1">
      <alignment horizontal="right" vertical="center"/>
    </xf>
    <xf numFmtId="0" fontId="7" fillId="5" borderId="1" xfId="4" applyFont="1" applyFill="1" applyBorder="1" applyAlignment="1">
      <alignment horizontal="center" vertical="center" wrapText="1"/>
    </xf>
    <xf numFmtId="0" fontId="7" fillId="5" borderId="12" xfId="4" applyFont="1" applyFill="1" applyBorder="1" applyAlignment="1">
      <alignment horizontal="center" vertical="center" wrapText="1"/>
    </xf>
    <xf numFmtId="165"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vertical="center"/>
    </xf>
    <xf numFmtId="165" fontId="2" fillId="7" borderId="12" xfId="1" applyNumberFormat="1" applyFont="1" applyFill="1" applyBorder="1" applyAlignment="1" applyProtection="1">
      <alignment vertical="center"/>
    </xf>
    <xf numFmtId="165" fontId="3" fillId="7" borderId="1" xfId="0" applyNumberFormat="1" applyFont="1" applyFill="1" applyBorder="1" applyAlignment="1">
      <alignment vertical="center"/>
    </xf>
    <xf numFmtId="0" fontId="2" fillId="2" borderId="23" xfId="0" applyFont="1" applyFill="1" applyBorder="1"/>
    <xf numFmtId="0" fontId="2" fillId="2" borderId="26" xfId="0" applyFont="1" applyFill="1" applyBorder="1"/>
    <xf numFmtId="0" fontId="7" fillId="5" borderId="18" xfId="0" applyFont="1" applyFill="1" applyBorder="1" applyAlignment="1">
      <alignment horizontal="center" vertical="center"/>
    </xf>
    <xf numFmtId="10" fontId="2" fillId="7" borderId="6" xfId="1" applyNumberFormat="1" applyFont="1" applyFill="1" applyBorder="1" applyAlignment="1" applyProtection="1">
      <alignment vertical="center"/>
    </xf>
    <xf numFmtId="44" fontId="14" fillId="2" borderId="0" xfId="0" applyNumberFormat="1" applyFont="1" applyFill="1" applyAlignment="1">
      <alignment vertical="center"/>
    </xf>
    <xf numFmtId="0" fontId="14" fillId="2" borderId="0" xfId="0" applyFont="1" applyFill="1" applyAlignment="1">
      <alignment vertical="center"/>
    </xf>
    <xf numFmtId="0" fontId="8" fillId="2" borderId="0" xfId="0" applyFont="1" applyFill="1" applyAlignment="1">
      <alignment vertical="center"/>
    </xf>
    <xf numFmtId="0" fontId="9" fillId="5" borderId="11" xfId="0" applyFont="1" applyFill="1" applyBorder="1" applyAlignment="1">
      <alignment vertical="center"/>
    </xf>
    <xf numFmtId="0" fontId="7" fillId="5" borderId="1" xfId="0" applyFont="1" applyFill="1" applyBorder="1" applyAlignment="1">
      <alignment horizontal="left" vertical="top" wrapText="1"/>
    </xf>
    <xf numFmtId="0" fontId="7" fillId="5" borderId="12" xfId="0" applyFont="1" applyFill="1" applyBorder="1" applyAlignment="1">
      <alignment horizontal="left" vertical="top" wrapText="1"/>
    </xf>
    <xf numFmtId="0" fontId="13" fillId="2" borderId="0" xfId="0" applyFont="1" applyFill="1"/>
    <xf numFmtId="0" fontId="5" fillId="2" borderId="0" xfId="0" applyFont="1" applyFill="1" applyAlignment="1">
      <alignment vertical="center"/>
    </xf>
    <xf numFmtId="0" fontId="7" fillId="5" borderId="1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shrinkToFit="1"/>
    </xf>
    <xf numFmtId="0" fontId="0" fillId="2" borderId="0" xfId="0" applyFill="1" applyAlignment="1">
      <alignment vertical="top" wrapText="1"/>
    </xf>
    <xf numFmtId="0" fontId="2" fillId="7" borderId="11" xfId="0" applyFont="1" applyFill="1" applyBorder="1" applyAlignment="1">
      <alignment horizontal="left" vertical="center"/>
    </xf>
    <xf numFmtId="9" fontId="0" fillId="7" borderId="1" xfId="2" applyFont="1" applyFill="1" applyBorder="1" applyAlignment="1" applyProtection="1">
      <alignment horizontal="center" vertical="center"/>
    </xf>
    <xf numFmtId="44" fontId="0" fillId="7" borderId="1" xfId="0" applyNumberFormat="1" applyFill="1" applyBorder="1" applyAlignment="1">
      <alignment horizontal="center" vertical="center"/>
    </xf>
    <xf numFmtId="44" fontId="0" fillId="7" borderId="12" xfId="0" applyNumberFormat="1" applyFill="1" applyBorder="1" applyAlignment="1">
      <alignment horizontal="center" vertical="center"/>
    </xf>
    <xf numFmtId="44" fontId="0" fillId="2" borderId="0" xfId="0" applyNumberFormat="1" applyFill="1"/>
    <xf numFmtId="44" fontId="17" fillId="9" borderId="16" xfId="0" applyNumberFormat="1" applyFont="1" applyFill="1" applyBorder="1" applyAlignment="1">
      <alignment vertical="center"/>
    </xf>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165" fontId="7" fillId="5" borderId="27" xfId="0" applyNumberFormat="1" applyFont="1" applyFill="1" applyBorder="1" applyAlignment="1">
      <alignment horizontal="center" vertical="center"/>
    </xf>
    <xf numFmtId="165" fontId="7" fillId="5" borderId="16" xfId="0" applyNumberFormat="1"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7" xfId="0" applyFont="1" applyFill="1" applyBorder="1" applyAlignment="1">
      <alignment horizontal="center" vertical="center"/>
    </xf>
    <xf numFmtId="165" fontId="7" fillId="5" borderId="31" xfId="0" applyNumberFormat="1" applyFont="1" applyFill="1" applyBorder="1" applyAlignment="1">
      <alignment horizontal="center" vertical="center"/>
    </xf>
    <xf numFmtId="165" fontId="7" fillId="5" borderId="14" xfId="0" applyNumberFormat="1" applyFont="1" applyFill="1" applyBorder="1" applyAlignment="1">
      <alignment horizontal="center" vertical="center"/>
    </xf>
    <xf numFmtId="165" fontId="7" fillId="5" borderId="32" xfId="0" applyNumberFormat="1" applyFont="1" applyFill="1" applyBorder="1" applyAlignment="1">
      <alignment horizontal="center" vertical="center"/>
    </xf>
    <xf numFmtId="0" fontId="3" fillId="3" borderId="29" xfId="0" applyFont="1" applyFill="1" applyBorder="1" applyAlignment="1">
      <alignment horizontal="center" vertical="center"/>
    </xf>
    <xf numFmtId="0" fontId="3" fillId="3" borderId="28" xfId="0" applyFont="1" applyFill="1" applyBorder="1" applyAlignment="1">
      <alignment horizontal="center" vertical="center"/>
    </xf>
    <xf numFmtId="0" fontId="7" fillId="5" borderId="0" xfId="0" applyFont="1" applyFill="1" applyAlignment="1">
      <alignment horizontal="center"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3">
    <dxf>
      <fill>
        <patternFill>
          <bgColor rgb="FF92D050"/>
        </patternFill>
      </fill>
    </dxf>
    <dxf>
      <fill>
        <patternFill>
          <bgColor rgb="FFFF0000"/>
        </patternFill>
      </fill>
    </dxf>
    <dxf>
      <fill>
        <patternFill>
          <bgColor rgb="FF0070C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A1:B27"/>
  <sheetViews>
    <sheetView showGridLines="0" workbookViewId="0">
      <selection activeCell="A15" sqref="A15"/>
    </sheetView>
  </sheetViews>
  <sheetFormatPr defaultColWidth="0" defaultRowHeight="12.75" zeroHeight="1" x14ac:dyDescent="0.2"/>
  <cols>
    <col min="1" max="1" width="103.42578125" customWidth="1"/>
    <col min="2" max="2" width="8.5703125" customWidth="1"/>
    <col min="3" max="16384" width="8.7109375" hidden="1"/>
  </cols>
  <sheetData>
    <row r="1" spans="1:1" s="3" customFormat="1" ht="19.5" customHeight="1" x14ac:dyDescent="0.2">
      <c r="A1" s="5" t="s">
        <v>0</v>
      </c>
    </row>
    <row r="2" spans="1:1" x14ac:dyDescent="0.2">
      <c r="A2" s="23"/>
    </row>
    <row r="3" spans="1:1" ht="19.5" customHeight="1" x14ac:dyDescent="0.2">
      <c r="A3" s="24" t="s">
        <v>71</v>
      </c>
    </row>
    <row r="4" spans="1:1" x14ac:dyDescent="0.2">
      <c r="A4" s="23"/>
    </row>
    <row r="5" spans="1:1" ht="18" customHeight="1" x14ac:dyDescent="0.2">
      <c r="A5" s="24" t="s">
        <v>2</v>
      </c>
    </row>
    <row r="6" spans="1:1" x14ac:dyDescent="0.2">
      <c r="A6" s="23"/>
    </row>
    <row r="7" spans="1:1" ht="18" customHeight="1" x14ac:dyDescent="0.2">
      <c r="A7" s="26" t="s">
        <v>1</v>
      </c>
    </row>
    <row r="8" spans="1:1" x14ac:dyDescent="0.2">
      <c r="A8" s="23"/>
    </row>
    <row r="9" spans="1:1" ht="32.450000000000003" customHeight="1" x14ac:dyDescent="0.2">
      <c r="A9" s="25" t="s">
        <v>69</v>
      </c>
    </row>
    <row r="10" spans="1:1" x14ac:dyDescent="0.2">
      <c r="A10" s="23"/>
    </row>
    <row r="11" spans="1:1" ht="57" customHeight="1" x14ac:dyDescent="0.2">
      <c r="A11" s="24" t="s">
        <v>73</v>
      </c>
    </row>
    <row r="12" spans="1:1" x14ac:dyDescent="0.2">
      <c r="A12" s="23"/>
    </row>
    <row r="13" spans="1:1" ht="67.5" customHeight="1" x14ac:dyDescent="0.2">
      <c r="A13" s="24" t="s">
        <v>72</v>
      </c>
    </row>
    <row r="14" spans="1:1" ht="14.1" customHeight="1" x14ac:dyDescent="0.2">
      <c r="A14" s="23" t="s">
        <v>19</v>
      </c>
    </row>
    <row r="15" spans="1:1" ht="22.5" customHeight="1" thickBot="1" x14ac:dyDescent="0.25">
      <c r="A15" s="27" t="s">
        <v>70</v>
      </c>
    </row>
    <row r="16" spans="1:1" x14ac:dyDescent="0.2">
      <c r="A16" s="23"/>
    </row>
    <row r="17" spans="1:1" ht="46.5" customHeight="1" thickBot="1" x14ac:dyDescent="0.25">
      <c r="A17" s="27" t="s">
        <v>3</v>
      </c>
    </row>
    <row r="18" spans="1:1" x14ac:dyDescent="0.2"/>
    <row r="19" spans="1:1" x14ac:dyDescent="0.2"/>
    <row r="20" spans="1:1" x14ac:dyDescent="0.2"/>
    <row r="21" spans="1:1" x14ac:dyDescent="0.2"/>
    <row r="22" spans="1:1" x14ac:dyDescent="0.2"/>
    <row r="23" spans="1:1" x14ac:dyDescent="0.2"/>
    <row r="24" spans="1:1" x14ac:dyDescent="0.2"/>
    <row r="25" spans="1:1" x14ac:dyDescent="0.2"/>
    <row r="26" spans="1:1" x14ac:dyDescent="0.2"/>
    <row r="27" spans="1:1" x14ac:dyDescent="0.2"/>
  </sheetData>
  <sheetProtection algorithmName="SHA-512" hashValue="6wbGyfWqtw9r5VXSPHKgO7sMUPcnH/CWhBikh9gbqY1hpEWjnHtXN0p11XLdQ6WodsirJtZlkdUW8bAH758f2g==" saltValue="lYFiry3l8XikKPgMSnywwg==" spinCount="100000" sheet="1" objects="1" scenarios="1"/>
  <pageMargins left="0.11811023622047245" right="0.11811023622047245" top="0.15748031496062992" bottom="0.19685039370078741"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zoomScale="115" zoomScaleNormal="115" workbookViewId="0">
      <selection activeCell="A5" sqref="A5:C5"/>
    </sheetView>
  </sheetViews>
  <sheetFormatPr defaultColWidth="0" defaultRowHeight="12.75" zeroHeight="1" x14ac:dyDescent="0.2"/>
  <cols>
    <col min="1" max="1" width="72.5703125" style="41" customWidth="1"/>
    <col min="2" max="2" width="9.140625" style="41" customWidth="1"/>
    <col min="3" max="3" width="26.140625" style="41" customWidth="1"/>
    <col min="4" max="4" width="22.7109375" style="41" customWidth="1"/>
    <col min="5" max="5" width="4.42578125" style="41" customWidth="1"/>
    <col min="6" max="6" width="12.42578125" style="41" hidden="1" customWidth="1"/>
    <col min="7" max="7" width="0" style="41" hidden="1" customWidth="1"/>
    <col min="8" max="16384" width="9.140625" style="41" hidden="1"/>
  </cols>
  <sheetData>
    <row r="1" spans="1:6" ht="40.5" customHeight="1" x14ac:dyDescent="0.2">
      <c r="A1" s="97" t="s">
        <v>4</v>
      </c>
      <c r="B1" s="98"/>
      <c r="C1" s="98"/>
      <c r="D1" s="99"/>
      <c r="E1" s="83"/>
      <c r="F1" s="83"/>
    </row>
    <row r="2" spans="1:6" ht="42.75" customHeight="1" x14ac:dyDescent="0.2">
      <c r="A2" s="84"/>
      <c r="B2" s="85" t="s">
        <v>5</v>
      </c>
      <c r="C2" s="85" t="s">
        <v>6</v>
      </c>
      <c r="D2" s="86" t="s">
        <v>7</v>
      </c>
      <c r="E2" s="87"/>
      <c r="F2" s="87"/>
    </row>
    <row r="3" spans="1:6" ht="20.100000000000001" customHeight="1" x14ac:dyDescent="0.2">
      <c r="A3" s="88" t="str">
        <f>'Segment 1 Bestelbussen'!A1</f>
        <v>Segment 1: Bestelbussen (Inschrijver dient uitsluitend de gele velden in te vullen)</v>
      </c>
      <c r="B3" s="89">
        <v>0.9</v>
      </c>
      <c r="C3" s="90">
        <f>'Segment 1 Bestelbussen'!B46</f>
        <v>0</v>
      </c>
      <c r="D3" s="91">
        <f>B3*C3</f>
        <v>0</v>
      </c>
      <c r="F3" s="92"/>
    </row>
    <row r="4" spans="1:6" ht="20.100000000000001" customHeight="1" x14ac:dyDescent="0.2">
      <c r="A4" s="88" t="str">
        <f>'Segment 2 Personenautos'!A1</f>
        <v>Segment 2: Personenauto's (Inschrijver dient uitsluitend de gele velden in te vullen)</v>
      </c>
      <c r="B4" s="89">
        <v>0.1</v>
      </c>
      <c r="C4" s="90">
        <f>'Segment 2 Personenautos'!B45</f>
        <v>0</v>
      </c>
      <c r="D4" s="91">
        <f>B4*C4</f>
        <v>0</v>
      </c>
      <c r="F4" s="92"/>
    </row>
    <row r="5" spans="1:6" ht="41.1" customHeight="1" thickBot="1" x14ac:dyDescent="0.25">
      <c r="A5" s="94" t="s">
        <v>8</v>
      </c>
      <c r="B5" s="95"/>
      <c r="C5" s="96"/>
      <c r="D5" s="93">
        <f>D3+D4</f>
        <v>0</v>
      </c>
      <c r="E5" s="42"/>
    </row>
    <row r="6" spans="1:6" x14ac:dyDescent="0.2">
      <c r="E6" s="42"/>
    </row>
    <row r="7" spans="1:6" hidden="1" x14ac:dyDescent="0.2">
      <c r="E7" s="42"/>
    </row>
    <row r="8" spans="1:6" x14ac:dyDescent="0.2"/>
    <row r="17" s="41" customFormat="1" hidden="1" x14ac:dyDescent="0.2"/>
    <row r="18" s="41" customFormat="1" hidden="1" x14ac:dyDescent="0.2"/>
    <row r="19" s="41" customFormat="1" hidden="1" x14ac:dyDescent="0.2"/>
    <row r="20" s="41" customFormat="1" hidden="1" x14ac:dyDescent="0.2"/>
    <row r="21" s="41" customFormat="1" hidden="1" x14ac:dyDescent="0.2"/>
    <row r="22" s="41" customFormat="1" hidden="1" x14ac:dyDescent="0.2"/>
    <row r="23" s="41" customFormat="1" hidden="1" x14ac:dyDescent="0.2"/>
    <row r="24" s="41" customFormat="1" hidden="1" x14ac:dyDescent="0.2"/>
    <row r="25" s="41" customFormat="1" hidden="1" x14ac:dyDescent="0.2"/>
    <row r="26" s="41" customFormat="1" hidden="1" x14ac:dyDescent="0.2"/>
    <row r="27" s="41" customFormat="1" hidden="1" x14ac:dyDescent="0.2"/>
    <row r="28" s="41" customFormat="1" hidden="1" x14ac:dyDescent="0.2"/>
    <row r="29" s="41" customFormat="1" hidden="1" x14ac:dyDescent="0.2"/>
    <row r="30" s="41" customFormat="1" hidden="1" x14ac:dyDescent="0.2"/>
    <row r="31" s="41" customFormat="1" hidden="1" x14ac:dyDescent="0.2"/>
    <row r="32" s="41" customFormat="1" hidden="1" x14ac:dyDescent="0.2"/>
  </sheetData>
  <sheetProtection algorithmName="SHA-512" hashValue="NtNDH8foTAGQy6a2VQVtTSTGcsiECxUVCGGHTD+3DVj4dUdLMfic7kLdbaJDv8RkXkDW1P8SJUNaFX+vXOLWiw==" saltValue="+YJG7dXOPO3eRAK3eEA3Ww==" spinCount="100000" sheet="1" objects="1" scenarios="1"/>
  <mergeCells count="2">
    <mergeCell ref="A5:C5"/>
    <mergeCell ref="A1:D1"/>
  </mergeCells>
  <conditionalFormatting sqref="D5">
    <cfRule type="containsBlanks" dxfId="2" priority="4">
      <formula>LEN(TRIM(D5))=0</formula>
    </cfRule>
    <cfRule type="cellIs" dxfId="1" priority="5" operator="notBetween">
      <formula>903</formula>
      <formula>1198</formula>
    </cfRule>
    <cfRule type="cellIs" dxfId="0" priority="6" operator="between">
      <formula>903</formula>
      <formula>1198</formula>
    </cfRule>
    <cfRule type="cellIs" priority="7" operator="lessThanOrEqual">
      <formula>1850</formula>
    </cfRule>
    <cfRule type="cellIs" priority="8" operator="greaterThanOrEqual">
      <formula>1555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9"/>
  <sheetViews>
    <sheetView topLeftCell="A11" zoomScale="85" zoomScaleNormal="85" zoomScaleSheetLayoutView="100" workbookViewId="0">
      <selection activeCell="C40" sqref="C40"/>
    </sheetView>
  </sheetViews>
  <sheetFormatPr defaultColWidth="0" defaultRowHeight="12.75" zeroHeight="1" x14ac:dyDescent="0.2"/>
  <cols>
    <col min="1" max="1" width="62.42578125" style="37" customWidth="1"/>
    <col min="2" max="3" width="50.7109375" style="37" customWidth="1"/>
    <col min="4" max="4" width="9.140625" style="37" customWidth="1"/>
    <col min="5" max="5" width="9.140625" style="37" hidden="1" customWidth="1"/>
    <col min="6" max="6" width="13.5703125" style="37" hidden="1" customWidth="1"/>
    <col min="7" max="16384" width="9.140625" style="37" hidden="1"/>
  </cols>
  <sheetData>
    <row r="1" spans="1:6" s="41" customFormat="1" ht="40.5" customHeight="1" x14ac:dyDescent="0.2">
      <c r="A1" s="97" t="s">
        <v>9</v>
      </c>
      <c r="B1" s="98"/>
      <c r="C1" s="99"/>
    </row>
    <row r="2" spans="1:6" ht="25.5" x14ac:dyDescent="0.25">
      <c r="A2" s="79"/>
      <c r="B2" s="80" t="s">
        <v>10</v>
      </c>
      <c r="C2" s="81" t="s">
        <v>53</v>
      </c>
      <c r="E2" s="82"/>
    </row>
    <row r="3" spans="1:6" s="34" customFormat="1" ht="19.5" customHeight="1" x14ac:dyDescent="0.2">
      <c r="A3" s="47" t="s">
        <v>11</v>
      </c>
      <c r="B3" s="16">
        <v>46821</v>
      </c>
      <c r="C3" s="70">
        <v>62940</v>
      </c>
      <c r="E3" s="78"/>
    </row>
    <row r="4" spans="1:6" s="34" customFormat="1" ht="19.5" customHeight="1" x14ac:dyDescent="0.2">
      <c r="A4" s="47" t="s">
        <v>54</v>
      </c>
      <c r="B4" s="19">
        <v>0</v>
      </c>
      <c r="C4" s="18">
        <v>0</v>
      </c>
      <c r="E4" s="78"/>
    </row>
    <row r="5" spans="1:6" s="34" customFormat="1" ht="15" customHeight="1" x14ac:dyDescent="0.2">
      <c r="A5" s="47" t="s">
        <v>12</v>
      </c>
      <c r="B5" s="16">
        <v>16519</v>
      </c>
      <c r="C5" s="15">
        <v>0</v>
      </c>
    </row>
    <row r="6" spans="1:6" s="34" customFormat="1" ht="20.100000000000001" customHeight="1" x14ac:dyDescent="0.2">
      <c r="A6" s="47" t="s">
        <v>13</v>
      </c>
      <c r="B6" s="64" t="s">
        <v>14</v>
      </c>
      <c r="C6" s="65" t="s">
        <v>15</v>
      </c>
    </row>
    <row r="7" spans="1:6" s="34" customFormat="1" ht="20.100000000000001" customHeight="1" x14ac:dyDescent="0.2">
      <c r="A7" s="47" t="s">
        <v>16</v>
      </c>
      <c r="B7" s="64">
        <v>72</v>
      </c>
      <c r="C7" s="65">
        <v>72</v>
      </c>
    </row>
    <row r="8" spans="1:6" s="34" customFormat="1" ht="18.75" customHeight="1" x14ac:dyDescent="0.2">
      <c r="A8" s="47" t="s">
        <v>17</v>
      </c>
      <c r="B8" s="62">
        <v>30000</v>
      </c>
      <c r="C8" s="63">
        <v>30000</v>
      </c>
    </row>
    <row r="9" spans="1:6" s="34" customFormat="1" ht="20.25" customHeight="1" x14ac:dyDescent="0.2">
      <c r="A9" s="51"/>
      <c r="B9" s="105" t="s">
        <v>68</v>
      </c>
      <c r="C9" s="106"/>
    </row>
    <row r="10" spans="1:6" s="34" customFormat="1" ht="19.5" customHeight="1" x14ac:dyDescent="0.2">
      <c r="A10" s="47" t="s">
        <v>18</v>
      </c>
      <c r="B10" s="7">
        <v>0</v>
      </c>
      <c r="C10" s="8">
        <v>0</v>
      </c>
      <c r="F10" s="77"/>
    </row>
    <row r="11" spans="1:6" s="34" customFormat="1" ht="19.5" customHeight="1" x14ac:dyDescent="0.2">
      <c r="A11" s="47" t="s">
        <v>55</v>
      </c>
      <c r="B11" s="4" t="e">
        <f>B10/B4</f>
        <v>#DIV/0!</v>
      </c>
      <c r="C11" s="13" t="e">
        <f>C10/C4</f>
        <v>#DIV/0!</v>
      </c>
    </row>
    <row r="12" spans="1:6" s="34" customFormat="1" ht="20.100000000000001" customHeight="1" x14ac:dyDescent="0.2">
      <c r="A12" s="51" t="s">
        <v>19</v>
      </c>
      <c r="B12" s="105" t="s">
        <v>20</v>
      </c>
      <c r="C12" s="106"/>
    </row>
    <row r="13" spans="1:6" s="34" customFormat="1" ht="20.100000000000001" customHeight="1" x14ac:dyDescent="0.2">
      <c r="A13" s="47" t="s">
        <v>20</v>
      </c>
      <c r="B13" s="7">
        <v>0</v>
      </c>
      <c r="C13" s="8">
        <v>0</v>
      </c>
    </row>
    <row r="14" spans="1:6" s="34" customFormat="1" ht="20.100000000000001" customHeight="1" x14ac:dyDescent="0.2">
      <c r="A14" s="47" t="s">
        <v>56</v>
      </c>
      <c r="B14" s="4" t="e">
        <f>B13/B4</f>
        <v>#DIV/0!</v>
      </c>
      <c r="C14" s="13" t="e">
        <f>C13/C4</f>
        <v>#DIV/0!</v>
      </c>
    </row>
    <row r="15" spans="1:6" s="34" customFormat="1" ht="20.100000000000001" customHeight="1" x14ac:dyDescent="0.2">
      <c r="A15" s="51" t="s">
        <v>19</v>
      </c>
      <c r="B15" s="105" t="s">
        <v>21</v>
      </c>
      <c r="C15" s="106"/>
      <c r="F15" s="76"/>
    </row>
    <row r="16" spans="1:6" s="34" customFormat="1" ht="20.100000000000001" customHeight="1" x14ac:dyDescent="0.2">
      <c r="A16" s="47" t="s">
        <v>21</v>
      </c>
      <c r="B16" s="7">
        <v>0</v>
      </c>
      <c r="C16" s="8">
        <v>0</v>
      </c>
    </row>
    <row r="17" spans="1:4" s="34" customFormat="1" ht="19.5" customHeight="1" x14ac:dyDescent="0.2">
      <c r="A17" s="47" t="s">
        <v>57</v>
      </c>
      <c r="B17" s="4" t="e">
        <f>B16/B4</f>
        <v>#DIV/0!</v>
      </c>
      <c r="C17" s="13" t="e">
        <f>C16/C4</f>
        <v>#DIV/0!</v>
      </c>
    </row>
    <row r="18" spans="1:4" s="34" customFormat="1" ht="18.75" customHeight="1" x14ac:dyDescent="0.2">
      <c r="A18" s="51" t="s">
        <v>19</v>
      </c>
      <c r="B18" s="105" t="s">
        <v>22</v>
      </c>
      <c r="C18" s="106"/>
    </row>
    <row r="19" spans="1:4" s="34" customFormat="1" ht="20.100000000000001" customHeight="1" x14ac:dyDescent="0.2">
      <c r="A19" s="47" t="s">
        <v>23</v>
      </c>
      <c r="B19" s="7">
        <v>0</v>
      </c>
      <c r="C19" s="8">
        <v>0</v>
      </c>
    </row>
    <row r="20" spans="1:4" s="34" customFormat="1" ht="20.100000000000001" customHeight="1" x14ac:dyDescent="0.2">
      <c r="A20" s="47" t="s">
        <v>24</v>
      </c>
      <c r="B20" s="7">
        <v>0</v>
      </c>
      <c r="C20" s="8">
        <v>0</v>
      </c>
    </row>
    <row r="21" spans="1:4" s="34" customFormat="1" ht="20.100000000000001" customHeight="1" x14ac:dyDescent="0.2">
      <c r="A21" s="47" t="s">
        <v>25</v>
      </c>
      <c r="B21" s="60">
        <f>B19+B20</f>
        <v>0</v>
      </c>
      <c r="C21" s="61">
        <f>C19+C20</f>
        <v>0</v>
      </c>
      <c r="D21" s="34" t="s">
        <v>19</v>
      </c>
    </row>
    <row r="22" spans="1:4" s="34" customFormat="1" ht="18.75" customHeight="1" x14ac:dyDescent="0.2">
      <c r="A22" s="47" t="s">
        <v>58</v>
      </c>
      <c r="B22" s="4" t="e">
        <f>B21/B4</f>
        <v>#DIV/0!</v>
      </c>
      <c r="C22" s="13" t="e">
        <f>C21/C4</f>
        <v>#DIV/0!</v>
      </c>
    </row>
    <row r="23" spans="1:4" s="34" customFormat="1" ht="18.75" customHeight="1" x14ac:dyDescent="0.2">
      <c r="A23" s="51"/>
      <c r="B23" s="105" t="s">
        <v>26</v>
      </c>
      <c r="C23" s="106"/>
    </row>
    <row r="24" spans="1:4" s="34" customFormat="1" ht="20.100000000000001" customHeight="1" x14ac:dyDescent="0.2">
      <c r="A24" s="47" t="s">
        <v>76</v>
      </c>
      <c r="B24" s="7">
        <v>0</v>
      </c>
      <c r="C24" s="8">
        <v>0</v>
      </c>
    </row>
    <row r="25" spans="1:4" s="34" customFormat="1" ht="21" customHeight="1" x14ac:dyDescent="0.2">
      <c r="A25" s="39" t="s">
        <v>59</v>
      </c>
      <c r="B25" s="12" t="e">
        <f>B24/B4</f>
        <v>#DIV/0!</v>
      </c>
      <c r="C25" s="14" t="e">
        <f>C24/C4</f>
        <v>#DIV/0!</v>
      </c>
    </row>
    <row r="26" spans="1:4" s="34" customFormat="1" ht="18.75" customHeight="1" x14ac:dyDescent="0.2">
      <c r="A26" s="51" t="s">
        <v>19</v>
      </c>
      <c r="B26" s="105" t="s">
        <v>27</v>
      </c>
      <c r="C26" s="106"/>
    </row>
    <row r="27" spans="1:4" s="34" customFormat="1" ht="20.100000000000001" customHeight="1" x14ac:dyDescent="0.2">
      <c r="A27" s="47" t="s">
        <v>74</v>
      </c>
      <c r="B27" s="4">
        <v>0.02</v>
      </c>
      <c r="C27" s="13">
        <v>0.02</v>
      </c>
      <c r="D27" s="34" t="s">
        <v>19</v>
      </c>
    </row>
    <row r="28" spans="1:4" s="34" customFormat="1" ht="20.100000000000001" customHeight="1" x14ac:dyDescent="0.2">
      <c r="A28" s="47" t="s">
        <v>28</v>
      </c>
      <c r="B28" s="1">
        <v>0</v>
      </c>
      <c r="C28" s="10">
        <v>0</v>
      </c>
    </row>
    <row r="29" spans="1:4" s="34" customFormat="1" ht="18.75" customHeight="1" x14ac:dyDescent="0.2">
      <c r="A29" s="47" t="s">
        <v>29</v>
      </c>
      <c r="B29" s="4">
        <f>SUM(B27:B28)</f>
        <v>0.02</v>
      </c>
      <c r="C29" s="13">
        <f>SUM(C27:C28)</f>
        <v>0.02</v>
      </c>
    </row>
    <row r="30" spans="1:4" s="34" customFormat="1" ht="20.100000000000001" customHeight="1" x14ac:dyDescent="0.2">
      <c r="A30" s="59" t="s">
        <v>30</v>
      </c>
      <c r="B30" s="17">
        <v>0</v>
      </c>
      <c r="C30" s="18">
        <v>0</v>
      </c>
    </row>
    <row r="31" spans="1:4" s="34" customFormat="1" ht="20.100000000000001" customHeight="1" x14ac:dyDescent="0.2">
      <c r="A31" s="47" t="s">
        <v>60</v>
      </c>
      <c r="B31" s="75" t="e">
        <f>B30/B4</f>
        <v>#DIV/0!</v>
      </c>
      <c r="C31" s="13" t="e">
        <f>C30/C4</f>
        <v>#DIV/0!</v>
      </c>
    </row>
    <row r="32" spans="1:4" s="40" customFormat="1" ht="18.75" customHeight="1" x14ac:dyDescent="0.2">
      <c r="A32" s="51" t="s">
        <v>19</v>
      </c>
      <c r="B32" s="105" t="s">
        <v>31</v>
      </c>
      <c r="C32" s="106"/>
    </row>
    <row r="33" spans="1:3" s="34" customFormat="1" ht="20.100000000000001" customHeight="1" x14ac:dyDescent="0.2">
      <c r="A33" s="47" t="s">
        <v>32</v>
      </c>
      <c r="B33" s="17">
        <v>0</v>
      </c>
      <c r="C33" s="18">
        <v>0</v>
      </c>
    </row>
    <row r="34" spans="1:3" s="34" customFormat="1" ht="20.100000000000001" customHeight="1" x14ac:dyDescent="0.2">
      <c r="A34" s="47" t="s">
        <v>33</v>
      </c>
      <c r="B34" s="17">
        <v>0</v>
      </c>
      <c r="C34" s="18">
        <v>0</v>
      </c>
    </row>
    <row r="35" spans="1:3" s="34" customFormat="1" ht="20.100000000000001" customHeight="1" x14ac:dyDescent="0.2">
      <c r="A35" s="47" t="s">
        <v>34</v>
      </c>
      <c r="B35" s="69"/>
      <c r="C35" s="18">
        <v>0</v>
      </c>
    </row>
    <row r="36" spans="1:3" s="34" customFormat="1" ht="20.100000000000001" customHeight="1" x14ac:dyDescent="0.2">
      <c r="A36" s="47" t="s">
        <v>35</v>
      </c>
      <c r="B36" s="17">
        <v>0</v>
      </c>
      <c r="C36" s="18">
        <v>0</v>
      </c>
    </row>
    <row r="37" spans="1:3" s="34" customFormat="1" ht="18.75" customHeight="1" x14ac:dyDescent="0.2">
      <c r="A37" s="47" t="s">
        <v>36</v>
      </c>
      <c r="B37" s="17">
        <v>0</v>
      </c>
      <c r="C37" s="18">
        <v>0</v>
      </c>
    </row>
    <row r="38" spans="1:3" s="34" customFormat="1" ht="18.75" customHeight="1" x14ac:dyDescent="0.2">
      <c r="A38" s="47" t="s">
        <v>37</v>
      </c>
      <c r="B38" s="17">
        <v>0</v>
      </c>
      <c r="C38" s="18">
        <v>0</v>
      </c>
    </row>
    <row r="39" spans="1:3" s="34" customFormat="1" ht="18.75" customHeight="1" x14ac:dyDescent="0.2">
      <c r="A39" s="47" t="s">
        <v>31</v>
      </c>
      <c r="B39" s="17">
        <v>0</v>
      </c>
      <c r="C39" s="18">
        <v>0</v>
      </c>
    </row>
    <row r="40" spans="1:3" s="34" customFormat="1" ht="18.75" customHeight="1" x14ac:dyDescent="0.2">
      <c r="A40" s="47" t="s">
        <v>38</v>
      </c>
      <c r="B40" s="69">
        <f>SUM(B33:B39)</f>
        <v>0</v>
      </c>
      <c r="C40" s="70">
        <f>SUM(C33:C39)</f>
        <v>0</v>
      </c>
    </row>
    <row r="41" spans="1:3" s="34" customFormat="1" ht="18.75" customHeight="1" x14ac:dyDescent="0.2">
      <c r="A41" s="47" t="s">
        <v>61</v>
      </c>
      <c r="B41" s="4" t="e">
        <f>B40/B4</f>
        <v>#DIV/0!</v>
      </c>
      <c r="C41" s="13" t="e">
        <f>C40/C4</f>
        <v>#DIV/0!</v>
      </c>
    </row>
    <row r="42" spans="1:3" s="34" customFormat="1" ht="18.75" customHeight="1" x14ac:dyDescent="0.2">
      <c r="A42" s="102"/>
      <c r="B42" s="103"/>
      <c r="C42" s="104"/>
    </row>
    <row r="43" spans="1:3" s="34" customFormat="1" ht="20.100000000000001" customHeight="1" x14ac:dyDescent="0.2">
      <c r="A43" s="39" t="s">
        <v>78</v>
      </c>
      <c r="B43" s="71">
        <f>B13+B16+B21+B24+B30+B40</f>
        <v>0</v>
      </c>
      <c r="C43" s="71">
        <f>C13+C16+C21+C24+C30+C40</f>
        <v>0</v>
      </c>
    </row>
    <row r="44" spans="1:3" s="34" customFormat="1" ht="25.5" x14ac:dyDescent="0.2">
      <c r="A44" s="39" t="s">
        <v>62</v>
      </c>
      <c r="B44" s="28" t="e">
        <f>B43/B4</f>
        <v>#DIV/0!</v>
      </c>
      <c r="C44" s="29" t="e">
        <f>C43/C4</f>
        <v>#DIV/0!</v>
      </c>
    </row>
    <row r="45" spans="1:3" x14ac:dyDescent="0.2">
      <c r="A45" s="72"/>
      <c r="C45" s="73"/>
    </row>
    <row r="46" spans="1:3" s="34" customFormat="1" ht="41.25" customHeight="1" thickBot="1" x14ac:dyDescent="0.25">
      <c r="A46" s="74" t="s">
        <v>39</v>
      </c>
      <c r="B46" s="100">
        <f>AVERAGE(B43:C43)</f>
        <v>0</v>
      </c>
      <c r="C46" s="101"/>
    </row>
    <row r="47" spans="1:3" hidden="1" x14ac:dyDescent="0.2">
      <c r="A47" s="35"/>
      <c r="B47" s="36"/>
      <c r="C47" s="34"/>
    </row>
    <row r="48" spans="1:3" s="34" customFormat="1" hidden="1" x14ac:dyDescent="0.2">
      <c r="B48" s="38"/>
      <c r="C48" s="38"/>
    </row>
    <row r="49" s="37" customFormat="1" x14ac:dyDescent="0.2"/>
    <row r="51" s="37" customFormat="1" x14ac:dyDescent="0.2"/>
    <row r="52" s="37" customFormat="1" x14ac:dyDescent="0.2"/>
    <row r="53" s="37" customFormat="1" x14ac:dyDescent="0.2"/>
    <row r="54" s="37" customFormat="1" x14ac:dyDescent="0.2"/>
    <row r="55" s="37" customFormat="1" x14ac:dyDescent="0.2"/>
    <row r="56" s="37" customFormat="1" x14ac:dyDescent="0.2"/>
    <row r="57" s="37" customFormat="1" x14ac:dyDescent="0.2"/>
    <row r="58" s="37" customFormat="1" x14ac:dyDescent="0.2"/>
    <row r="59" s="37" customFormat="1" x14ac:dyDescent="0.2"/>
  </sheetData>
  <sheetProtection algorithmName="SHA-512" hashValue="1fmSsKCIDSV5D0sds/GEhi8+34FXr33fxO7HRAzWJmujz/TZ2Wg+IAIMO/uVYhkZ3pJAeKGNYpajxJDiXdqvEw==" saltValue="ufnHzSpayi7HttlAIleMsg==" spinCount="100000" sheet="1" objects="1" scenarios="1"/>
  <mergeCells count="10">
    <mergeCell ref="B46:C46"/>
    <mergeCell ref="A42:C42"/>
    <mergeCell ref="B26:C26"/>
    <mergeCell ref="B32:C32"/>
    <mergeCell ref="A1:C1"/>
    <mergeCell ref="B9:C9"/>
    <mergeCell ref="B12:C12"/>
    <mergeCell ref="B15:C15"/>
    <mergeCell ref="B18:C18"/>
    <mergeCell ref="B23:C23"/>
  </mergeCells>
  <phoneticPr fontId="4" type="noConversion"/>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1"/>
  <sheetViews>
    <sheetView tabSelected="1" topLeftCell="A8" zoomScale="70" zoomScaleNormal="70" zoomScaleSheetLayoutView="100" workbookViewId="0">
      <selection activeCell="D34" sqref="D34"/>
    </sheetView>
  </sheetViews>
  <sheetFormatPr defaultColWidth="0" defaultRowHeight="12.75" zeroHeight="1" x14ac:dyDescent="0.2"/>
  <cols>
    <col min="1" max="1" width="62.42578125" style="37" customWidth="1"/>
    <col min="2" max="4" width="50.7109375" style="37" customWidth="1"/>
    <col min="5" max="5" width="9.140625" style="37" customWidth="1"/>
    <col min="6" max="6" width="9.140625" style="37" hidden="1" customWidth="1"/>
    <col min="7" max="7" width="13.5703125" style="37" hidden="1" customWidth="1"/>
    <col min="8" max="13" width="0" style="37" hidden="1" customWidth="1"/>
    <col min="14" max="16384" width="9.140625" style="37" hidden="1"/>
  </cols>
  <sheetData>
    <row r="1" spans="1:12" s="41" customFormat="1" ht="40.5" customHeight="1" x14ac:dyDescent="0.2">
      <c r="A1" s="97" t="s">
        <v>40</v>
      </c>
      <c r="B1" s="98"/>
      <c r="C1" s="98"/>
      <c r="D1" s="99"/>
    </row>
    <row r="2" spans="1:12" ht="25.5" hidden="1" x14ac:dyDescent="0.2">
      <c r="A2" s="43"/>
      <c r="B2" s="44" t="s">
        <v>41</v>
      </c>
      <c r="C2" s="44" t="s">
        <v>42</v>
      </c>
      <c r="D2" s="45" t="s">
        <v>43</v>
      </c>
      <c r="F2" s="42"/>
      <c r="G2" s="41"/>
      <c r="H2" s="41"/>
      <c r="I2" s="41"/>
      <c r="J2" s="41"/>
      <c r="K2" s="41"/>
      <c r="L2" s="41"/>
    </row>
    <row r="3" spans="1:12" ht="32.1" customHeight="1" x14ac:dyDescent="0.2">
      <c r="A3" s="46" t="s">
        <v>19</v>
      </c>
      <c r="B3" s="66" t="s">
        <v>79</v>
      </c>
      <c r="C3" s="66" t="s">
        <v>44</v>
      </c>
      <c r="D3" s="67" t="s">
        <v>80</v>
      </c>
      <c r="F3" s="42"/>
      <c r="G3" s="41"/>
      <c r="H3" s="41"/>
      <c r="I3" s="41"/>
      <c r="J3" s="41"/>
      <c r="K3" s="41"/>
      <c r="L3" s="41"/>
    </row>
    <row r="4" spans="1:12" s="34" customFormat="1" ht="19.5" customHeight="1" x14ac:dyDescent="0.2">
      <c r="A4" s="50" t="s">
        <v>11</v>
      </c>
      <c r="B4" s="16">
        <v>35622</v>
      </c>
      <c r="C4" s="16">
        <v>37320.660000000003</v>
      </c>
      <c r="D4" s="68">
        <v>36639</v>
      </c>
      <c r="F4" s="37"/>
      <c r="G4" s="41"/>
      <c r="H4" s="41"/>
      <c r="I4" s="41"/>
      <c r="J4" s="41"/>
      <c r="K4" s="41"/>
      <c r="L4" s="41"/>
    </row>
    <row r="5" spans="1:12" s="34" customFormat="1" ht="19.5" customHeight="1" x14ac:dyDescent="0.2">
      <c r="A5" s="50" t="s">
        <v>63</v>
      </c>
      <c r="B5" s="7">
        <v>0</v>
      </c>
      <c r="C5" s="7">
        <v>0</v>
      </c>
      <c r="D5" s="8">
        <v>0</v>
      </c>
      <c r="F5" s="37"/>
      <c r="G5" s="41"/>
      <c r="H5" s="41"/>
      <c r="I5" s="41"/>
      <c r="J5" s="41"/>
      <c r="K5" s="41"/>
      <c r="L5" s="41"/>
    </row>
    <row r="6" spans="1:12" s="34" customFormat="1" ht="15" customHeight="1" x14ac:dyDescent="0.2">
      <c r="A6" s="50" t="s">
        <v>12</v>
      </c>
      <c r="B6" s="20">
        <v>667</v>
      </c>
      <c r="C6" s="20">
        <v>667</v>
      </c>
      <c r="D6" s="21">
        <v>667</v>
      </c>
      <c r="F6" s="37"/>
      <c r="G6" s="41"/>
      <c r="H6" s="41"/>
      <c r="I6" s="41"/>
      <c r="J6" s="41"/>
      <c r="K6" s="41"/>
      <c r="L6" s="41"/>
    </row>
    <row r="7" spans="1:12" s="34" customFormat="1" ht="20.100000000000001" customHeight="1" x14ac:dyDescent="0.2">
      <c r="A7" s="50" t="s">
        <v>13</v>
      </c>
      <c r="B7" s="62" t="s">
        <v>15</v>
      </c>
      <c r="C7" s="62" t="s">
        <v>15</v>
      </c>
      <c r="D7" s="63" t="s">
        <v>15</v>
      </c>
      <c r="F7" s="41"/>
      <c r="G7" s="41"/>
      <c r="H7" s="41"/>
      <c r="I7" s="41"/>
      <c r="J7" s="41"/>
      <c r="K7" s="41"/>
      <c r="L7" s="41"/>
    </row>
    <row r="8" spans="1:12" s="34" customFormat="1" ht="20.100000000000001" customHeight="1" x14ac:dyDescent="0.2">
      <c r="A8" s="50" t="s">
        <v>16</v>
      </c>
      <c r="B8" s="64">
        <v>60</v>
      </c>
      <c r="C8" s="64">
        <v>60</v>
      </c>
      <c r="D8" s="65">
        <v>60</v>
      </c>
      <c r="F8" s="41"/>
      <c r="G8" s="41"/>
      <c r="H8" s="41"/>
      <c r="I8" s="41"/>
      <c r="J8" s="41"/>
      <c r="K8" s="41"/>
      <c r="L8" s="41"/>
    </row>
    <row r="9" spans="1:12" s="34" customFormat="1" ht="18.75" customHeight="1" x14ac:dyDescent="0.2">
      <c r="A9" s="50" t="s">
        <v>17</v>
      </c>
      <c r="B9" s="62">
        <v>30000</v>
      </c>
      <c r="C9" s="62">
        <v>30000</v>
      </c>
      <c r="D9" s="63">
        <v>30000</v>
      </c>
      <c r="F9" s="41"/>
      <c r="G9" s="41"/>
      <c r="H9" s="41"/>
      <c r="I9" s="41"/>
      <c r="J9" s="41"/>
      <c r="K9" s="41"/>
      <c r="L9" s="41"/>
    </row>
    <row r="10" spans="1:12" s="34" customFormat="1" ht="20.25" customHeight="1" x14ac:dyDescent="0.2">
      <c r="A10" s="51"/>
      <c r="B10" s="105" t="s">
        <v>68</v>
      </c>
      <c r="C10" s="107"/>
      <c r="D10" s="106"/>
      <c r="F10" s="41"/>
      <c r="G10" s="41"/>
      <c r="H10" s="41"/>
      <c r="I10" s="41"/>
      <c r="J10" s="41"/>
      <c r="K10" s="41"/>
      <c r="L10" s="41"/>
    </row>
    <row r="11" spans="1:12" s="34" customFormat="1" ht="19.5" customHeight="1" x14ac:dyDescent="0.2">
      <c r="A11" s="47" t="s">
        <v>18</v>
      </c>
      <c r="B11" s="7">
        <v>0</v>
      </c>
      <c r="C11" s="7">
        <v>0</v>
      </c>
      <c r="D11" s="8">
        <v>0</v>
      </c>
      <c r="F11" s="41"/>
      <c r="G11" s="41"/>
      <c r="H11" s="41"/>
      <c r="I11" s="41"/>
      <c r="J11" s="41"/>
      <c r="K11" s="41"/>
      <c r="L11" s="41"/>
    </row>
    <row r="12" spans="1:12" s="34" customFormat="1" ht="19.5" customHeight="1" x14ac:dyDescent="0.2">
      <c r="A12" s="47" t="s">
        <v>55</v>
      </c>
      <c r="B12" s="4" t="e">
        <f>B11/B5</f>
        <v>#DIV/0!</v>
      </c>
      <c r="C12" s="4" t="e">
        <f>C11/C5</f>
        <v>#DIV/0!</v>
      </c>
      <c r="D12" s="13" t="e">
        <f>D11/D5</f>
        <v>#DIV/0!</v>
      </c>
      <c r="F12" s="41"/>
      <c r="G12" s="41"/>
      <c r="H12" s="41"/>
      <c r="I12" s="41"/>
      <c r="J12" s="41"/>
      <c r="K12" s="41"/>
      <c r="L12" s="41"/>
    </row>
    <row r="13" spans="1:12" s="34" customFormat="1" ht="20.100000000000001" customHeight="1" x14ac:dyDescent="0.2">
      <c r="A13" s="51"/>
      <c r="B13" s="105" t="s">
        <v>20</v>
      </c>
      <c r="C13" s="107"/>
      <c r="D13" s="106"/>
      <c r="F13" s="41"/>
      <c r="G13" s="41"/>
      <c r="H13" s="41"/>
      <c r="I13" s="41"/>
      <c r="J13" s="41"/>
      <c r="K13" s="41"/>
      <c r="L13" s="41"/>
    </row>
    <row r="14" spans="1:12" s="34" customFormat="1" ht="20.100000000000001" customHeight="1" x14ac:dyDescent="0.2">
      <c r="A14" s="47" t="s">
        <v>20</v>
      </c>
      <c r="B14" s="7">
        <v>0</v>
      </c>
      <c r="C14" s="7">
        <v>0</v>
      </c>
      <c r="D14" s="8">
        <v>0</v>
      </c>
      <c r="F14" s="41"/>
      <c r="G14" s="41"/>
      <c r="H14" s="41"/>
      <c r="I14" s="41"/>
      <c r="J14" s="41"/>
      <c r="K14" s="41"/>
      <c r="L14" s="41"/>
    </row>
    <row r="15" spans="1:12" s="34" customFormat="1" ht="20.100000000000001" customHeight="1" x14ac:dyDescent="0.2">
      <c r="A15" s="47" t="s">
        <v>56</v>
      </c>
      <c r="B15" s="4" t="e">
        <f>B14/B5</f>
        <v>#DIV/0!</v>
      </c>
      <c r="C15" s="4" t="e">
        <f>C14/C5</f>
        <v>#DIV/0!</v>
      </c>
      <c r="D15" s="13" t="e">
        <f>D14/D5</f>
        <v>#DIV/0!</v>
      </c>
      <c r="F15" s="41"/>
      <c r="G15" s="41"/>
      <c r="H15" s="41"/>
      <c r="I15" s="41"/>
      <c r="J15" s="41"/>
      <c r="K15" s="41"/>
      <c r="L15" s="41"/>
    </row>
    <row r="16" spans="1:12" s="34" customFormat="1" ht="20.100000000000001" customHeight="1" x14ac:dyDescent="0.2">
      <c r="A16" s="51" t="s">
        <v>19</v>
      </c>
      <c r="B16" s="105" t="s">
        <v>45</v>
      </c>
      <c r="C16" s="107"/>
      <c r="D16" s="106"/>
      <c r="F16" s="41"/>
      <c r="G16" s="41"/>
      <c r="H16" s="41"/>
      <c r="I16" s="41"/>
      <c r="J16" s="41"/>
      <c r="K16" s="41"/>
      <c r="L16" s="41"/>
    </row>
    <row r="17" spans="1:4" s="34" customFormat="1" ht="20.100000000000001" customHeight="1" x14ac:dyDescent="0.2">
      <c r="A17" s="47" t="s">
        <v>21</v>
      </c>
      <c r="B17" s="7">
        <v>0</v>
      </c>
      <c r="C17" s="7">
        <v>0</v>
      </c>
      <c r="D17" s="8">
        <v>0</v>
      </c>
    </row>
    <row r="18" spans="1:4" s="34" customFormat="1" ht="19.5" customHeight="1" x14ac:dyDescent="0.2">
      <c r="A18" s="47" t="s">
        <v>57</v>
      </c>
      <c r="B18" s="4">
        <f>B17/B4</f>
        <v>0</v>
      </c>
      <c r="C18" s="4">
        <f>C17/C4</f>
        <v>0</v>
      </c>
      <c r="D18" s="13">
        <f>D17/D4</f>
        <v>0</v>
      </c>
    </row>
    <row r="19" spans="1:4" s="34" customFormat="1" ht="18.75" customHeight="1" x14ac:dyDescent="0.2">
      <c r="A19" s="51"/>
      <c r="B19" s="105" t="s">
        <v>22</v>
      </c>
      <c r="C19" s="107"/>
      <c r="D19" s="106"/>
    </row>
    <row r="20" spans="1:4" s="34" customFormat="1" ht="20.100000000000001" customHeight="1" x14ac:dyDescent="0.2">
      <c r="A20" s="47" t="s">
        <v>23</v>
      </c>
      <c r="B20" s="7">
        <v>0</v>
      </c>
      <c r="C20" s="7">
        <v>0</v>
      </c>
      <c r="D20" s="8">
        <v>0</v>
      </c>
    </row>
    <row r="21" spans="1:4" s="34" customFormat="1" ht="20.100000000000001" customHeight="1" x14ac:dyDescent="0.2">
      <c r="A21" s="47" t="s">
        <v>24</v>
      </c>
      <c r="B21" s="7">
        <v>0</v>
      </c>
      <c r="C21" s="7">
        <v>0</v>
      </c>
      <c r="D21" s="8">
        <v>0</v>
      </c>
    </row>
    <row r="22" spans="1:4" s="34" customFormat="1" ht="20.100000000000001" customHeight="1" x14ac:dyDescent="0.2">
      <c r="A22" s="47" t="s">
        <v>25</v>
      </c>
      <c r="B22" s="60">
        <f>B20+B21</f>
        <v>0</v>
      </c>
      <c r="C22" s="60">
        <f>C20+C21</f>
        <v>0</v>
      </c>
      <c r="D22" s="61">
        <f>D20+D21</f>
        <v>0</v>
      </c>
    </row>
    <row r="23" spans="1:4" s="34" customFormat="1" ht="18.75" customHeight="1" x14ac:dyDescent="0.2">
      <c r="A23" s="47" t="s">
        <v>64</v>
      </c>
      <c r="B23" s="4" t="e">
        <f>SUM(B20:B21)/B5</f>
        <v>#DIV/0!</v>
      </c>
      <c r="C23" s="4" t="e">
        <f>SUM(C20:C21)/C5</f>
        <v>#DIV/0!</v>
      </c>
      <c r="D23" s="13" t="e">
        <f>SUM(D20:D21)/D5</f>
        <v>#DIV/0!</v>
      </c>
    </row>
    <row r="24" spans="1:4" s="34" customFormat="1" ht="18.75" customHeight="1" x14ac:dyDescent="0.2">
      <c r="A24" s="51"/>
      <c r="B24" s="112" t="s">
        <v>27</v>
      </c>
      <c r="C24" s="107"/>
      <c r="D24" s="106"/>
    </row>
    <row r="25" spans="1:4" s="34" customFormat="1" ht="20.100000000000001" customHeight="1" x14ac:dyDescent="0.2">
      <c r="A25" s="47" t="s">
        <v>75</v>
      </c>
      <c r="B25" s="4">
        <v>0.02</v>
      </c>
      <c r="C25" s="4">
        <v>0.02</v>
      </c>
      <c r="D25" s="13">
        <v>0.02</v>
      </c>
    </row>
    <row r="26" spans="1:4" s="34" customFormat="1" ht="20.100000000000001" customHeight="1" x14ac:dyDescent="0.2">
      <c r="A26" s="47" t="s">
        <v>28</v>
      </c>
      <c r="B26" s="2">
        <v>0</v>
      </c>
      <c r="C26" s="2">
        <v>0</v>
      </c>
      <c r="D26" s="9">
        <v>0</v>
      </c>
    </row>
    <row r="27" spans="1:4" s="34" customFormat="1" ht="18.75" customHeight="1" x14ac:dyDescent="0.2">
      <c r="A27" s="47" t="s">
        <v>29</v>
      </c>
      <c r="B27" s="4">
        <f>B25+B26</f>
        <v>0.02</v>
      </c>
      <c r="C27" s="4">
        <f>C25+C26</f>
        <v>0.02</v>
      </c>
      <c r="D27" s="13">
        <f>D25+D26</f>
        <v>0.02</v>
      </c>
    </row>
    <row r="28" spans="1:4" s="34" customFormat="1" ht="20.100000000000001" customHeight="1" thickBot="1" x14ac:dyDescent="0.25">
      <c r="A28" s="59" t="s">
        <v>30</v>
      </c>
      <c r="B28" s="22">
        <v>0</v>
      </c>
      <c r="C28" s="17">
        <v>0</v>
      </c>
      <c r="D28" s="18">
        <v>0</v>
      </c>
    </row>
    <row r="29" spans="1:4" s="34" customFormat="1" ht="20.100000000000001" customHeight="1" thickBot="1" x14ac:dyDescent="0.25">
      <c r="A29" s="57" t="s">
        <v>65</v>
      </c>
      <c r="B29" s="58">
        <f>B28/B4</f>
        <v>0</v>
      </c>
      <c r="C29" s="58">
        <f>C28/C4</f>
        <v>0</v>
      </c>
      <c r="D29" s="58">
        <f>D28/D4</f>
        <v>0</v>
      </c>
    </row>
    <row r="30" spans="1:4" s="40" customFormat="1" ht="18.75" customHeight="1" x14ac:dyDescent="0.2">
      <c r="A30" s="51" t="s">
        <v>19</v>
      </c>
      <c r="B30" s="111" t="s">
        <v>31</v>
      </c>
      <c r="C30" s="107"/>
      <c r="D30" s="106"/>
    </row>
    <row r="31" spans="1:4" s="34" customFormat="1" ht="20.100000000000001" customHeight="1" x14ac:dyDescent="0.2">
      <c r="A31" s="47" t="s">
        <v>32</v>
      </c>
      <c r="B31" s="17">
        <v>0</v>
      </c>
      <c r="C31" s="17">
        <v>0</v>
      </c>
      <c r="D31" s="18">
        <v>0</v>
      </c>
    </row>
    <row r="32" spans="1:4" s="34" customFormat="1" ht="20.100000000000001" customHeight="1" x14ac:dyDescent="0.2">
      <c r="A32" s="47" t="s">
        <v>46</v>
      </c>
      <c r="B32" s="17">
        <v>0</v>
      </c>
      <c r="C32" s="17">
        <v>0</v>
      </c>
      <c r="D32" s="18">
        <v>0</v>
      </c>
    </row>
    <row r="33" spans="1:4" s="34" customFormat="1" ht="20.100000000000001" customHeight="1" x14ac:dyDescent="0.2">
      <c r="A33" s="47" t="s">
        <v>34</v>
      </c>
      <c r="B33" s="17">
        <v>0</v>
      </c>
      <c r="C33" s="17">
        <v>0</v>
      </c>
      <c r="D33" s="18">
        <v>0</v>
      </c>
    </row>
    <row r="34" spans="1:4" s="34" customFormat="1" ht="20.100000000000001" customHeight="1" x14ac:dyDescent="0.2">
      <c r="A34" s="47" t="s">
        <v>35</v>
      </c>
      <c r="B34" s="17">
        <v>0</v>
      </c>
      <c r="C34" s="17">
        <v>0</v>
      </c>
      <c r="D34" s="18">
        <v>0</v>
      </c>
    </row>
    <row r="35" spans="1:4" s="34" customFormat="1" ht="18.75" customHeight="1" x14ac:dyDescent="0.2">
      <c r="A35" s="47" t="s">
        <v>36</v>
      </c>
      <c r="B35" s="17">
        <v>0</v>
      </c>
      <c r="C35" s="17">
        <v>0</v>
      </c>
      <c r="D35" s="18">
        <v>0</v>
      </c>
    </row>
    <row r="36" spans="1:4" s="34" customFormat="1" ht="18.75" customHeight="1" x14ac:dyDescent="0.2">
      <c r="A36" s="47" t="s">
        <v>37</v>
      </c>
      <c r="B36" s="17">
        <v>0</v>
      </c>
      <c r="C36" s="17">
        <v>0</v>
      </c>
      <c r="D36" s="18">
        <v>0</v>
      </c>
    </row>
    <row r="37" spans="1:4" s="34" customFormat="1" ht="18.75" customHeight="1" x14ac:dyDescent="0.2">
      <c r="A37" s="47" t="s">
        <v>31</v>
      </c>
      <c r="B37" s="17">
        <v>0</v>
      </c>
      <c r="C37" s="17">
        <v>0</v>
      </c>
      <c r="D37" s="18">
        <v>0</v>
      </c>
    </row>
    <row r="38" spans="1:4" s="34" customFormat="1" ht="18.75" customHeight="1" x14ac:dyDescent="0.2">
      <c r="A38" s="50" t="s">
        <v>38</v>
      </c>
      <c r="B38" s="48">
        <f>SUM(B31:B37)</f>
        <v>0</v>
      </c>
      <c r="C38" s="48">
        <f t="shared" ref="C38:D38" si="0">SUM(C31:C37)</f>
        <v>0</v>
      </c>
      <c r="D38" s="48">
        <f t="shared" si="0"/>
        <v>0</v>
      </c>
    </row>
    <row r="39" spans="1:4" s="34" customFormat="1" ht="18.75" customHeight="1" x14ac:dyDescent="0.2">
      <c r="A39" s="47" t="s">
        <v>66</v>
      </c>
      <c r="B39" s="4">
        <f>B38/B4</f>
        <v>0</v>
      </c>
      <c r="C39" s="4">
        <f>C38/C4</f>
        <v>0</v>
      </c>
      <c r="D39" s="13">
        <f>D38/D4</f>
        <v>0</v>
      </c>
    </row>
    <row r="40" spans="1:4" s="34" customFormat="1" ht="18.75" customHeight="1" x14ac:dyDescent="0.2">
      <c r="A40" s="102"/>
      <c r="B40" s="103"/>
      <c r="C40" s="103"/>
      <c r="D40" s="104"/>
    </row>
    <row r="41" spans="1:4" s="34" customFormat="1" ht="20.100000000000001" customHeight="1" x14ac:dyDescent="0.2">
      <c r="A41" s="49" t="s">
        <v>77</v>
      </c>
      <c r="B41" s="52">
        <f>B14+B17+B22+B28+B38</f>
        <v>0</v>
      </c>
      <c r="C41" s="52">
        <f>C14+C17+C22+C28+C38</f>
        <v>0</v>
      </c>
      <c r="D41" s="52">
        <f>D14+D17+D22+D28+D38</f>
        <v>0</v>
      </c>
    </row>
    <row r="42" spans="1:4" s="34" customFormat="1" ht="25.5" hidden="1" x14ac:dyDescent="0.2">
      <c r="A42" s="39" t="s">
        <v>47</v>
      </c>
      <c r="B42" s="6">
        <f>B41/B4</f>
        <v>0</v>
      </c>
      <c r="C42" s="6">
        <f>C41/C4</f>
        <v>0</v>
      </c>
      <c r="D42" s="11">
        <f>D41/D4</f>
        <v>0</v>
      </c>
    </row>
    <row r="43" spans="1:4" s="34" customFormat="1" ht="20.100000000000001" customHeight="1" x14ac:dyDescent="0.2">
      <c r="A43" s="49" t="s">
        <v>67</v>
      </c>
      <c r="B43" s="30">
        <f>B41/B4</f>
        <v>0</v>
      </c>
      <c r="C43" s="30">
        <f>C41/C4</f>
        <v>0</v>
      </c>
      <c r="D43" s="30">
        <f>D41/D4</f>
        <v>0</v>
      </c>
    </row>
    <row r="44" spans="1:4" x14ac:dyDescent="0.2">
      <c r="A44" s="53"/>
      <c r="B44" s="54"/>
      <c r="C44" s="54"/>
      <c r="D44" s="55"/>
    </row>
    <row r="45" spans="1:4" s="34" customFormat="1" ht="41.25" customHeight="1" thickBot="1" x14ac:dyDescent="0.25">
      <c r="A45" s="56" t="s">
        <v>48</v>
      </c>
      <c r="B45" s="108">
        <f>AVERAGE(B41:D41)</f>
        <v>0</v>
      </c>
      <c r="C45" s="109"/>
      <c r="D45" s="110"/>
    </row>
    <row r="46" spans="1:4" s="34" customFormat="1" ht="21" customHeight="1" x14ac:dyDescent="0.2">
      <c r="A46" s="31"/>
      <c r="B46" s="32"/>
      <c r="C46" s="33"/>
      <c r="D46" s="33"/>
    </row>
    <row r="47" spans="1:4" hidden="1" x14ac:dyDescent="0.2">
      <c r="A47" s="35"/>
      <c r="B47" s="36"/>
      <c r="C47" s="34"/>
      <c r="D47" s="34"/>
    </row>
    <row r="48" spans="1:4" s="34" customFormat="1" hidden="1" x14ac:dyDescent="0.2">
      <c r="B48" s="38"/>
      <c r="C48" s="38"/>
      <c r="D48" s="38"/>
    </row>
    <row r="50" s="37" customFormat="1" x14ac:dyDescent="0.2"/>
    <row r="51" s="37" customFormat="1" x14ac:dyDescent="0.2"/>
  </sheetData>
  <sheetProtection algorithmName="SHA-512" hashValue="+YAewVlQ0TKYOTtlUzmudQRL8Wew9EhGZQrpGC0EJHAemCQK1S4C47Ojla72dw65yRqC2IPIcWrn5UVfWj5H9A==" saltValue="/UyqrfL+chq+RfkPSo64cg==" spinCount="100000" sheet="1" objects="1" scenarios="1"/>
  <protectedRanges>
    <protectedRange algorithmName="SHA-512" hashValue="venyM21ud/6bOx20F+iq4dubx5S6rKraRl1421jk5YKs9UM+a+MonD4XJZc9naG6d28K0rx3p3B1fGmIpYXIVw==" saltValue="qqFBqQEdB7DcVc/y8wtyCA==" spinCount="100000" sqref="H10" name="Bereik1"/>
  </protectedRanges>
  <mergeCells count="9">
    <mergeCell ref="A1:D1"/>
    <mergeCell ref="B10:D10"/>
    <mergeCell ref="B13:D13"/>
    <mergeCell ref="B16:D16"/>
    <mergeCell ref="B45:D45"/>
    <mergeCell ref="A40:D40"/>
    <mergeCell ref="B30:D30"/>
    <mergeCell ref="B19:D19"/>
    <mergeCell ref="B24:D24"/>
  </mergeCells>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4C76-52FA-493F-BE1F-4867000B6726}">
  <dimension ref="A1:Q1"/>
  <sheetViews>
    <sheetView workbookViewId="0">
      <selection activeCell="J16" sqref="J16"/>
    </sheetView>
  </sheetViews>
  <sheetFormatPr defaultRowHeight="12.75" x14ac:dyDescent="0.2"/>
  <sheetData>
    <row r="1" spans="1:17" s="3" customFormat="1" ht="24.95" customHeight="1" x14ac:dyDescent="0.2">
      <c r="A1" s="113" t="s">
        <v>49</v>
      </c>
      <c r="B1" s="113"/>
      <c r="C1" s="113"/>
      <c r="D1" s="113"/>
      <c r="E1" s="113"/>
      <c r="F1" s="113"/>
      <c r="G1" s="113"/>
      <c r="H1" s="113"/>
      <c r="I1" s="113"/>
      <c r="J1" s="113"/>
      <c r="K1" s="113"/>
      <c r="L1" s="113"/>
      <c r="M1" s="113"/>
      <c r="N1" s="113"/>
      <c r="O1" s="113"/>
      <c r="P1" s="113"/>
      <c r="Q1" s="113"/>
    </row>
  </sheetData>
  <mergeCells count="1">
    <mergeCell ref="A1:Q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9089-7FE1-4ED8-8546-DC93D2F2B2C5}">
  <dimension ref="A1:Q1"/>
  <sheetViews>
    <sheetView workbookViewId="0">
      <selection sqref="A1:Q1"/>
    </sheetView>
  </sheetViews>
  <sheetFormatPr defaultRowHeight="12.75" x14ac:dyDescent="0.2"/>
  <sheetData>
    <row r="1" spans="1:17" ht="24.6" customHeight="1" x14ac:dyDescent="0.2">
      <c r="A1" s="113" t="s">
        <v>49</v>
      </c>
      <c r="B1" s="113"/>
      <c r="C1" s="113"/>
      <c r="D1" s="113"/>
      <c r="E1" s="113"/>
      <c r="F1" s="113"/>
      <c r="G1" s="113"/>
      <c r="H1" s="113"/>
      <c r="I1" s="113"/>
      <c r="J1" s="113"/>
      <c r="K1" s="113"/>
      <c r="L1" s="113"/>
      <c r="M1" s="113"/>
      <c r="N1" s="113"/>
      <c r="O1" s="113"/>
      <c r="P1" s="113"/>
      <c r="Q1" s="113"/>
    </row>
  </sheetData>
  <mergeCells count="1">
    <mergeCell ref="A1:Q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BDFF9-83EE-4121-9E1E-201CBB703E4D}">
  <dimension ref="A1:Q1"/>
  <sheetViews>
    <sheetView workbookViewId="0">
      <selection sqref="A1:Q1"/>
    </sheetView>
  </sheetViews>
  <sheetFormatPr defaultRowHeight="12.75" x14ac:dyDescent="0.2"/>
  <sheetData>
    <row r="1" spans="1:17" ht="24.95" customHeight="1" x14ac:dyDescent="0.2">
      <c r="A1" s="113" t="s">
        <v>50</v>
      </c>
      <c r="B1" s="113"/>
      <c r="C1" s="113"/>
      <c r="D1" s="113"/>
      <c r="E1" s="113"/>
      <c r="F1" s="113"/>
      <c r="G1" s="113"/>
      <c r="H1" s="113"/>
      <c r="I1" s="113"/>
      <c r="J1" s="113"/>
      <c r="K1" s="113"/>
      <c r="L1" s="113"/>
      <c r="M1" s="113"/>
      <c r="N1" s="113"/>
      <c r="O1" s="113"/>
      <c r="P1" s="113"/>
      <c r="Q1" s="113"/>
    </row>
  </sheetData>
  <mergeCells count="1">
    <mergeCell ref="A1:Q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D7E7-983D-468A-A219-3B862FE99ABB}">
  <dimension ref="A1:Q1"/>
  <sheetViews>
    <sheetView workbookViewId="0">
      <selection sqref="A1:Q1"/>
    </sheetView>
  </sheetViews>
  <sheetFormatPr defaultRowHeight="12.75" x14ac:dyDescent="0.2"/>
  <sheetData>
    <row r="1" spans="1:17" ht="27.6" customHeight="1" x14ac:dyDescent="0.2">
      <c r="A1" s="113" t="s">
        <v>51</v>
      </c>
      <c r="B1" s="113"/>
      <c r="C1" s="113"/>
      <c r="D1" s="113"/>
      <c r="E1" s="113"/>
      <c r="F1" s="113"/>
      <c r="G1" s="113"/>
      <c r="H1" s="113"/>
      <c r="I1" s="113"/>
      <c r="J1" s="113"/>
      <c r="K1" s="113"/>
      <c r="L1" s="113"/>
      <c r="M1" s="113"/>
      <c r="N1" s="113"/>
      <c r="O1" s="113"/>
      <c r="P1" s="113"/>
      <c r="Q1" s="113"/>
    </row>
  </sheetData>
  <mergeCells count="1">
    <mergeCell ref="A1:Q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3AEC-9766-40CE-A460-48C574003088}">
  <dimension ref="A1:Q1"/>
  <sheetViews>
    <sheetView workbookViewId="0">
      <selection activeCell="I10" sqref="I10"/>
    </sheetView>
  </sheetViews>
  <sheetFormatPr defaultRowHeight="12.75" x14ac:dyDescent="0.2"/>
  <sheetData>
    <row r="1" spans="1:17" ht="26.45" customHeight="1" x14ac:dyDescent="0.2">
      <c r="A1" s="113" t="s">
        <v>52</v>
      </c>
      <c r="B1" s="113"/>
      <c r="C1" s="113"/>
      <c r="D1" s="113"/>
      <c r="E1" s="113"/>
      <c r="F1" s="113"/>
      <c r="G1" s="113"/>
      <c r="H1" s="113"/>
      <c r="I1" s="113"/>
      <c r="J1" s="113"/>
      <c r="K1" s="113"/>
      <c r="L1" s="113"/>
      <c r="M1" s="113"/>
      <c r="N1" s="113"/>
      <c r="O1" s="113"/>
      <c r="P1" s="113"/>
      <c r="Q1" s="113"/>
    </row>
  </sheetData>
  <mergeCells count="1">
    <mergeCell ref="A1:Q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0EB2A-3E10-4B00-946B-A6317E3784B3}">
  <ds:schemaRefs>
    <ds:schemaRef ds:uri="http://schemas.microsoft.com/sharepoint/v3/contenttype/forms"/>
  </ds:schemaRefs>
</ds:datastoreItem>
</file>

<file path=customXml/itemProps2.xml><?xml version="1.0" encoding="utf-8"?>
<ds:datastoreItem xmlns:ds="http://schemas.openxmlformats.org/officeDocument/2006/customXml" ds:itemID="{0942688F-847B-4CD4-B98B-B8B973B8A5BF}">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8FA44EA1-D5F4-4691-94D2-1B894356B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Toelichting</vt:lpstr>
      <vt:lpstr>Overzichtsblad prijzen</vt:lpstr>
      <vt:lpstr>Segment 1 Bestelbussen</vt:lpstr>
      <vt:lpstr>Segment 2 Personenautos</vt:lpstr>
      <vt:lpstr>Hercalculatiematrix B-1</vt:lpstr>
      <vt:lpstr>Hercalculatiematrix B-2</vt:lpstr>
      <vt:lpstr>Hercalculatiematrix P-1</vt:lpstr>
      <vt:lpstr>Hercalculatiematrix P-2</vt:lpstr>
      <vt:lpstr>Hercalculatiematrix P-3</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Jose Fafianie</cp:lastModifiedBy>
  <cp:revision/>
  <cp:lastPrinted>2025-04-14T10:30:53Z</cp:lastPrinted>
  <dcterms:created xsi:type="dcterms:W3CDTF">2007-07-16T13:16:43Z</dcterms:created>
  <dcterms:modified xsi:type="dcterms:W3CDTF">2025-06-26T09:38:44Z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