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mc:AlternateContent xmlns:mc="http://schemas.openxmlformats.org/markup-compatibility/2006">
    <mc:Choice Requires="x15">
      <x15ac:absPath xmlns:x15ac="http://schemas.microsoft.com/office/spreadsheetml/2010/11/ac" url="/Users/siepscherpel/Library/CloudStorage/GoogleDrive-siep.scherpel@laborredimo.com/Gedeelde drives/01 Actieve projecten/01 Drechtsteden/Aanbesteding/documenten/"/>
    </mc:Choice>
  </mc:AlternateContent>
  <xr:revisionPtr revIDLastSave="0" documentId="13_ncr:1_{FA542E5E-1B6C-8442-958E-DCB0BD6A25C8}" xr6:coauthVersionLast="47" xr6:coauthVersionMax="47" xr10:uidLastSave="{00000000-0000-0000-0000-000000000000}"/>
  <bookViews>
    <workbookView xWindow="3000" yWindow="720" windowWidth="33300" windowHeight="17560" tabRatio="960" xr2:uid="{00000000-000D-0000-FFFF-FFFF00000000}"/>
  </bookViews>
  <sheets>
    <sheet name="Colofon 1" sheetId="15" r:id="rId1"/>
    <sheet name="1.Algemene info" sheetId="16" r:id="rId2"/>
    <sheet name="2.Prijsopgaaf Broker opslagen" sheetId="17" r:id="rId3"/>
    <sheet name="3. % doelstelling per doelgroep" sheetId="25" r:id="rId4"/>
    <sheet name="4.Berekening Inschrijfprijs" sheetId="18" r:id="rId5"/>
    <sheet name="5.Prijsscore" sheetId="23" r:id="rId6"/>
    <sheet name="6. Richtlijntarieven ex BTW (1)" sheetId="27" r:id="rId7"/>
    <sheet name="7. Richtlijntarieven ex BTW (2)" sheetId="29" r:id="rId8"/>
  </sheets>
  <definedNames>
    <definedName name="_______DAT1" localSheetId="2">#REF!</definedName>
    <definedName name="_______DAT1" localSheetId="3">#REF!</definedName>
    <definedName name="_______DAT1" localSheetId="4">#REF!</definedName>
    <definedName name="_______DAT1" localSheetId="6">#REF!</definedName>
    <definedName name="_______DAT1" localSheetId="7">#REF!</definedName>
    <definedName name="_______DAT1" localSheetId="0">#REF!</definedName>
    <definedName name="_______DAT1">#REF!</definedName>
    <definedName name="_______DAT10" localSheetId="2">#REF!</definedName>
    <definedName name="_______DAT10" localSheetId="3">#REF!</definedName>
    <definedName name="_______DAT10" localSheetId="6">#REF!</definedName>
    <definedName name="_______DAT10" localSheetId="7">#REF!</definedName>
    <definedName name="_______DAT10">#REF!</definedName>
    <definedName name="_______DAT11" localSheetId="2">#REF!</definedName>
    <definedName name="_______DAT11" localSheetId="3">#REF!</definedName>
    <definedName name="_______DAT11" localSheetId="6">#REF!</definedName>
    <definedName name="_______DAT11" localSheetId="7">#REF!</definedName>
    <definedName name="_______DAT11">#REF!</definedName>
    <definedName name="_______DAT12" localSheetId="2">#REF!</definedName>
    <definedName name="_______DAT12" localSheetId="3">#REF!</definedName>
    <definedName name="_______DAT12" localSheetId="6">#REF!</definedName>
    <definedName name="_______DAT12" localSheetId="7">#REF!</definedName>
    <definedName name="_______DAT12">#REF!</definedName>
    <definedName name="_______DAT13" localSheetId="2">#REF!</definedName>
    <definedName name="_______DAT13" localSheetId="3">#REF!</definedName>
    <definedName name="_______DAT13" localSheetId="6">#REF!</definedName>
    <definedName name="_______DAT13" localSheetId="7">#REF!</definedName>
    <definedName name="_______DAT13">#REF!</definedName>
    <definedName name="_______DAT14" localSheetId="2">#REF!</definedName>
    <definedName name="_______DAT14" localSheetId="3">#REF!</definedName>
    <definedName name="_______DAT14" localSheetId="6">#REF!</definedName>
    <definedName name="_______DAT14" localSheetId="7">#REF!</definedName>
    <definedName name="_______DAT14">#REF!</definedName>
    <definedName name="_______DAT15" localSheetId="2">#REF!</definedName>
    <definedName name="_______DAT15" localSheetId="3">#REF!</definedName>
    <definedName name="_______DAT15" localSheetId="6">#REF!</definedName>
    <definedName name="_______DAT15" localSheetId="7">#REF!</definedName>
    <definedName name="_______DAT15">#REF!</definedName>
    <definedName name="_______DAT16" localSheetId="2">#REF!</definedName>
    <definedName name="_______DAT16" localSheetId="3">#REF!</definedName>
    <definedName name="_______DAT16" localSheetId="6">#REF!</definedName>
    <definedName name="_______DAT16" localSheetId="7">#REF!</definedName>
    <definedName name="_______DAT16">#REF!</definedName>
    <definedName name="_______DAT17" localSheetId="2">#REF!</definedName>
    <definedName name="_______DAT17" localSheetId="3">#REF!</definedName>
    <definedName name="_______DAT17" localSheetId="6">#REF!</definedName>
    <definedName name="_______DAT17" localSheetId="7">#REF!</definedName>
    <definedName name="_______DAT17">#REF!</definedName>
    <definedName name="_______DAT18" localSheetId="2">#REF!</definedName>
    <definedName name="_______DAT18" localSheetId="3">#REF!</definedName>
    <definedName name="_______DAT18" localSheetId="6">#REF!</definedName>
    <definedName name="_______DAT18" localSheetId="7">#REF!</definedName>
    <definedName name="_______DAT18">#REF!</definedName>
    <definedName name="_______DAT19" localSheetId="2">#REF!</definedName>
    <definedName name="_______DAT19" localSheetId="3">#REF!</definedName>
    <definedName name="_______DAT19" localSheetId="6">#REF!</definedName>
    <definedName name="_______DAT19" localSheetId="7">#REF!</definedName>
    <definedName name="_______DAT19">#REF!</definedName>
    <definedName name="_______DAT2" localSheetId="2">#REF!</definedName>
    <definedName name="_______DAT2" localSheetId="3">#REF!</definedName>
    <definedName name="_______DAT2" localSheetId="6">#REF!</definedName>
    <definedName name="_______DAT2" localSheetId="7">#REF!</definedName>
    <definedName name="_______DAT2">#REF!</definedName>
    <definedName name="_______DAT20" localSheetId="2">#REF!</definedName>
    <definedName name="_______DAT20" localSheetId="3">#REF!</definedName>
    <definedName name="_______DAT20" localSheetId="6">#REF!</definedName>
    <definedName name="_______DAT20" localSheetId="7">#REF!</definedName>
    <definedName name="_______DAT20">#REF!</definedName>
    <definedName name="_______DAT21" localSheetId="2">#REF!</definedName>
    <definedName name="_______DAT21" localSheetId="3">#REF!</definedName>
    <definedName name="_______DAT21" localSheetId="6">#REF!</definedName>
    <definedName name="_______DAT21" localSheetId="7">#REF!</definedName>
    <definedName name="_______DAT21">#REF!</definedName>
    <definedName name="_______DAT22" localSheetId="2">#REF!</definedName>
    <definedName name="_______DAT22" localSheetId="3">#REF!</definedName>
    <definedName name="_______DAT22" localSheetId="6">#REF!</definedName>
    <definedName name="_______DAT22" localSheetId="7">#REF!</definedName>
    <definedName name="_______DAT22">#REF!</definedName>
    <definedName name="_______DAT3" localSheetId="2">#REF!</definedName>
    <definedName name="_______DAT3" localSheetId="3">#REF!</definedName>
    <definedName name="_______DAT3" localSheetId="6">#REF!</definedName>
    <definedName name="_______DAT3" localSheetId="7">#REF!</definedName>
    <definedName name="_______DAT3">#REF!</definedName>
    <definedName name="_______DAT4" localSheetId="2">#REF!</definedName>
    <definedName name="_______DAT4" localSheetId="3">#REF!</definedName>
    <definedName name="_______DAT4" localSheetId="6">#REF!</definedName>
    <definedName name="_______DAT4" localSheetId="7">#REF!</definedName>
    <definedName name="_______DAT4">#REF!</definedName>
    <definedName name="_______DAT5" localSheetId="2">#REF!</definedName>
    <definedName name="_______DAT5" localSheetId="3">#REF!</definedName>
    <definedName name="_______DAT5" localSheetId="6">#REF!</definedName>
    <definedName name="_______DAT5" localSheetId="7">#REF!</definedName>
    <definedName name="_______DAT5">#REF!</definedName>
    <definedName name="_______DAT6" localSheetId="2">#REF!</definedName>
    <definedName name="_______DAT6" localSheetId="3">#REF!</definedName>
    <definedName name="_______DAT6" localSheetId="6">#REF!</definedName>
    <definedName name="_______DAT6" localSheetId="7">#REF!</definedName>
    <definedName name="_______DAT6">#REF!</definedName>
    <definedName name="_______DAT7" localSheetId="2">#REF!</definedName>
    <definedName name="_______DAT7" localSheetId="3">#REF!</definedName>
    <definedName name="_______DAT7" localSheetId="6">#REF!</definedName>
    <definedName name="_______DAT7" localSheetId="7">#REF!</definedName>
    <definedName name="_______DAT7">#REF!</definedName>
    <definedName name="_______DAT8" localSheetId="2">#REF!</definedName>
    <definedName name="_______DAT8" localSheetId="3">#REF!</definedName>
    <definedName name="_______DAT8" localSheetId="6">#REF!</definedName>
    <definedName name="_______DAT8" localSheetId="7">#REF!</definedName>
    <definedName name="_______DAT8">#REF!</definedName>
    <definedName name="_______DAT9" localSheetId="2">#REF!</definedName>
    <definedName name="_______DAT9" localSheetId="3">#REF!</definedName>
    <definedName name="_______DAT9" localSheetId="6">#REF!</definedName>
    <definedName name="_______DAT9" localSheetId="7">#REF!</definedName>
    <definedName name="_______DAT9">#REF!</definedName>
    <definedName name="______DAT1" localSheetId="2">#REF!</definedName>
    <definedName name="______DAT1" localSheetId="3">#REF!</definedName>
    <definedName name="______DAT1" localSheetId="6">#REF!</definedName>
    <definedName name="______DAT1" localSheetId="7">#REF!</definedName>
    <definedName name="______DAT1">#REF!</definedName>
    <definedName name="______DAT10" localSheetId="2">#REF!</definedName>
    <definedName name="______DAT10" localSheetId="3">#REF!</definedName>
    <definedName name="______DAT10" localSheetId="6">#REF!</definedName>
    <definedName name="______DAT10" localSheetId="7">#REF!</definedName>
    <definedName name="______DAT10">#REF!</definedName>
    <definedName name="______DAT11" localSheetId="2">#REF!</definedName>
    <definedName name="______DAT11" localSheetId="3">#REF!</definedName>
    <definedName name="______DAT11" localSheetId="6">#REF!</definedName>
    <definedName name="______DAT11" localSheetId="7">#REF!</definedName>
    <definedName name="______DAT11">#REF!</definedName>
    <definedName name="______DAT12" localSheetId="2">#REF!</definedName>
    <definedName name="______DAT12" localSheetId="3">#REF!</definedName>
    <definedName name="______DAT12" localSheetId="6">#REF!</definedName>
    <definedName name="______DAT12" localSheetId="7">#REF!</definedName>
    <definedName name="______DAT12">#REF!</definedName>
    <definedName name="______DAT13" localSheetId="2">#REF!</definedName>
    <definedName name="______DAT13" localSheetId="3">#REF!</definedName>
    <definedName name="______DAT13" localSheetId="6">#REF!</definedName>
    <definedName name="______DAT13" localSheetId="7">#REF!</definedName>
    <definedName name="______DAT13">#REF!</definedName>
    <definedName name="______DAT14" localSheetId="2">#REF!</definedName>
    <definedName name="______DAT14" localSheetId="3">#REF!</definedName>
    <definedName name="______DAT14" localSheetId="6">#REF!</definedName>
    <definedName name="______DAT14" localSheetId="7">#REF!</definedName>
    <definedName name="______DAT14">#REF!</definedName>
    <definedName name="______DAT15" localSheetId="2">#REF!</definedName>
    <definedName name="______DAT15" localSheetId="3">#REF!</definedName>
    <definedName name="______DAT15" localSheetId="6">#REF!</definedName>
    <definedName name="______DAT15" localSheetId="7">#REF!</definedName>
    <definedName name="______DAT15">#REF!</definedName>
    <definedName name="______DAT16" localSheetId="2">#REF!</definedName>
    <definedName name="______DAT16" localSheetId="3">#REF!</definedName>
    <definedName name="______DAT16" localSheetId="6">#REF!</definedName>
    <definedName name="______DAT16" localSheetId="7">#REF!</definedName>
    <definedName name="______DAT16">#REF!</definedName>
    <definedName name="______DAT17" localSheetId="2">#REF!</definedName>
    <definedName name="______DAT17" localSheetId="3">#REF!</definedName>
    <definedName name="______DAT17" localSheetId="6">#REF!</definedName>
    <definedName name="______DAT17" localSheetId="7">#REF!</definedName>
    <definedName name="______DAT17">#REF!</definedName>
    <definedName name="______DAT18" localSheetId="2">#REF!</definedName>
    <definedName name="______DAT18" localSheetId="3">#REF!</definedName>
    <definedName name="______DAT18" localSheetId="6">#REF!</definedName>
    <definedName name="______DAT18" localSheetId="7">#REF!</definedName>
    <definedName name="______DAT18">#REF!</definedName>
    <definedName name="______DAT19" localSheetId="2">#REF!</definedName>
    <definedName name="______DAT19" localSheetId="3">#REF!</definedName>
    <definedName name="______DAT19" localSheetId="6">#REF!</definedName>
    <definedName name="______DAT19" localSheetId="7">#REF!</definedName>
    <definedName name="______DAT19">#REF!</definedName>
    <definedName name="______DAT2" localSheetId="2">#REF!</definedName>
    <definedName name="______DAT2" localSheetId="3">#REF!</definedName>
    <definedName name="______DAT2" localSheetId="6">#REF!</definedName>
    <definedName name="______DAT2" localSheetId="7">#REF!</definedName>
    <definedName name="______DAT2">#REF!</definedName>
    <definedName name="______DAT20" localSheetId="2">#REF!</definedName>
    <definedName name="______DAT20" localSheetId="3">#REF!</definedName>
    <definedName name="______DAT20" localSheetId="6">#REF!</definedName>
    <definedName name="______DAT20" localSheetId="7">#REF!</definedName>
    <definedName name="______DAT20">#REF!</definedName>
    <definedName name="______DAT21" localSheetId="2">#REF!</definedName>
    <definedName name="______DAT21" localSheetId="3">#REF!</definedName>
    <definedName name="______DAT21" localSheetId="6">#REF!</definedName>
    <definedName name="______DAT21" localSheetId="7">#REF!</definedName>
    <definedName name="______DAT21">#REF!</definedName>
    <definedName name="______DAT22" localSheetId="2">#REF!</definedName>
    <definedName name="______DAT22" localSheetId="3">#REF!</definedName>
    <definedName name="______DAT22" localSheetId="6">#REF!</definedName>
    <definedName name="______DAT22" localSheetId="7">#REF!</definedName>
    <definedName name="______DAT22">#REF!</definedName>
    <definedName name="______DAT3" localSheetId="2">#REF!</definedName>
    <definedName name="______DAT3" localSheetId="3">#REF!</definedName>
    <definedName name="______DAT3" localSheetId="6">#REF!</definedName>
    <definedName name="______DAT3" localSheetId="7">#REF!</definedName>
    <definedName name="______DAT3">#REF!</definedName>
    <definedName name="______DAT4" localSheetId="2">#REF!</definedName>
    <definedName name="______DAT4" localSheetId="3">#REF!</definedName>
    <definedName name="______DAT4" localSheetId="6">#REF!</definedName>
    <definedName name="______DAT4" localSheetId="7">#REF!</definedName>
    <definedName name="______DAT4">#REF!</definedName>
    <definedName name="______DAT5" localSheetId="2">#REF!</definedName>
    <definedName name="______DAT5" localSheetId="3">#REF!</definedName>
    <definedName name="______DAT5" localSheetId="6">#REF!</definedName>
    <definedName name="______DAT5" localSheetId="7">#REF!</definedName>
    <definedName name="______DAT5">#REF!</definedName>
    <definedName name="______DAT6" localSheetId="2">#REF!</definedName>
    <definedName name="______DAT6" localSheetId="3">#REF!</definedName>
    <definedName name="______DAT6" localSheetId="6">#REF!</definedName>
    <definedName name="______DAT6" localSheetId="7">#REF!</definedName>
    <definedName name="______DAT6">#REF!</definedName>
    <definedName name="______DAT7" localSheetId="2">#REF!</definedName>
    <definedName name="______DAT7" localSheetId="3">#REF!</definedName>
    <definedName name="______DAT7" localSheetId="6">#REF!</definedName>
    <definedName name="______DAT7" localSheetId="7">#REF!</definedName>
    <definedName name="______DAT7">#REF!</definedName>
    <definedName name="______DAT8" localSheetId="2">#REF!</definedName>
    <definedName name="______DAT8" localSheetId="3">#REF!</definedName>
    <definedName name="______DAT8" localSheetId="6">#REF!</definedName>
    <definedName name="______DAT8" localSheetId="7">#REF!</definedName>
    <definedName name="______DAT8">#REF!</definedName>
    <definedName name="______DAT9" localSheetId="2">#REF!</definedName>
    <definedName name="______DAT9" localSheetId="3">#REF!</definedName>
    <definedName name="______DAT9" localSheetId="6">#REF!</definedName>
    <definedName name="______DAT9" localSheetId="7">#REF!</definedName>
    <definedName name="______DAT9">#REF!</definedName>
    <definedName name="_____DAT1" localSheetId="2">#REF!</definedName>
    <definedName name="_____DAT1" localSheetId="3">#REF!</definedName>
    <definedName name="_____DAT1" localSheetId="6">#REF!</definedName>
    <definedName name="_____DAT1" localSheetId="7">#REF!</definedName>
    <definedName name="_____DAT1">#REF!</definedName>
    <definedName name="_____DAT10" localSheetId="2">#REF!</definedName>
    <definedName name="_____DAT10" localSheetId="3">#REF!</definedName>
    <definedName name="_____DAT10" localSheetId="6">#REF!</definedName>
    <definedName name="_____DAT10" localSheetId="7">#REF!</definedName>
    <definedName name="_____DAT10">#REF!</definedName>
    <definedName name="_____DAT11" localSheetId="2">#REF!</definedName>
    <definedName name="_____DAT11" localSheetId="3">#REF!</definedName>
    <definedName name="_____DAT11" localSheetId="6">#REF!</definedName>
    <definedName name="_____DAT11" localSheetId="7">#REF!</definedName>
    <definedName name="_____DAT11">#REF!</definedName>
    <definedName name="_____DAT12" localSheetId="2">#REF!</definedName>
    <definedName name="_____DAT12" localSheetId="3">#REF!</definedName>
    <definedName name="_____DAT12" localSheetId="6">#REF!</definedName>
    <definedName name="_____DAT12" localSheetId="7">#REF!</definedName>
    <definedName name="_____DAT12">#REF!</definedName>
    <definedName name="_____DAT13" localSheetId="2">#REF!</definedName>
    <definedName name="_____DAT13" localSheetId="3">#REF!</definedName>
    <definedName name="_____DAT13" localSheetId="6">#REF!</definedName>
    <definedName name="_____DAT13" localSheetId="7">#REF!</definedName>
    <definedName name="_____DAT13">#REF!</definedName>
    <definedName name="_____DAT14" localSheetId="2">#REF!</definedName>
    <definedName name="_____DAT14" localSheetId="3">#REF!</definedName>
    <definedName name="_____DAT14" localSheetId="6">#REF!</definedName>
    <definedName name="_____DAT14" localSheetId="7">#REF!</definedName>
    <definedName name="_____DAT14">#REF!</definedName>
    <definedName name="_____DAT15" localSheetId="2">#REF!</definedName>
    <definedName name="_____DAT15" localSheetId="3">#REF!</definedName>
    <definedName name="_____DAT15" localSheetId="6">#REF!</definedName>
    <definedName name="_____DAT15" localSheetId="7">#REF!</definedName>
    <definedName name="_____DAT15">#REF!</definedName>
    <definedName name="_____DAT16" localSheetId="2">#REF!</definedName>
    <definedName name="_____DAT16" localSheetId="3">#REF!</definedName>
    <definedName name="_____DAT16" localSheetId="6">#REF!</definedName>
    <definedName name="_____DAT16" localSheetId="7">#REF!</definedName>
    <definedName name="_____DAT16">#REF!</definedName>
    <definedName name="_____DAT17" localSheetId="2">#REF!</definedName>
    <definedName name="_____DAT17" localSheetId="3">#REF!</definedName>
    <definedName name="_____DAT17" localSheetId="6">#REF!</definedName>
    <definedName name="_____DAT17" localSheetId="7">#REF!</definedName>
    <definedName name="_____DAT17">#REF!</definedName>
    <definedName name="_____DAT18" localSheetId="2">#REF!</definedName>
    <definedName name="_____DAT18" localSheetId="3">#REF!</definedName>
    <definedName name="_____DAT18" localSheetId="6">#REF!</definedName>
    <definedName name="_____DAT18" localSheetId="7">#REF!</definedName>
    <definedName name="_____DAT18">#REF!</definedName>
    <definedName name="_____DAT19" localSheetId="2">#REF!</definedName>
    <definedName name="_____DAT19" localSheetId="3">#REF!</definedName>
    <definedName name="_____DAT19" localSheetId="6">#REF!</definedName>
    <definedName name="_____DAT19" localSheetId="7">#REF!</definedName>
    <definedName name="_____DAT19">#REF!</definedName>
    <definedName name="_____DAT2" localSheetId="2">#REF!</definedName>
    <definedName name="_____DAT2" localSheetId="3">#REF!</definedName>
    <definedName name="_____DAT2" localSheetId="6">#REF!</definedName>
    <definedName name="_____DAT2" localSheetId="7">#REF!</definedName>
    <definedName name="_____DAT2">#REF!</definedName>
    <definedName name="_____DAT20" localSheetId="2">#REF!</definedName>
    <definedName name="_____DAT20" localSheetId="3">#REF!</definedName>
    <definedName name="_____DAT20" localSheetId="6">#REF!</definedName>
    <definedName name="_____DAT20" localSheetId="7">#REF!</definedName>
    <definedName name="_____DAT20">#REF!</definedName>
    <definedName name="_____DAT21" localSheetId="2">#REF!</definedName>
    <definedName name="_____DAT21" localSheetId="3">#REF!</definedName>
    <definedName name="_____DAT21" localSheetId="6">#REF!</definedName>
    <definedName name="_____DAT21" localSheetId="7">#REF!</definedName>
    <definedName name="_____DAT21">#REF!</definedName>
    <definedName name="_____DAT22" localSheetId="2">#REF!</definedName>
    <definedName name="_____DAT22" localSheetId="3">#REF!</definedName>
    <definedName name="_____DAT22" localSheetId="6">#REF!</definedName>
    <definedName name="_____DAT22" localSheetId="7">#REF!</definedName>
    <definedName name="_____DAT22">#REF!</definedName>
    <definedName name="_____DAT3" localSheetId="2">#REF!</definedName>
    <definedName name="_____DAT3" localSheetId="3">#REF!</definedName>
    <definedName name="_____DAT3" localSheetId="6">#REF!</definedName>
    <definedName name="_____DAT3" localSheetId="7">#REF!</definedName>
    <definedName name="_____DAT3">#REF!</definedName>
    <definedName name="_____DAT4" localSheetId="2">#REF!</definedName>
    <definedName name="_____DAT4" localSheetId="3">#REF!</definedName>
    <definedName name="_____DAT4" localSheetId="6">#REF!</definedName>
    <definedName name="_____DAT4" localSheetId="7">#REF!</definedName>
    <definedName name="_____DAT4">#REF!</definedName>
    <definedName name="_____DAT5" localSheetId="2">#REF!</definedName>
    <definedName name="_____DAT5" localSheetId="3">#REF!</definedName>
    <definedName name="_____DAT5" localSheetId="6">#REF!</definedName>
    <definedName name="_____DAT5" localSheetId="7">#REF!</definedName>
    <definedName name="_____DAT5">#REF!</definedName>
    <definedName name="_____DAT6" localSheetId="2">#REF!</definedName>
    <definedName name="_____DAT6" localSheetId="3">#REF!</definedName>
    <definedName name="_____DAT6" localSheetId="6">#REF!</definedName>
    <definedName name="_____DAT6" localSheetId="7">#REF!</definedName>
    <definedName name="_____DAT6">#REF!</definedName>
    <definedName name="_____DAT7" localSheetId="2">#REF!</definedName>
    <definedName name="_____DAT7" localSheetId="3">#REF!</definedName>
    <definedName name="_____DAT7" localSheetId="6">#REF!</definedName>
    <definedName name="_____DAT7" localSheetId="7">#REF!</definedName>
    <definedName name="_____DAT7">#REF!</definedName>
    <definedName name="_____DAT8" localSheetId="2">#REF!</definedName>
    <definedName name="_____DAT8" localSheetId="3">#REF!</definedName>
    <definedName name="_____DAT8" localSheetId="6">#REF!</definedName>
    <definedName name="_____DAT8" localSheetId="7">#REF!</definedName>
    <definedName name="_____DAT8">#REF!</definedName>
    <definedName name="_____DAT9" localSheetId="2">#REF!</definedName>
    <definedName name="_____DAT9" localSheetId="3">#REF!</definedName>
    <definedName name="_____DAT9" localSheetId="6">#REF!</definedName>
    <definedName name="_____DAT9" localSheetId="7">#REF!</definedName>
    <definedName name="_____DAT9">#REF!</definedName>
    <definedName name="____DAT1" localSheetId="2">#REF!</definedName>
    <definedName name="____DAT1" localSheetId="3">#REF!</definedName>
    <definedName name="____DAT1" localSheetId="6">#REF!</definedName>
    <definedName name="____DAT1" localSheetId="7">#REF!</definedName>
    <definedName name="____DAT1">#REF!</definedName>
    <definedName name="____DAT10" localSheetId="2">#REF!</definedName>
    <definedName name="____DAT10" localSheetId="3">#REF!</definedName>
    <definedName name="____DAT10" localSheetId="6">#REF!</definedName>
    <definedName name="____DAT10" localSheetId="7">#REF!</definedName>
    <definedName name="____DAT10">#REF!</definedName>
    <definedName name="____DAT11" localSheetId="2">#REF!</definedName>
    <definedName name="____DAT11" localSheetId="3">#REF!</definedName>
    <definedName name="____DAT11" localSheetId="6">#REF!</definedName>
    <definedName name="____DAT11" localSheetId="7">#REF!</definedName>
    <definedName name="____DAT11">#REF!</definedName>
    <definedName name="____DAT12" localSheetId="2">#REF!</definedName>
    <definedName name="____DAT12" localSheetId="3">#REF!</definedName>
    <definedName name="____DAT12" localSheetId="6">#REF!</definedName>
    <definedName name="____DAT12" localSheetId="7">#REF!</definedName>
    <definedName name="____DAT12">#REF!</definedName>
    <definedName name="____DAT13" localSheetId="2">#REF!</definedName>
    <definedName name="____DAT13" localSheetId="3">#REF!</definedName>
    <definedName name="____DAT13" localSheetId="6">#REF!</definedName>
    <definedName name="____DAT13" localSheetId="7">#REF!</definedName>
    <definedName name="____DAT13">#REF!</definedName>
    <definedName name="____DAT14" localSheetId="2">#REF!</definedName>
    <definedName name="____DAT14" localSheetId="3">#REF!</definedName>
    <definedName name="____DAT14" localSheetId="6">#REF!</definedName>
    <definedName name="____DAT14" localSheetId="7">#REF!</definedName>
    <definedName name="____DAT14">#REF!</definedName>
    <definedName name="____DAT15" localSheetId="2">#REF!</definedName>
    <definedName name="____DAT15" localSheetId="3">#REF!</definedName>
    <definedName name="____DAT15" localSheetId="6">#REF!</definedName>
    <definedName name="____DAT15" localSheetId="7">#REF!</definedName>
    <definedName name="____DAT15">#REF!</definedName>
    <definedName name="____DAT16" localSheetId="2">#REF!</definedName>
    <definedName name="____DAT16" localSheetId="3">#REF!</definedName>
    <definedName name="____DAT16" localSheetId="6">#REF!</definedName>
    <definedName name="____DAT16" localSheetId="7">#REF!</definedName>
    <definedName name="____DAT16">#REF!</definedName>
    <definedName name="____DAT17" localSheetId="2">#REF!</definedName>
    <definedName name="____DAT17" localSheetId="3">#REF!</definedName>
    <definedName name="____DAT17" localSheetId="6">#REF!</definedName>
    <definedName name="____DAT17" localSheetId="7">#REF!</definedName>
    <definedName name="____DAT17">#REF!</definedName>
    <definedName name="____DAT18" localSheetId="2">#REF!</definedName>
    <definedName name="____DAT18" localSheetId="3">#REF!</definedName>
    <definedName name="____DAT18" localSheetId="6">#REF!</definedName>
    <definedName name="____DAT18" localSheetId="7">#REF!</definedName>
    <definedName name="____DAT18">#REF!</definedName>
    <definedName name="____DAT19" localSheetId="2">#REF!</definedName>
    <definedName name="____DAT19" localSheetId="3">#REF!</definedName>
    <definedName name="____DAT19" localSheetId="6">#REF!</definedName>
    <definedName name="____DAT19" localSheetId="7">#REF!</definedName>
    <definedName name="____DAT19">#REF!</definedName>
    <definedName name="____DAT2" localSheetId="2">#REF!</definedName>
    <definedName name="____DAT2" localSheetId="3">#REF!</definedName>
    <definedName name="____DAT2" localSheetId="6">#REF!</definedName>
    <definedName name="____DAT2" localSheetId="7">#REF!</definedName>
    <definedName name="____DAT2">#REF!</definedName>
    <definedName name="____DAT20" localSheetId="2">#REF!</definedName>
    <definedName name="____DAT20" localSheetId="3">#REF!</definedName>
    <definedName name="____DAT20" localSheetId="6">#REF!</definedName>
    <definedName name="____DAT20" localSheetId="7">#REF!</definedName>
    <definedName name="____DAT20">#REF!</definedName>
    <definedName name="____DAT21" localSheetId="2">#REF!</definedName>
    <definedName name="____DAT21" localSheetId="3">#REF!</definedName>
    <definedName name="____DAT21" localSheetId="6">#REF!</definedName>
    <definedName name="____DAT21" localSheetId="7">#REF!</definedName>
    <definedName name="____DAT21">#REF!</definedName>
    <definedName name="____DAT22" localSheetId="2">#REF!</definedName>
    <definedName name="____DAT22" localSheetId="3">#REF!</definedName>
    <definedName name="____DAT22" localSheetId="6">#REF!</definedName>
    <definedName name="____DAT22" localSheetId="7">#REF!</definedName>
    <definedName name="____DAT22">#REF!</definedName>
    <definedName name="____DAT3" localSheetId="2">#REF!</definedName>
    <definedName name="____DAT3" localSheetId="3">#REF!</definedName>
    <definedName name="____DAT3" localSheetId="6">#REF!</definedName>
    <definedName name="____DAT3" localSheetId="7">#REF!</definedName>
    <definedName name="____DAT3">#REF!</definedName>
    <definedName name="____DAT4" localSheetId="2">#REF!</definedName>
    <definedName name="____DAT4" localSheetId="3">#REF!</definedName>
    <definedName name="____DAT4" localSheetId="6">#REF!</definedName>
    <definedName name="____DAT4" localSheetId="7">#REF!</definedName>
    <definedName name="____DAT4">#REF!</definedName>
    <definedName name="____DAT5" localSheetId="2">#REF!</definedName>
    <definedName name="____DAT5" localSheetId="3">#REF!</definedName>
    <definedName name="____DAT5" localSheetId="6">#REF!</definedName>
    <definedName name="____DAT5" localSheetId="7">#REF!</definedName>
    <definedName name="____DAT5">#REF!</definedName>
    <definedName name="____DAT6" localSheetId="2">#REF!</definedName>
    <definedName name="____DAT6" localSheetId="3">#REF!</definedName>
    <definedName name="____DAT6" localSheetId="6">#REF!</definedName>
    <definedName name="____DAT6" localSheetId="7">#REF!</definedName>
    <definedName name="____DAT6">#REF!</definedName>
    <definedName name="____DAT7" localSheetId="2">#REF!</definedName>
    <definedName name="____DAT7" localSheetId="3">#REF!</definedName>
    <definedName name="____DAT7" localSheetId="6">#REF!</definedName>
    <definedName name="____DAT7" localSheetId="7">#REF!</definedName>
    <definedName name="____DAT7">#REF!</definedName>
    <definedName name="____DAT8" localSheetId="2">#REF!</definedName>
    <definedName name="____DAT8" localSheetId="3">#REF!</definedName>
    <definedName name="____DAT8" localSheetId="6">#REF!</definedName>
    <definedName name="____DAT8" localSheetId="7">#REF!</definedName>
    <definedName name="____DAT8">#REF!</definedName>
    <definedName name="____DAT9" localSheetId="2">#REF!</definedName>
    <definedName name="____DAT9" localSheetId="3">#REF!</definedName>
    <definedName name="____DAT9" localSheetId="6">#REF!</definedName>
    <definedName name="____DAT9" localSheetId="7">#REF!</definedName>
    <definedName name="____DAT9">#REF!</definedName>
    <definedName name="___DAT1" localSheetId="2">#REF!</definedName>
    <definedName name="___DAT1" localSheetId="3">#REF!</definedName>
    <definedName name="___DAT1" localSheetId="6">#REF!</definedName>
    <definedName name="___DAT1" localSheetId="7">#REF!</definedName>
    <definedName name="___DAT1">#REF!</definedName>
    <definedName name="___DAT10" localSheetId="2">#REF!</definedName>
    <definedName name="___DAT10" localSheetId="3">#REF!</definedName>
    <definedName name="___DAT10" localSheetId="6">#REF!</definedName>
    <definedName name="___DAT10" localSheetId="7">#REF!</definedName>
    <definedName name="___DAT10">#REF!</definedName>
    <definedName name="___DAT11" localSheetId="2">#REF!</definedName>
    <definedName name="___DAT11" localSheetId="3">#REF!</definedName>
    <definedName name="___DAT11" localSheetId="6">#REF!</definedName>
    <definedName name="___DAT11" localSheetId="7">#REF!</definedName>
    <definedName name="___DAT11">#REF!</definedName>
    <definedName name="___DAT12" localSheetId="2">#REF!</definedName>
    <definedName name="___DAT12" localSheetId="3">#REF!</definedName>
    <definedName name="___DAT12" localSheetId="6">#REF!</definedName>
    <definedName name="___DAT12" localSheetId="7">#REF!</definedName>
    <definedName name="___DAT12">#REF!</definedName>
    <definedName name="___DAT13" localSheetId="2">#REF!</definedName>
    <definedName name="___DAT13" localSheetId="3">#REF!</definedName>
    <definedName name="___DAT13" localSheetId="6">#REF!</definedName>
    <definedName name="___DAT13" localSheetId="7">#REF!</definedName>
    <definedName name="___DAT13">#REF!</definedName>
    <definedName name="___DAT14" localSheetId="2">#REF!</definedName>
    <definedName name="___DAT14" localSheetId="3">#REF!</definedName>
    <definedName name="___DAT14" localSheetId="6">#REF!</definedName>
    <definedName name="___DAT14" localSheetId="7">#REF!</definedName>
    <definedName name="___DAT14">#REF!</definedName>
    <definedName name="___DAT15" localSheetId="2">#REF!</definedName>
    <definedName name="___DAT15" localSheetId="3">#REF!</definedName>
    <definedName name="___DAT15" localSheetId="6">#REF!</definedName>
    <definedName name="___DAT15" localSheetId="7">#REF!</definedName>
    <definedName name="___DAT15">#REF!</definedName>
    <definedName name="___DAT16" localSheetId="2">#REF!</definedName>
    <definedName name="___DAT16" localSheetId="3">#REF!</definedName>
    <definedName name="___DAT16" localSheetId="6">#REF!</definedName>
    <definedName name="___DAT16" localSheetId="7">#REF!</definedName>
    <definedName name="___DAT16">#REF!</definedName>
    <definedName name="___DAT17" localSheetId="2">#REF!</definedName>
    <definedName name="___DAT17" localSheetId="3">#REF!</definedName>
    <definedName name="___DAT17" localSheetId="6">#REF!</definedName>
    <definedName name="___DAT17" localSheetId="7">#REF!</definedName>
    <definedName name="___DAT17">#REF!</definedName>
    <definedName name="___DAT18" localSheetId="2">#REF!</definedName>
    <definedName name="___DAT18" localSheetId="3">#REF!</definedName>
    <definedName name="___DAT18" localSheetId="6">#REF!</definedName>
    <definedName name="___DAT18" localSheetId="7">#REF!</definedName>
    <definedName name="___DAT18">#REF!</definedName>
    <definedName name="___DAT19" localSheetId="2">#REF!</definedName>
    <definedName name="___DAT19" localSheetId="3">#REF!</definedName>
    <definedName name="___DAT19" localSheetId="6">#REF!</definedName>
    <definedName name="___DAT19" localSheetId="7">#REF!</definedName>
    <definedName name="___DAT19">#REF!</definedName>
    <definedName name="___DAT2" localSheetId="2">#REF!</definedName>
    <definedName name="___DAT2" localSheetId="3">#REF!</definedName>
    <definedName name="___DAT2" localSheetId="6">#REF!</definedName>
    <definedName name="___DAT2" localSheetId="7">#REF!</definedName>
    <definedName name="___DAT2">#REF!</definedName>
    <definedName name="___DAT20" localSheetId="2">#REF!</definedName>
    <definedName name="___DAT20" localSheetId="3">#REF!</definedName>
    <definedName name="___DAT20" localSheetId="6">#REF!</definedName>
    <definedName name="___DAT20" localSheetId="7">#REF!</definedName>
    <definedName name="___DAT20">#REF!</definedName>
    <definedName name="___DAT21" localSheetId="2">#REF!</definedName>
    <definedName name="___DAT21" localSheetId="3">#REF!</definedName>
    <definedName name="___DAT21" localSheetId="6">#REF!</definedName>
    <definedName name="___DAT21" localSheetId="7">#REF!</definedName>
    <definedName name="___DAT21">#REF!</definedName>
    <definedName name="___DAT22" localSheetId="2">#REF!</definedName>
    <definedName name="___DAT22" localSheetId="3">#REF!</definedName>
    <definedName name="___DAT22" localSheetId="6">#REF!</definedName>
    <definedName name="___DAT22" localSheetId="7">#REF!</definedName>
    <definedName name="___DAT22">#REF!</definedName>
    <definedName name="___DAT3" localSheetId="2">#REF!</definedName>
    <definedName name="___DAT3" localSheetId="3">#REF!</definedName>
    <definedName name="___DAT3" localSheetId="6">#REF!</definedName>
    <definedName name="___DAT3" localSheetId="7">#REF!</definedName>
    <definedName name="___DAT3">#REF!</definedName>
    <definedName name="___DAT4" localSheetId="2">#REF!</definedName>
    <definedName name="___DAT4" localSheetId="3">#REF!</definedName>
    <definedName name="___DAT4" localSheetId="6">#REF!</definedName>
    <definedName name="___DAT4" localSheetId="7">#REF!</definedName>
    <definedName name="___DAT4">#REF!</definedName>
    <definedName name="___DAT5" localSheetId="2">#REF!</definedName>
    <definedName name="___DAT5" localSheetId="3">#REF!</definedName>
    <definedName name="___DAT5" localSheetId="6">#REF!</definedName>
    <definedName name="___DAT5" localSheetId="7">#REF!</definedName>
    <definedName name="___DAT5">#REF!</definedName>
    <definedName name="___DAT6" localSheetId="2">#REF!</definedName>
    <definedName name="___DAT6" localSheetId="3">#REF!</definedName>
    <definedName name="___DAT6" localSheetId="6">#REF!</definedName>
    <definedName name="___DAT6" localSheetId="7">#REF!</definedName>
    <definedName name="___DAT6">#REF!</definedName>
    <definedName name="___DAT7" localSheetId="2">#REF!</definedName>
    <definedName name="___DAT7" localSheetId="3">#REF!</definedName>
    <definedName name="___DAT7" localSheetId="6">#REF!</definedName>
    <definedName name="___DAT7" localSheetId="7">#REF!</definedName>
    <definedName name="___DAT7">#REF!</definedName>
    <definedName name="___DAT8" localSheetId="2">#REF!</definedName>
    <definedName name="___DAT8" localSheetId="3">#REF!</definedName>
    <definedName name="___DAT8" localSheetId="6">#REF!</definedName>
    <definedName name="___DAT8" localSheetId="7">#REF!</definedName>
    <definedName name="___DAT8">#REF!</definedName>
    <definedName name="___DAT9" localSheetId="2">#REF!</definedName>
    <definedName name="___DAT9" localSheetId="3">#REF!</definedName>
    <definedName name="___DAT9" localSheetId="6">#REF!</definedName>
    <definedName name="___DAT9" localSheetId="7">#REF!</definedName>
    <definedName name="___DAT9">#REF!</definedName>
    <definedName name="__DAT1" localSheetId="2">#REF!</definedName>
    <definedName name="__DAT1" localSheetId="3">#REF!</definedName>
    <definedName name="__DAT1" localSheetId="6">#REF!</definedName>
    <definedName name="__DAT1" localSheetId="7">#REF!</definedName>
    <definedName name="__DAT1">#REF!</definedName>
    <definedName name="__DAT10" localSheetId="2">#REF!</definedName>
    <definedName name="__DAT10" localSheetId="3">#REF!</definedName>
    <definedName name="__DAT10" localSheetId="6">#REF!</definedName>
    <definedName name="__DAT10" localSheetId="7">#REF!</definedName>
    <definedName name="__DAT10">#REF!</definedName>
    <definedName name="__DAT11" localSheetId="2">#REF!</definedName>
    <definedName name="__DAT11" localSheetId="3">#REF!</definedName>
    <definedName name="__DAT11" localSheetId="6">#REF!</definedName>
    <definedName name="__DAT11" localSheetId="7">#REF!</definedName>
    <definedName name="__DAT11">#REF!</definedName>
    <definedName name="__DAT12" localSheetId="2">#REF!</definedName>
    <definedName name="__DAT12" localSheetId="3">#REF!</definedName>
    <definedName name="__DAT12" localSheetId="6">#REF!</definedName>
    <definedName name="__DAT12" localSheetId="7">#REF!</definedName>
    <definedName name="__DAT12">#REF!</definedName>
    <definedName name="__DAT13" localSheetId="2">#REF!</definedName>
    <definedName name="__DAT13" localSheetId="3">#REF!</definedName>
    <definedName name="__DAT13" localSheetId="6">#REF!</definedName>
    <definedName name="__DAT13" localSheetId="7">#REF!</definedName>
    <definedName name="__DAT13">#REF!</definedName>
    <definedName name="__DAT14" localSheetId="2">#REF!</definedName>
    <definedName name="__DAT14" localSheetId="3">#REF!</definedName>
    <definedName name="__DAT14" localSheetId="6">#REF!</definedName>
    <definedName name="__DAT14" localSheetId="7">#REF!</definedName>
    <definedName name="__DAT14">#REF!</definedName>
    <definedName name="__DAT15" localSheetId="2">#REF!</definedName>
    <definedName name="__DAT15" localSheetId="3">#REF!</definedName>
    <definedName name="__DAT15" localSheetId="6">#REF!</definedName>
    <definedName name="__DAT15" localSheetId="7">#REF!</definedName>
    <definedName name="__DAT15">#REF!</definedName>
    <definedName name="__DAT16" localSheetId="2">#REF!</definedName>
    <definedName name="__DAT16" localSheetId="3">#REF!</definedName>
    <definedName name="__DAT16" localSheetId="6">#REF!</definedName>
    <definedName name="__DAT16" localSheetId="7">#REF!</definedName>
    <definedName name="__DAT16">#REF!</definedName>
    <definedName name="__DAT17" localSheetId="2">#REF!</definedName>
    <definedName name="__DAT17" localSheetId="3">#REF!</definedName>
    <definedName name="__DAT17" localSheetId="6">#REF!</definedName>
    <definedName name="__DAT17" localSheetId="7">#REF!</definedName>
    <definedName name="__DAT17">#REF!</definedName>
    <definedName name="__DAT18" localSheetId="2">#REF!</definedName>
    <definedName name="__DAT18" localSheetId="3">#REF!</definedName>
    <definedName name="__DAT18" localSheetId="6">#REF!</definedName>
    <definedName name="__DAT18" localSheetId="7">#REF!</definedName>
    <definedName name="__DAT18">#REF!</definedName>
    <definedName name="__DAT19" localSheetId="2">#REF!</definedName>
    <definedName name="__DAT19" localSheetId="3">#REF!</definedName>
    <definedName name="__DAT19" localSheetId="6">#REF!</definedName>
    <definedName name="__DAT19" localSheetId="7">#REF!</definedName>
    <definedName name="__DAT19">#REF!</definedName>
    <definedName name="__DAT2" localSheetId="2">#REF!</definedName>
    <definedName name="__DAT2" localSheetId="3">#REF!</definedName>
    <definedName name="__DAT2" localSheetId="6">#REF!</definedName>
    <definedName name="__DAT2" localSheetId="7">#REF!</definedName>
    <definedName name="__DAT2">#REF!</definedName>
    <definedName name="__DAT20" localSheetId="2">#REF!</definedName>
    <definedName name="__DAT20" localSheetId="3">#REF!</definedName>
    <definedName name="__DAT20" localSheetId="6">#REF!</definedName>
    <definedName name="__DAT20" localSheetId="7">#REF!</definedName>
    <definedName name="__DAT20">#REF!</definedName>
    <definedName name="__DAT21" localSheetId="2">#REF!</definedName>
    <definedName name="__DAT21" localSheetId="3">#REF!</definedName>
    <definedName name="__DAT21" localSheetId="6">#REF!</definedName>
    <definedName name="__DAT21" localSheetId="7">#REF!</definedName>
    <definedName name="__DAT21">#REF!</definedName>
    <definedName name="__DAT22" localSheetId="2">#REF!</definedName>
    <definedName name="__DAT22" localSheetId="3">#REF!</definedName>
    <definedName name="__DAT22" localSheetId="6">#REF!</definedName>
    <definedName name="__DAT22" localSheetId="7">#REF!</definedName>
    <definedName name="__DAT22">#REF!</definedName>
    <definedName name="__DAT3" localSheetId="2">#REF!</definedName>
    <definedName name="__DAT3" localSheetId="3">#REF!</definedName>
    <definedName name="__DAT3" localSheetId="6">#REF!</definedName>
    <definedName name="__DAT3" localSheetId="7">#REF!</definedName>
    <definedName name="__DAT3">#REF!</definedName>
    <definedName name="__DAT4" localSheetId="2">#REF!</definedName>
    <definedName name="__DAT4" localSheetId="3">#REF!</definedName>
    <definedName name="__DAT4" localSheetId="6">#REF!</definedName>
    <definedName name="__DAT4" localSheetId="7">#REF!</definedName>
    <definedName name="__DAT4">#REF!</definedName>
    <definedName name="__DAT5" localSheetId="2">#REF!</definedName>
    <definedName name="__DAT5" localSheetId="3">#REF!</definedName>
    <definedName name="__DAT5" localSheetId="6">#REF!</definedName>
    <definedName name="__DAT5" localSheetId="7">#REF!</definedName>
    <definedName name="__DAT5">#REF!</definedName>
    <definedName name="__DAT6" localSheetId="2">#REF!</definedName>
    <definedName name="__DAT6" localSheetId="3">#REF!</definedName>
    <definedName name="__DAT6" localSheetId="6">#REF!</definedName>
    <definedName name="__DAT6" localSheetId="7">#REF!</definedName>
    <definedName name="__DAT6">#REF!</definedName>
    <definedName name="__DAT7" localSheetId="2">#REF!</definedName>
    <definedName name="__DAT7" localSheetId="3">#REF!</definedName>
    <definedName name="__DAT7" localSheetId="6">#REF!</definedName>
    <definedName name="__DAT7" localSheetId="7">#REF!</definedName>
    <definedName name="__DAT7">#REF!</definedName>
    <definedName name="__DAT8" localSheetId="2">#REF!</definedName>
    <definedName name="__DAT8" localSheetId="3">#REF!</definedName>
    <definedName name="__DAT8" localSheetId="6">#REF!</definedName>
    <definedName name="__DAT8" localSheetId="7">#REF!</definedName>
    <definedName name="__DAT8">#REF!</definedName>
    <definedName name="__DAT9" localSheetId="2">#REF!</definedName>
    <definedName name="__DAT9" localSheetId="3">#REF!</definedName>
    <definedName name="__DAT9" localSheetId="6">#REF!</definedName>
    <definedName name="__DAT9" localSheetId="7">#REF!</definedName>
    <definedName name="__DAT9">#REF!</definedName>
    <definedName name="_DAT1" localSheetId="2">#REF!</definedName>
    <definedName name="_DAT1" localSheetId="3">#REF!</definedName>
    <definedName name="_DAT1" localSheetId="6">#REF!</definedName>
    <definedName name="_DAT1" localSheetId="7">#REF!</definedName>
    <definedName name="_DAT1">#REF!</definedName>
    <definedName name="_DAT10" localSheetId="2">#REF!</definedName>
    <definedName name="_DAT10" localSheetId="3">#REF!</definedName>
    <definedName name="_DAT10" localSheetId="6">#REF!</definedName>
    <definedName name="_DAT10" localSheetId="7">#REF!</definedName>
    <definedName name="_DAT10">#REF!</definedName>
    <definedName name="_DAT11" localSheetId="2">#REF!</definedName>
    <definedName name="_DAT11" localSheetId="3">#REF!</definedName>
    <definedName name="_DAT11" localSheetId="6">#REF!</definedName>
    <definedName name="_DAT11" localSheetId="7">#REF!</definedName>
    <definedName name="_DAT11">#REF!</definedName>
    <definedName name="_DAT12" localSheetId="2">#REF!</definedName>
    <definedName name="_DAT12" localSheetId="3">#REF!</definedName>
    <definedName name="_DAT12" localSheetId="6">#REF!</definedName>
    <definedName name="_DAT12" localSheetId="7">#REF!</definedName>
    <definedName name="_DAT12">#REF!</definedName>
    <definedName name="_DAT13" localSheetId="2">#REF!</definedName>
    <definedName name="_DAT13" localSheetId="3">#REF!</definedName>
    <definedName name="_DAT13" localSheetId="6">#REF!</definedName>
    <definedName name="_DAT13" localSheetId="7">#REF!</definedName>
    <definedName name="_DAT13">#REF!</definedName>
    <definedName name="_DAT14" localSheetId="2">#REF!</definedName>
    <definedName name="_DAT14" localSheetId="3">#REF!</definedName>
    <definedName name="_DAT14" localSheetId="6">#REF!</definedName>
    <definedName name="_DAT14" localSheetId="7">#REF!</definedName>
    <definedName name="_DAT14">#REF!</definedName>
    <definedName name="_DAT15" localSheetId="2">#REF!</definedName>
    <definedName name="_DAT15" localSheetId="3">#REF!</definedName>
    <definedName name="_DAT15" localSheetId="6">#REF!</definedName>
    <definedName name="_DAT15" localSheetId="7">#REF!</definedName>
    <definedName name="_DAT15">#REF!</definedName>
    <definedName name="_DAT16" localSheetId="2">#REF!</definedName>
    <definedName name="_DAT16" localSheetId="3">#REF!</definedName>
    <definedName name="_DAT16" localSheetId="6">#REF!</definedName>
    <definedName name="_DAT16" localSheetId="7">#REF!</definedName>
    <definedName name="_DAT16">#REF!</definedName>
    <definedName name="_DAT17" localSheetId="2">#REF!</definedName>
    <definedName name="_DAT17" localSheetId="3">#REF!</definedName>
    <definedName name="_DAT17" localSheetId="6">#REF!</definedName>
    <definedName name="_DAT17" localSheetId="7">#REF!</definedName>
    <definedName name="_DAT17">#REF!</definedName>
    <definedName name="_DAT18" localSheetId="2">#REF!</definedName>
    <definedName name="_DAT18" localSheetId="3">#REF!</definedName>
    <definedName name="_DAT18" localSheetId="6">#REF!</definedName>
    <definedName name="_DAT18" localSheetId="7">#REF!</definedName>
    <definedName name="_DAT18">#REF!</definedName>
    <definedName name="_DAT19" localSheetId="2">#REF!</definedName>
    <definedName name="_DAT19" localSheetId="3">#REF!</definedName>
    <definedName name="_DAT19" localSheetId="6">#REF!</definedName>
    <definedName name="_DAT19" localSheetId="7">#REF!</definedName>
    <definedName name="_DAT19">#REF!</definedName>
    <definedName name="_DAT2" localSheetId="2">#REF!</definedName>
    <definedName name="_DAT2" localSheetId="3">#REF!</definedName>
    <definedName name="_DAT2" localSheetId="6">#REF!</definedName>
    <definedName name="_DAT2" localSheetId="7">#REF!</definedName>
    <definedName name="_DAT2">#REF!</definedName>
    <definedName name="_DAT20" localSheetId="2">#REF!</definedName>
    <definedName name="_DAT20" localSheetId="3">#REF!</definedName>
    <definedName name="_DAT20" localSheetId="6">#REF!</definedName>
    <definedName name="_DAT20" localSheetId="7">#REF!</definedName>
    <definedName name="_DAT20">#REF!</definedName>
    <definedName name="_DAT21" localSheetId="2">#REF!</definedName>
    <definedName name="_DAT21" localSheetId="3">#REF!</definedName>
    <definedName name="_DAT21" localSheetId="6">#REF!</definedName>
    <definedName name="_DAT21" localSheetId="7">#REF!</definedName>
    <definedName name="_DAT21">#REF!</definedName>
    <definedName name="_DAT22" localSheetId="2">#REF!</definedName>
    <definedName name="_DAT22" localSheetId="3">#REF!</definedName>
    <definedName name="_DAT22" localSheetId="6">#REF!</definedName>
    <definedName name="_DAT22" localSheetId="7">#REF!</definedName>
    <definedName name="_DAT22">#REF!</definedName>
    <definedName name="_DAT3" localSheetId="2">#REF!</definedName>
    <definedName name="_DAT3" localSheetId="3">#REF!</definedName>
    <definedName name="_DAT3" localSheetId="6">#REF!</definedName>
    <definedName name="_DAT3" localSheetId="7">#REF!</definedName>
    <definedName name="_DAT3">#REF!</definedName>
    <definedName name="_DAT4" localSheetId="2">#REF!</definedName>
    <definedName name="_DAT4" localSheetId="3">#REF!</definedName>
    <definedName name="_DAT4" localSheetId="6">#REF!</definedName>
    <definedName name="_DAT4" localSheetId="7">#REF!</definedName>
    <definedName name="_DAT4">#REF!</definedName>
    <definedName name="_DAT5" localSheetId="2">#REF!</definedName>
    <definedName name="_DAT5" localSheetId="3">#REF!</definedName>
    <definedName name="_DAT5" localSheetId="6">#REF!</definedName>
    <definedName name="_DAT5" localSheetId="7">#REF!</definedName>
    <definedName name="_DAT5">#REF!</definedName>
    <definedName name="_DAT6" localSheetId="2">#REF!</definedName>
    <definedName name="_DAT6" localSheetId="3">#REF!</definedName>
    <definedName name="_DAT6" localSheetId="6">#REF!</definedName>
    <definedName name="_DAT6" localSheetId="7">#REF!</definedName>
    <definedName name="_DAT6">#REF!</definedName>
    <definedName name="_DAT7" localSheetId="2">#REF!</definedName>
    <definedName name="_DAT7" localSheetId="3">#REF!</definedName>
    <definedName name="_DAT7" localSheetId="6">#REF!</definedName>
    <definedName name="_DAT7" localSheetId="7">#REF!</definedName>
    <definedName name="_DAT7">#REF!</definedName>
    <definedName name="_DAT8" localSheetId="2">#REF!</definedName>
    <definedName name="_DAT8" localSheetId="3">#REF!</definedName>
    <definedName name="_DAT8" localSheetId="6">#REF!</definedName>
    <definedName name="_DAT8" localSheetId="7">#REF!</definedName>
    <definedName name="_DAT8">#REF!</definedName>
    <definedName name="_DAT9" localSheetId="2">#REF!</definedName>
    <definedName name="_DAT9" localSheetId="3">#REF!</definedName>
    <definedName name="_DAT9" localSheetId="6">#REF!</definedName>
    <definedName name="_DAT9" localSheetId="7">#REF!</definedName>
    <definedName name="_DAT9">#REF!</definedName>
    <definedName name="_Hlk509496684" localSheetId="0">'Colofon 1'!$E$382</definedName>
    <definedName name="_Ref300290537" localSheetId="0">'Colofon 1'!$E$221</definedName>
    <definedName name="_Ref300297289" localSheetId="0">'Colofon 1'!$E$333</definedName>
    <definedName name="_Ref527209689" localSheetId="0">'Colofon 1'!$E$84</definedName>
    <definedName name="_Ref527209713" localSheetId="0">'Colofon 1'!$E$85</definedName>
    <definedName name="_Ref527212027" localSheetId="0">'Colofon 1'!$E$40</definedName>
    <definedName name="_Ref527212058" localSheetId="0">'Colofon 1'!$E$59</definedName>
    <definedName name="_Ref527212079" localSheetId="0">'Colofon 1'!$E$66</definedName>
    <definedName name="_Ref527212102" localSheetId="0">'Colofon 1'!$E$83</definedName>
    <definedName name="_Ref527212123" localSheetId="0">'Colofon 1'!$E$93</definedName>
    <definedName name="_Ref527212178" localSheetId="0">'Colofon 1'!$E$138</definedName>
    <definedName name="_Ref527212216" localSheetId="0">'Colofon 1'!$E$154</definedName>
    <definedName name="_Ref527212304" localSheetId="0">'Colofon 1'!$E$198</definedName>
    <definedName name="_Ref527212424" localSheetId="0">'Colofon 1'!$E$280</definedName>
    <definedName name="_Ref527216086" localSheetId="0">'Colofon 1'!$E$388</definedName>
    <definedName name="_Ref527960825" localSheetId="0">'Colofon 1'!$E$258</definedName>
    <definedName name="_Toc300302676" localSheetId="0">'Colofon 1'!$E$23</definedName>
    <definedName name="_Toc300302679" localSheetId="0">'Colofon 1'!$E$12</definedName>
    <definedName name="_Toc300302680" localSheetId="0">'Colofon 1'!$E$13</definedName>
    <definedName name="_Toc300302684" localSheetId="0">'Colofon 1'!#REF!</definedName>
    <definedName name="_Toc300302689" localSheetId="0">'Colofon 1'!$E$33</definedName>
    <definedName name="_Toc300302730" localSheetId="0">'Colofon 1'!$E$65</definedName>
    <definedName name="_Toc300302731" localSheetId="0">'Colofon 1'!$E$177</definedName>
    <definedName name="_Toc300302739" localSheetId="0">'Colofon 1'!$E$185</definedName>
    <definedName name="_Toc300302771" localSheetId="0">'Colofon 1'!$E$58</definedName>
    <definedName name="_Toc300302809" localSheetId="0">'Colofon 1'!$E$203</definedName>
    <definedName name="_Toc300302821" localSheetId="0">'Colofon 1'!$E$204</definedName>
    <definedName name="_Toc300302836" localSheetId="0">'Colofon 1'!$E$277</definedName>
    <definedName name="_Toc300302847" localSheetId="0">'Colofon 1'!$E$289</definedName>
    <definedName name="_Toc300302860" localSheetId="0">'Colofon 1'!$E$257</definedName>
    <definedName name="_Toc300302867" localSheetId="0">'Colofon 1'!$E$228</definedName>
    <definedName name="_Toc300302868" localSheetId="0">'Colofon 1'!$E$272</definedName>
    <definedName name="_Toc300302886" localSheetId="0">'Colofon 1'!$E$308</definedName>
    <definedName name="_Toc300302914" localSheetId="0">'Colofon 1'!$E$316</definedName>
    <definedName name="_Toc300302916" localSheetId="0">'Colofon 1'!$E$320</definedName>
    <definedName name="_Toc300302919" localSheetId="0">'Colofon 1'!$E$323</definedName>
    <definedName name="_Toc300302935" localSheetId="0">'Colofon 1'!$E$326</definedName>
    <definedName name="_Toc300302985" localSheetId="0">'Colofon 1'!$E$352</definedName>
    <definedName name="_Toc300302993" localSheetId="0">'Colofon 1'!$E$376</definedName>
    <definedName name="_Toc300303471" localSheetId="0">'Colofon 1'!#REF!</definedName>
    <definedName name="_Toc300303483" localSheetId="0">'Colofon 1'!$E$15</definedName>
    <definedName name="_Toc300303498" localSheetId="0">'Colofon 1'!$E$23</definedName>
    <definedName name="_Toc300303504" localSheetId="0">'Colofon 1'!$E$12</definedName>
    <definedName name="_Toc300303515" localSheetId="0">'Colofon 1'!#REF!</definedName>
    <definedName name="_Toc300303537" localSheetId="0">'Colofon 1'!$E$230</definedName>
    <definedName name="_Toc300303574" localSheetId="0">'Colofon 1'!$E$195</definedName>
    <definedName name="_Toc300303661" localSheetId="0">'Colofon 1'!$E$206</definedName>
    <definedName name="_Toc300303682" localSheetId="0">'Colofon 1'!$E$291</definedName>
    <definedName name="_Toc300303688" localSheetId="0">'Colofon 1'!$E$292</definedName>
    <definedName name="_Toc300303695" localSheetId="0">'Colofon 1'!$E$260</definedName>
    <definedName name="_Toc300303706" localSheetId="0">'Colofon 1'!$E$302</definedName>
    <definedName name="_Toc300303708" localSheetId="0">'Colofon 1'!$E$303</definedName>
    <definedName name="_Toc300303715" localSheetId="0">'Colofon 1'!$E$304</definedName>
    <definedName name="_Toc300303721" localSheetId="0">'Colofon 1'!$E$309</definedName>
    <definedName name="_Toc300303727" localSheetId="0">'Colofon 1'!$E$314</definedName>
    <definedName name="_Toc300303729" localSheetId="0">'Colofon 1'!$E$315</definedName>
    <definedName name="_Toc300303743" localSheetId="0">'Colofon 1'!$E$334</definedName>
    <definedName name="_Toc300303745" localSheetId="0">'Colofon 1'!$E$335</definedName>
    <definedName name="_Toc300303770" localSheetId="0">'Colofon 1'!$E$328</definedName>
    <definedName name="_Toc300303772" localSheetId="0">'Colofon 1'!$E$329</definedName>
    <definedName name="_Toc300304665" localSheetId="0">'Colofon 1'!$E$184</definedName>
    <definedName name="_Toc300304678" localSheetId="0">'Colofon 1'!$E$196</definedName>
    <definedName name="_Toc300304688" localSheetId="0">'Colofon 1'!$E$201</definedName>
    <definedName name="_Toc300304702" localSheetId="0">'Colofon 1'!$E$282</definedName>
    <definedName name="_Toc300304712" localSheetId="0">'Colofon 1'!$E$301</definedName>
    <definedName name="_Toc300304714" localSheetId="0">'Colofon 1'!$E$306</definedName>
    <definedName name="_Toc300304725" localSheetId="0">'Colofon 1'!$E$312</definedName>
    <definedName name="_Toc300304727" localSheetId="0">'Colofon 1'!$E$322</definedName>
    <definedName name="_Toc336119413" localSheetId="0">'Colofon 1'!$E$229</definedName>
    <definedName name="_Toc336119414" localSheetId="0">'Colofon 1'!$E$279</definedName>
    <definedName name="_Toc336119416" localSheetId="0">'Colofon 1'!$E$288</definedName>
    <definedName name="_Toc336119433" localSheetId="0">'Colofon 1'!$E$377</definedName>
    <definedName name="_xlnm.Print_Area" localSheetId="1">'1.Algemene info'!$B$1:$H$21</definedName>
    <definedName name="_xlnm.Print_Area" localSheetId="2">'2.Prijsopgaaf Broker opslagen'!$B$1:$H$17</definedName>
    <definedName name="_xlnm.Print_Area" localSheetId="3">'3. % doelstelling per doelgroep'!$B$1:$G$39</definedName>
    <definedName name="_xlnm.Print_Area" localSheetId="4">'4.Berekening Inschrijfprijs'!$B$1:$G$18</definedName>
    <definedName name="_xlnm.Print_Area" localSheetId="5">'5.Prijsscore'!$A$1:$E$42</definedName>
    <definedName name="_xlnm.Print_Area" localSheetId="6">'6. Richtlijntarieven ex BTW (1)'!$A$1:$O$6</definedName>
    <definedName name="_xlnm.Print_Area" localSheetId="7">'7. Richtlijntarieven ex BTW (2)'!$A$1:$O$6</definedName>
    <definedName name="_xlnm.Print_Area" localSheetId="0">'Colofon 1'!$B$1:$F$29</definedName>
    <definedName name="_xlnm.Print_Titles" localSheetId="1">'1.Algemene info'!$1:$4</definedName>
    <definedName name="_xlnm.Print_Titles" localSheetId="6">'6. Richtlijntarieven ex BTW (1)'!$1:$6</definedName>
    <definedName name="_xlnm.Print_Titles" localSheetId="7">'7. Richtlijntarieven ex BTW (2)'!$1:$6</definedName>
    <definedName name="contractvormen" localSheetId="2">#REF!</definedName>
    <definedName name="contractvormen" localSheetId="3">#REF!</definedName>
    <definedName name="contractvormen" localSheetId="4">#REF!</definedName>
    <definedName name="contractvormen" localSheetId="6">#REF!</definedName>
    <definedName name="contractvormen" localSheetId="7">#REF!</definedName>
    <definedName name="contractvormen">#REF!</definedName>
    <definedName name="contractvormen2">#REF!</definedName>
    <definedName name="Functie">#REF!</definedName>
    <definedName name="inkoopomzet_over_laatste_hele_jaar">#REF!</definedName>
    <definedName name="n?2_8_8\rat?1\str?10" localSheetId="2" hidden="1">#REF!</definedName>
    <definedName name="n?2_8_8\rat?1\str?10" localSheetId="3" hidden="1">#REF!</definedName>
    <definedName name="n?2_8_8\rat?1\str?10" hidden="1">#REF!</definedName>
    <definedName name="nog" localSheetId="2">#REF!</definedName>
    <definedName name="nog" localSheetId="3">#REF!</definedName>
    <definedName name="nog" localSheetId="4">#REF!</definedName>
    <definedName name="nog" localSheetId="6">#REF!</definedName>
    <definedName name="nog" localSheetId="7">#REF!</definedName>
    <definedName name="nog" localSheetId="0">#REF!</definedName>
    <definedName name="nog">#REF!</definedName>
    <definedName name="Segment">#REF!</definedName>
    <definedName name="TEST1" localSheetId="2">#REF!</definedName>
    <definedName name="TEST1" localSheetId="3">#REF!</definedName>
    <definedName name="TEST1" localSheetId="6">#REF!</definedName>
    <definedName name="TEST1" localSheetId="7">#REF!</definedName>
    <definedName name="TEST1">#REF!</definedName>
    <definedName name="TEST10" localSheetId="2">#REF!</definedName>
    <definedName name="TEST10" localSheetId="3">#REF!</definedName>
    <definedName name="TEST10" localSheetId="6">#REF!</definedName>
    <definedName name="TEST10" localSheetId="7">#REF!</definedName>
    <definedName name="TEST10">#REF!</definedName>
    <definedName name="TEST10000" localSheetId="2">#REF!</definedName>
    <definedName name="TEST10000" localSheetId="3">#REF!</definedName>
    <definedName name="TEST10000" localSheetId="6">#REF!</definedName>
    <definedName name="TEST10000" localSheetId="7">#REF!</definedName>
    <definedName name="TEST10000">#REF!</definedName>
    <definedName name="TEST11" localSheetId="2">#REF!</definedName>
    <definedName name="TEST11" localSheetId="3">#REF!</definedName>
    <definedName name="TEST11" localSheetId="6">#REF!</definedName>
    <definedName name="TEST11" localSheetId="7">#REF!</definedName>
    <definedName name="TEST11">#REF!</definedName>
    <definedName name="TEST2" localSheetId="2">#REF!</definedName>
    <definedName name="TEST2" localSheetId="3">#REF!</definedName>
    <definedName name="TEST2" localSheetId="6">#REF!</definedName>
    <definedName name="TEST2" localSheetId="7">#REF!</definedName>
    <definedName name="TEST2">#REF!</definedName>
    <definedName name="TEST3" localSheetId="2">#REF!</definedName>
    <definedName name="TEST3" localSheetId="3">#REF!</definedName>
    <definedName name="TEST3" localSheetId="6">#REF!</definedName>
    <definedName name="TEST3" localSheetId="7">#REF!</definedName>
    <definedName name="TEST3">#REF!</definedName>
    <definedName name="TEST365" localSheetId="2">#REF!</definedName>
    <definedName name="TEST365" localSheetId="3">#REF!</definedName>
    <definedName name="TEST365">#REF!</definedName>
    <definedName name="TEST4" localSheetId="2">#REF!</definedName>
    <definedName name="TEST4" localSheetId="3">#REF!</definedName>
    <definedName name="TEST4" localSheetId="6">#REF!</definedName>
    <definedName name="TEST4" localSheetId="7">#REF!</definedName>
    <definedName name="TEST4">#REF!</definedName>
    <definedName name="TEST5" localSheetId="2">#REF!</definedName>
    <definedName name="TEST5" localSheetId="3">#REF!</definedName>
    <definedName name="TEST5" localSheetId="6">#REF!</definedName>
    <definedName name="TEST5" localSheetId="7">#REF!</definedName>
    <definedName name="TEST5">#REF!</definedName>
    <definedName name="TEST6" localSheetId="2">#REF!</definedName>
    <definedName name="TEST6" localSheetId="3">#REF!</definedName>
    <definedName name="TEST6" localSheetId="6">#REF!</definedName>
    <definedName name="TEST6" localSheetId="7">#REF!</definedName>
    <definedName name="TEST6">#REF!</definedName>
    <definedName name="TEST7" localSheetId="2">#REF!</definedName>
    <definedName name="TEST7" localSheetId="3">#REF!</definedName>
    <definedName name="TEST7" localSheetId="6">#REF!</definedName>
    <definedName name="TEST7" localSheetId="7">#REF!</definedName>
    <definedName name="TEST7">#REF!</definedName>
    <definedName name="TEST8" localSheetId="2">#REF!</definedName>
    <definedName name="TEST8" localSheetId="3">#REF!</definedName>
    <definedName name="TEST8" localSheetId="6">#REF!</definedName>
    <definedName name="TEST8" localSheetId="7">#REF!</definedName>
    <definedName name="TEST8">#REF!</definedName>
    <definedName name="TEST9" localSheetId="2">#REF!</definedName>
    <definedName name="TEST9" localSheetId="3">#REF!</definedName>
    <definedName name="TEST9" localSheetId="6">#REF!</definedName>
    <definedName name="TEST9" localSheetId="7">#REF!</definedName>
    <definedName name="TEST9">#REF!</definedName>
    <definedName name="TESTHKEY" localSheetId="2">#REF!</definedName>
    <definedName name="TESTHKEY" localSheetId="3">#REF!</definedName>
    <definedName name="TESTHKEY" localSheetId="6">#REF!</definedName>
    <definedName name="TESTHKEY" localSheetId="7">#REF!</definedName>
    <definedName name="TESTHKEY">#REF!</definedName>
    <definedName name="TESTKEYS" localSheetId="2">#REF!</definedName>
    <definedName name="TESTKEYS" localSheetId="3">#REF!</definedName>
    <definedName name="TESTKEYS" localSheetId="6">#REF!</definedName>
    <definedName name="TESTKEYS" localSheetId="7">#REF!</definedName>
    <definedName name="TESTKEYS">#REF!</definedName>
    <definedName name="TESTVKEY" localSheetId="2">#REF!</definedName>
    <definedName name="TESTVKEY" localSheetId="3">#REF!</definedName>
    <definedName name="TESTVKEY" localSheetId="6">#REF!</definedName>
    <definedName name="TESTVKEY" localSheetId="7">#REF!</definedName>
    <definedName name="TESTVKEY">#REF!</definedName>
    <definedName name="week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25" l="1"/>
  <c r="G29" i="25"/>
  <c r="G27" i="25"/>
  <c r="G30" i="25" l="1"/>
  <c r="G26" i="25" l="1"/>
  <c r="G25" i="25"/>
  <c r="G24" i="25"/>
  <c r="G23" i="25"/>
  <c r="F9" i="17" l="1"/>
  <c r="E7" i="18" s="1"/>
  <c r="B7" i="18"/>
  <c r="E7" i="16"/>
  <c r="F8" i="17" l="1"/>
  <c r="F7" i="17"/>
  <c r="D7" i="16" l="1"/>
  <c r="C7" i="16"/>
  <c r="E6" i="18" l="1"/>
  <c r="B6" i="18"/>
  <c r="B5" i="18"/>
  <c r="F32" i="25" l="1"/>
  <c r="G20" i="25" l="1"/>
  <c r="G31" i="25" l="1"/>
  <c r="G22" i="25"/>
  <c r="G21" i="25"/>
  <c r="G19" i="25"/>
  <c r="G18" i="25"/>
  <c r="G17" i="25"/>
  <c r="G16" i="25"/>
  <c r="G15" i="25"/>
  <c r="G14" i="25"/>
  <c r="E32" i="25" l="1"/>
  <c r="B23" i="23"/>
  <c r="B28" i="23"/>
  <c r="F6" i="18" l="1"/>
  <c r="G6" i="18" s="1"/>
  <c r="F7" i="18"/>
  <c r="G7" i="18" s="1"/>
  <c r="F5" i="18"/>
  <c r="B24" i="23"/>
  <c r="B25" i="23" l="1"/>
  <c r="B26" i="23" l="1"/>
  <c r="B27" i="23" s="1"/>
  <c r="E5" i="18" l="1"/>
  <c r="G5" i="18" s="1"/>
  <c r="G8" i="18" l="1"/>
  <c r="C17" i="23"/>
  <c r="C16" i="23"/>
  <c r="C23" i="23" l="1"/>
  <c r="C28" i="23"/>
  <c r="C24" i="23"/>
  <c r="C25" i="23"/>
  <c r="C27" i="23"/>
  <c r="C26" i="23"/>
  <c r="G11" i="18" l="1"/>
  <c r="C8" i="23" l="1"/>
  <c r="C9" i="23" s="1"/>
  <c r="C19" i="23" s="1"/>
  <c r="D19" i="23" s="1"/>
</calcChain>
</file>

<file path=xl/sharedStrings.xml><?xml version="1.0" encoding="utf-8"?>
<sst xmlns="http://schemas.openxmlformats.org/spreadsheetml/2006/main" count="433" uniqueCount="130">
  <si>
    <t>Instructie:</t>
  </si>
  <si>
    <t>1. Format en indeling niet wijzigen</t>
  </si>
  <si>
    <t>2. Vul de lichtblauwe velden in.</t>
  </si>
  <si>
    <t>4. Alle prijzen: exclusief BTW</t>
  </si>
  <si>
    <t>5. Prijzenblad dient rechtsgeldig (digitaal) ondertekend te worden door een tekenbevoegd persoon (op deze pagina)</t>
  </si>
  <si>
    <t>Classificatie:  strikt vertrouwelijk</t>
  </si>
  <si>
    <t>Naam Inschrijver</t>
  </si>
  <si>
    <t>Naam tekenbevoegd persoon:</t>
  </si>
  <si>
    <t>&lt;Naam&gt;</t>
  </si>
  <si>
    <t>Datum:</t>
  </si>
  <si>
    <t>Handtekening tekenbevoegd persoon:</t>
  </si>
  <si>
    <t>&lt;Datum&gt;</t>
  </si>
  <si>
    <t>Toelichting tariefopbouw (vereenvoudigde weergave)</t>
  </si>
  <si>
    <t>Prijs per uur (facturatie)</t>
  </si>
  <si>
    <t xml:space="preserve">
Overeengekomen Inhuurtarief per uur.
Richtlijntarieven van toepassing.
</t>
  </si>
  <si>
    <t xml:space="preserve">
Overeengekomen Inhuurtarief per uur.
Richtlijntarieven van toepassing.</t>
  </si>
  <si>
    <t xml:space="preserve">Externe Medewerkers
</t>
  </si>
  <si>
    <t>Vul de blauwe velden in (verplichting)</t>
  </si>
  <si>
    <t>Korte toelichting</t>
  </si>
  <si>
    <t>Broker-opslag te betalen door Opdrachtgever*</t>
  </si>
  <si>
    <t xml:space="preserve">* Let op! Opslagen worden afgerond op 2 decimalen achter de komma. </t>
  </si>
  <si>
    <t>Bedragen exclusief BTW</t>
  </si>
  <si>
    <t>Toelichting</t>
  </si>
  <si>
    <t xml:space="preserve">eindschaal Inchrijver in staat is om de Aanvragen te vervullen. Het ingevoerde percentage per doelgroep wordt gewogen berekend op basis van het inhuurvolume per doelgroep en zal </t>
  </si>
  <si>
    <t>Door Opdrachtgever zijn de toe te passen percentages begrenst op een maximale verlaging van -10% en en maximale verhoging van 5%.</t>
  </si>
  <si>
    <t xml:space="preserve">Lager dan wel hoger inschalen dan de vooraf bepaalde percentages door Opdrachtgever is niet toegestaan (o.a. in verband met juiste beloning conform wet- en regelgeving) </t>
  </si>
  <si>
    <t>Vul de lichtblauwe velden in (verplichting)</t>
  </si>
  <si>
    <t>Voorbeeldfuncties (gebasserd op huidige inhuurbestand) niet uitputtend.</t>
  </si>
  <si>
    <t>Percentage van de totale inhuurbehoefte</t>
  </si>
  <si>
    <t>HR</t>
  </si>
  <si>
    <t>Management</t>
  </si>
  <si>
    <t>Totaal gewogen percentage</t>
  </si>
  <si>
    <t>Inschrijfprijs</t>
  </si>
  <si>
    <t>Berekening voor prijsvergelijk / ranking</t>
  </si>
  <si>
    <t>Uren*</t>
  </si>
  <si>
    <t>Tarief*</t>
  </si>
  <si>
    <t>Aangepast Tarief* o.b.v. doelstellingsspercentage</t>
  </si>
  <si>
    <t>*Bevat fictieve data om inschrijvingen te kunnen vergelijken en strategisch inschrijven te voorkomen.</t>
  </si>
  <si>
    <t>Rekentool prijsscore</t>
  </si>
  <si>
    <t>Prijs Inschrijver</t>
  </si>
  <si>
    <t>Minimale prijs</t>
  </si>
  <si>
    <t>Maximale prijs</t>
  </si>
  <si>
    <t>Uw totale inschrijfprijs</t>
  </si>
  <si>
    <t>Totale inschrijving</t>
  </si>
  <si>
    <t>Omschrijving</t>
  </si>
  <si>
    <t>Bandbreedte</t>
  </si>
  <si>
    <t>Punten prijs</t>
  </si>
  <si>
    <t>Score voor waarde van inschrijver</t>
  </si>
  <si>
    <t>Punten</t>
  </si>
  <si>
    <t>Richtlijntarieven</t>
  </si>
  <si>
    <t>Doelgroep</t>
  </si>
  <si>
    <t>Begin</t>
  </si>
  <si>
    <t>Midden</t>
  </si>
  <si>
    <t>Eind</t>
  </si>
  <si>
    <t>Schaal</t>
  </si>
  <si>
    <t>Minimum Richttarief</t>
  </si>
  <si>
    <t>Maximum Richttarief</t>
  </si>
  <si>
    <t>Opslag te betalen door Opdrachtgever*</t>
  </si>
  <si>
    <t>Minimale Opslag te 
betalen door Opdrachtgever
(begrenzing)</t>
  </si>
  <si>
    <t>Maximale Opslag te betalen door Opdrachtgever  (begrenzing)</t>
  </si>
  <si>
    <t xml:space="preserve">
Overeengekomen Inhuurtarief per uur.
Richtlijntarieven niet van toepassing bij te migreren contracten.</t>
  </si>
  <si>
    <t>Inhuurtarief (excl. Opslag)</t>
  </si>
  <si>
    <t>Opslag</t>
  </si>
  <si>
    <t xml:space="preserve">3. Inschrijvers dienen deze Bijlage, het Prijzenblad, volledig in te vullen. </t>
  </si>
  <si>
    <t>Invulblad Opslagen</t>
  </si>
  <si>
    <t>Invulblad Doelstellingspercentage per doelgroep</t>
  </si>
  <si>
    <t>Doelstellings-percentage Inschijver</t>
  </si>
  <si>
    <t xml:space="preserve">Aangeboden Doelstellingspercentages worden opgenomen in de KPI-rapportage en jaarlijks middels een resultaatmeting getoetst. </t>
  </si>
  <si>
    <t>Bedrijfsvoering</t>
  </si>
  <si>
    <t>Er kan maximaal 1 Opslag per Nadere Overeenkomst (inzet) worden toegepast.</t>
  </si>
  <si>
    <t>Opslag per uur, Intermediaire dienstverlening 
(incl contract service) - Toeleveranciers</t>
  </si>
  <si>
    <t>Opslag per uur, Intermediaire dienstverlening 
(incl contract service) - Zzp</t>
  </si>
  <si>
    <t>Opslag per uur voor te migreren contracten 
(zowel Toeleveranciers als Zzp)</t>
  </si>
  <si>
    <t xml:space="preserve">Als Opslag op het Inhuurtarief van Toeleveranciers. Inclusief de kosten voor sourcing, contractmanagement, implementatie, exit, etc. 
Een vaste absolute Opslag per gefactureerd uur. </t>
  </si>
  <si>
    <t xml:space="preserve">Als opslag op het Inhuurtarief van Zzp. Inclusief de kosten voor sourcing, contractmanagement, implementatie, exit, etc. 
Een vaste absolute Opslag per gefactureerd uur. </t>
  </si>
  <si>
    <t>Idem aan 1 &amp; 2 echter bedoeld voor de, ten tijde van definitieve gunning, actieve Nadere Overeenkomsten welke bij Inschrijver worden ondergebracht (gemigreerd)</t>
  </si>
  <si>
    <t>Communicatie</t>
  </si>
  <si>
    <t>Projectmanagement</t>
  </si>
  <si>
    <t>Inkoop</t>
  </si>
  <si>
    <t>Richtlijntarieven (Excl. BTW)</t>
  </si>
  <si>
    <r>
      <t xml:space="preserve">Uurtarieven inclusief loonkosten, vaste nominale Marktopslag per schaal, reis/ autokosten en opleidingskosten.  
Voor deze Doelgroep geldt geen overwerk        </t>
    </r>
    <r>
      <rPr>
        <b/>
        <sz val="14"/>
        <rFont val="VAG Rounded Std Thin"/>
      </rPr>
      <t>EXCLUSIEF BTW</t>
    </r>
  </si>
  <si>
    <t>Richtlijntarieven Inhuur Professionals (Excl. BTW)</t>
  </si>
  <si>
    <t>Copyright ©2025 Bedrijfsvoering Drechtsteden</t>
  </si>
  <si>
    <t>Aangeboden 
opslag</t>
  </si>
  <si>
    <t>Totaal MSP diensten</t>
  </si>
  <si>
    <t>Copyright ©2025 Bedrijfsvoering Drechtsteden. Niets uit deze uitgave mag worden verveelvoudigd zonder toestemming van Bedrijfsvoering Drechtsteden.</t>
  </si>
  <si>
    <t>Administratief &amp; Ondersteuning</t>
  </si>
  <si>
    <t xml:space="preserve">Finance </t>
  </si>
  <si>
    <t>Informatiemanagement</t>
  </si>
  <si>
    <t>IT Beheer</t>
  </si>
  <si>
    <t>IT facilitators</t>
  </si>
  <si>
    <t>IT ontwikkeling</t>
  </si>
  <si>
    <t>Juridisch</t>
  </si>
  <si>
    <t>Medisch</t>
  </si>
  <si>
    <t>Medisch ondersteunend</t>
  </si>
  <si>
    <t>Ruimtelijk</t>
  </si>
  <si>
    <t>Sociaal domein</t>
  </si>
  <si>
    <t>Technisch</t>
  </si>
  <si>
    <t>Business controller, concerncontroller, financieel adviseur, senior financieel adviseur, senior financieel medewerker</t>
  </si>
  <si>
    <t>Adviseur informatiemanagement, informatiemanager, information security officer, medewerker informatiebeheer</t>
  </si>
  <si>
    <t>Applicatiebeheerder, technische beheerder</t>
  </si>
  <si>
    <t>HR adviseur, HR specialist, HR medewerker, senior HR adviseur</t>
  </si>
  <si>
    <t>Beleidsadviseur, bouwkundig projectleider, vergunningverlener WABO, omgevingsadviseur, projectleider civiel, projectmanager gebiedsontwikkeling, aenior adviseur stedenbouw, verkeerkundige</t>
  </si>
  <si>
    <t>Europese openbare aanbesteding MSP-dienstverlening</t>
  </si>
  <si>
    <r>
      <t xml:space="preserve">Van Inschrijver wordt verwacht dat hij per doelgroep, opgenomen in de Richtlijntarieven zie </t>
    </r>
    <r>
      <rPr>
        <b/>
        <sz val="14"/>
        <color theme="1"/>
        <rFont val="VAGRoundedStd-Thin"/>
      </rPr>
      <t>tabblad 6. Richtlijntarieven</t>
    </r>
    <r>
      <rPr>
        <sz val="14"/>
        <color theme="1"/>
        <rFont val="VAGRoundedStd-Thin"/>
      </rPr>
      <t>, aangeeft met welk percentage onder, op of boven de maximale</t>
    </r>
  </si>
  <si>
    <t>als gewogen percentage gebruikt worden voor de aanpassing van het fictieve inhuurtarief ten behoeve van het bepalen van de Inschrijfprijs.</t>
  </si>
  <si>
    <t>Beleidsadviseur sociaal domein, consulent sociaal domein, consulent bestaanszekerheid, Jobcoach</t>
  </si>
  <si>
    <t>Inkoopadviseur, contractmanager</t>
  </si>
  <si>
    <t xml:space="preserve">Niets uit deze uitgave mag worden verveelvoudigd, opgeslagen in een geautomatiseerd gegevensbestand, of openbaar gemaakt, in enige vorm of op enige wijze, hetzij elektronisch, mechanisch, door fotokopieën, opnamen of enig andere manier, zonder voorafgaande schriftelijke toestemming van Bedrijfsvoering Drechtsteden. </t>
  </si>
  <si>
    <t>GIS Specialist, Technisch Beheerder, ingenieur</t>
  </si>
  <si>
    <t>Arts, Basisarts, Gedragswetenschapper, Verpleegkundige, Verpleegkundige Najaarscampagne Covid</t>
  </si>
  <si>
    <t>10A</t>
  </si>
  <si>
    <t>11A</t>
  </si>
  <si>
    <t>Factor eenmalige uitkeringen en belaste kosten</t>
  </si>
  <si>
    <t>Administratief &amp; ondersteuning</t>
  </si>
  <si>
    <t>Finance</t>
  </si>
  <si>
    <t>IT Facilitators</t>
  </si>
  <si>
    <t xml:space="preserve">Technisch </t>
  </si>
  <si>
    <t>Bijlage E	 - Prijzenblad (incl. Doelgroepenlijst)</t>
  </si>
  <si>
    <t>TenderNed-nummer 549828</t>
  </si>
  <si>
    <t>Zie tabblad 6 en 7. Richtlijntarieven voor de maximale eindtarieven per doelgroep</t>
  </si>
  <si>
    <t>Afdelingshoofd, Ambtelijk secretaris, Clustermanager M&amp;O, Directievoerder, Domeinsecretaris,  Projectsecretaris, Strategisch bestuursadviseur, Teamleider BRIW, Teamleider ruimtelijke ontwikkeling, Teammanager Bedrijfsvoering, Teammanager Projecten - ruimtelijke ontwikkeling</t>
  </si>
  <si>
    <t>Griffier, Junior vergunningverlener, Juridisch adviseur WOO, Jurist APV en bijzondere wetten, Jurist Handhaving, Medewerker Bezwaar &amp; Beroep, Medewerker boete, Raadsadviseur, Senior Jurist Omgevingsrecht, Vergunningverlener, WOO Coördinator</t>
  </si>
  <si>
    <t>Medewerker procesoptimalisatie, Planner,  Bestuurssecretaresse, Directiesecretaresse, Managementassistente, Bestuursondersteuner</t>
  </si>
  <si>
    <t>Communicatieadviseur, communicatiespecialist, senior communicatieadviseur/ kwartiermaker</t>
  </si>
  <si>
    <t>Allround medewerker burgerzaken, specialist burgerzaken BRP, toezichthouder civiel, BOA</t>
  </si>
  <si>
    <t>IT- project coordinator, projectleider ICT, projectleider virtueel assistent GEM</t>
  </si>
  <si>
    <t>Consultant ICT, RPA specialist, Technisch engineer / Packager, Technisch projectleider IT</t>
  </si>
  <si>
    <t>Locatiecoordinator,  maatschappelijk werker triage, vloercoördinator</t>
  </si>
  <si>
    <t>Procesmanager, Programmasecretaris, Projectleider, Projectmanager, Projectmedewerker, Projectsecretaris, Projectuitvoerder, Senior Programmasecretaris Ruimtelijke Vernieuwing, Senior Projectmedewerker, Strategisch Adviseur Projecten, Werkgroepleider "Werken en Vergaderen"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</si>
</sst>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quot;\ #,##0.00_);[Red]\(&quot;€&quot;\ #,##0.00\)"/>
    <numFmt numFmtId="44" formatCode="_(&quot;€&quot;\ * #,##0.00_);_(&quot;€&quot;\ * \(#,##0.00\);_(&quot;€&quot;\ * &quot;-&quot;??_);_(@_)"/>
    <numFmt numFmtId="43" formatCode="_(* #,##0.00_);_(* \(#,##0.00\);_(* &quot;-&quot;??_);_(@_)"/>
    <numFmt numFmtId="164" formatCode="&quot;€&quot;\ #,##0.00;[Red]&quot;€&quot;\ \-#,##0.00"/>
    <numFmt numFmtId="165" formatCode="_ &quot;€&quot;\ * #,##0.00_ ;_ &quot;€&quot;\ * \-#,##0.00_ ;_ &quot;€&quot;\ * &quot;-&quot;??_ ;_ @_ "/>
    <numFmt numFmtId="166" formatCode="_ * #,##0.00_ ;_ * \-#,##0.00_ ;_ * &quot;-&quot;??_ ;_ @_ "/>
    <numFmt numFmtId="167" formatCode="&quot;€&quot;\ #,##0.00"/>
    <numFmt numFmtId="168" formatCode="0.0%"/>
    <numFmt numFmtId="169" formatCode="&quot;€&quot;\ #,##0"/>
    <numFmt numFmtId="170" formatCode="_ [$€-413]\ * #,##0.00_ ;_ [$€-413]\ * \-#,##0.00_ ;_ [$€-413]\ * &quot;-&quot;??_ ;_ @_ "/>
    <numFmt numFmtId="171" formatCode="_-* #,##0.00_-;_-* #,##0.00\-;_-* &quot;-&quot;??_-;_-@_-"/>
    <numFmt numFmtId="172" formatCode="_(&quot;€&quot;* #,##0.00_);_(&quot;€&quot;* \(#,##0.00\);_(&quot;€&quot;* &quot;-&quot;??_);_(@_)"/>
    <numFmt numFmtId="173" formatCode="_-&quot;€&quot;\ * #,##0.00_-;_-&quot;€&quot;\ * #,##0.00\-;_-&quot;€&quot;\ * &quot;-&quot;??_-;_-@_-"/>
    <numFmt numFmtId="174" formatCode="0.0"/>
    <numFmt numFmtId="175" formatCode="_-[$€-2]\ * #,##0.00_-;_-[$€-2]\ * #,##0.00\-;_-[$€-2]\ * &quot;-&quot;??_-;_-@_-"/>
    <numFmt numFmtId="176" formatCode="_-[$€-2]\ * #,##0_-;_-[$€-2]\ * #,##0\-;_-[$€-2]\ * &quot;-&quot;??_-;_-@_-"/>
    <numFmt numFmtId="177" formatCode="0.0000"/>
    <numFmt numFmtId="178" formatCode="_ &quot;€&quot;\ * #,##0_ ;_ &quot;€&quot;\ * \-#,##0_ ;_ &quot;€&quot;\ * &quot;-&quot;??_ ;_ @_ "/>
    <numFmt numFmtId="179" formatCode="_-[$€-2]\ * #,##0.00_-;_-[$€-2]\ * #,##0.00\-;_-[$€-2]\ * &quot;-&quot;??_-;_-@"/>
    <numFmt numFmtId="180" formatCode="_-[$€-2]\ * #,##0_-;_-[$€-2]\ * #,##0\-;_-[$€-2]\ * &quot;-&quot;??_-;_-@"/>
    <numFmt numFmtId="181" formatCode="0.000%"/>
  </numFmts>
  <fonts count="115">
    <font>
      <sz val="11"/>
      <color theme="1"/>
      <name val="Arial"/>
    </font>
    <font>
      <sz val="12"/>
      <color theme="1"/>
      <name val="Calibri"/>
      <family val="2"/>
      <scheme val="minor"/>
    </font>
    <font>
      <sz val="11"/>
      <color theme="1"/>
      <name val="Calibri"/>
      <family val="2"/>
      <scheme val="minor"/>
    </font>
    <font>
      <sz val="10"/>
      <name val="Arial"/>
      <family val="2"/>
    </font>
    <font>
      <sz val="10"/>
      <color theme="1"/>
      <name val="OpenSans"/>
      <family val="2"/>
    </font>
    <font>
      <sz val="11"/>
      <color theme="1"/>
      <name val="Calibri"/>
      <family val="2"/>
      <scheme val="minor"/>
    </font>
    <font>
      <sz val="10"/>
      <name val="Arial"/>
      <family val="2"/>
    </font>
    <font>
      <sz val="11"/>
      <color theme="1"/>
      <name val="Arial"/>
      <family val="2"/>
    </font>
    <font>
      <sz val="11"/>
      <color theme="1"/>
      <name val="Arial"/>
      <family val="2"/>
    </font>
    <font>
      <sz val="11"/>
      <color rgb="FF3F3F76"/>
      <name val="Calibri"/>
      <family val="2"/>
      <scheme val="minor"/>
    </font>
    <font>
      <sz val="11"/>
      <color theme="0"/>
      <name val="Calibri"/>
      <family val="2"/>
      <scheme val="minor"/>
    </font>
    <font>
      <u/>
      <sz val="10"/>
      <color rgb="FF0000FF"/>
      <name val="Arial"/>
      <family val="2"/>
    </font>
    <font>
      <u/>
      <sz val="10"/>
      <color indexed="12"/>
      <name val="Arial"/>
      <family val="2"/>
    </font>
    <font>
      <sz val="10"/>
      <color theme="1"/>
      <name val="VAGRoundedStd-Thin"/>
    </font>
    <font>
      <b/>
      <sz val="16"/>
      <color indexed="63"/>
      <name val="VAGRoundedStd-Thin"/>
    </font>
    <font>
      <sz val="18"/>
      <color rgb="FFE26207"/>
      <name val="VAGRoundedStd-Thin"/>
    </font>
    <font>
      <b/>
      <sz val="16"/>
      <color theme="1"/>
      <name val="VAGRoundedStd-Thin"/>
    </font>
    <font>
      <sz val="18"/>
      <color theme="1"/>
      <name val="VAGRoundedStd-Thin"/>
    </font>
    <font>
      <b/>
      <sz val="10"/>
      <color theme="1"/>
      <name val="VAGRoundedStd-Thin"/>
    </font>
    <font>
      <b/>
      <sz val="14"/>
      <color theme="1"/>
      <name val="VAGRoundedStd-Thin"/>
    </font>
    <font>
      <sz val="12"/>
      <color theme="1"/>
      <name val="VAGRoundedStd-Thin"/>
    </font>
    <font>
      <sz val="11"/>
      <color theme="1"/>
      <name val="VAGRoundedStd-Thin"/>
    </font>
    <font>
      <b/>
      <sz val="12"/>
      <color theme="1"/>
      <name val="VAGRoundedStd-Thin"/>
    </font>
    <font>
      <sz val="12"/>
      <color rgb="FFE26207"/>
      <name val="VAGRoundedStd-Thin"/>
    </font>
    <font>
      <b/>
      <sz val="20"/>
      <name val="VAGRoundedStd-Thin"/>
    </font>
    <font>
      <b/>
      <sz val="20"/>
      <color theme="1"/>
      <name val="VAGRoundedStd-Thin"/>
    </font>
    <font>
      <sz val="20"/>
      <color theme="1"/>
      <name val="VAGRoundedStd-Thin"/>
    </font>
    <font>
      <sz val="12"/>
      <color rgb="FF4D4D4D"/>
      <name val="VAGRoundedStd-Thin"/>
    </font>
    <font>
      <b/>
      <sz val="12"/>
      <name val="VAGRoundedStd-Thin"/>
    </font>
    <font>
      <sz val="10"/>
      <color theme="0"/>
      <name val="VAGRoundedStd-Thin"/>
    </font>
    <font>
      <i/>
      <sz val="10"/>
      <color theme="1"/>
      <name val="VAGRoundedStd-Thin"/>
    </font>
    <font>
      <i/>
      <sz val="12"/>
      <name val="VAGRoundedStd-Thin"/>
    </font>
    <font>
      <sz val="12"/>
      <name val="VAGRoundedStd-Thin"/>
    </font>
    <font>
      <sz val="14"/>
      <name val="VAGRoundedStd-Thin"/>
    </font>
    <font>
      <sz val="14"/>
      <color theme="1"/>
      <name val="VAGRoundedStd-Thin"/>
    </font>
    <font>
      <sz val="14"/>
      <color theme="0"/>
      <name val="VAGRoundedStd-Thin"/>
    </font>
    <font>
      <b/>
      <i/>
      <sz val="14"/>
      <color theme="1"/>
      <name val="VAGRoundedStd-Thin"/>
    </font>
    <font>
      <b/>
      <sz val="12"/>
      <color rgb="FF333333"/>
      <name val="VAGRoundedStd-Thin"/>
    </font>
    <font>
      <sz val="12"/>
      <color theme="0"/>
      <name val="VAGRoundedStd-Thin"/>
    </font>
    <font>
      <sz val="10"/>
      <name val="VAGRoundedStd-Thin"/>
    </font>
    <font>
      <sz val="11"/>
      <name val="VAGRoundedStd-Thin"/>
    </font>
    <font>
      <b/>
      <sz val="11"/>
      <color theme="1"/>
      <name val="VAGRoundedStd-Thin"/>
    </font>
    <font>
      <b/>
      <sz val="10"/>
      <name val="VAGRoundedStd-Thin"/>
    </font>
    <font>
      <sz val="10"/>
      <color rgb="FF000000"/>
      <name val="VAGRoundedStd-Thin"/>
    </font>
    <font>
      <i/>
      <sz val="10"/>
      <name val="VAGRoundedStd-Thin"/>
    </font>
    <font>
      <sz val="10"/>
      <color rgb="FFFF0000"/>
      <name val="VAGRoundedStd-Thin"/>
    </font>
    <font>
      <b/>
      <sz val="10"/>
      <color theme="0"/>
      <name val="VAGRoundedStd-Thin"/>
    </font>
    <font>
      <b/>
      <sz val="14"/>
      <color indexed="63"/>
      <name val="VAGRoundedStd-Thin"/>
    </font>
    <font>
      <i/>
      <sz val="14"/>
      <color theme="0"/>
      <name val="VAGRoundedStd-Thin"/>
    </font>
    <font>
      <sz val="14"/>
      <color rgb="FFE26207"/>
      <name val="VAGRoundedStd-Thin"/>
    </font>
    <font>
      <i/>
      <sz val="14"/>
      <color theme="1"/>
      <name val="VAGRoundedStd-Thin"/>
    </font>
    <font>
      <i/>
      <sz val="14"/>
      <name val="VAGRoundedStd-Thin"/>
    </font>
    <font>
      <sz val="9"/>
      <color theme="1"/>
      <name val="VAGRoundedStd-Thin"/>
    </font>
    <font>
      <sz val="10"/>
      <name val="Arial"/>
      <family val="2"/>
    </font>
    <font>
      <b/>
      <sz val="12"/>
      <color theme="0"/>
      <name val="VAGRoundedStd-Thin"/>
    </font>
    <font>
      <b/>
      <sz val="11"/>
      <color theme="0"/>
      <name val="VAGRoundedStd-Thin"/>
    </font>
    <font>
      <sz val="11"/>
      <color theme="0"/>
      <name val="VAGRoundedStd-Thin"/>
    </font>
    <font>
      <sz val="10"/>
      <name val="Open Sans"/>
      <family val="2"/>
    </font>
    <font>
      <sz val="8"/>
      <color indexed="23"/>
      <name val="VAGRounded BT"/>
    </font>
    <font>
      <sz val="16"/>
      <color indexed="63"/>
      <name val="VAG Rounded Std Bold"/>
    </font>
    <font>
      <sz val="14"/>
      <color indexed="9"/>
      <name val="VAG Rounded Std Bold"/>
    </font>
    <font>
      <sz val="14"/>
      <color indexed="23"/>
      <name val="VAG Rounded Std Bold"/>
    </font>
    <font>
      <sz val="14"/>
      <name val="VAG Rounded Std Bold"/>
    </font>
    <font>
      <u/>
      <sz val="14"/>
      <color rgb="FFFF0000"/>
      <name val="VAG Rounded Std Bold"/>
    </font>
    <font>
      <b/>
      <sz val="14"/>
      <name val="Open Sans"/>
      <family val="2"/>
    </font>
    <font>
      <sz val="10"/>
      <name val="VAGRounded BT"/>
    </font>
    <font>
      <b/>
      <sz val="11"/>
      <color indexed="9"/>
      <name val="VAG Rounded Std Bold"/>
    </font>
    <font>
      <sz val="10"/>
      <name val="VAG Rounded Std Bold"/>
    </font>
    <font>
      <sz val="11"/>
      <name val="VAG Rounded Std Bold"/>
    </font>
    <font>
      <sz val="11"/>
      <color indexed="9"/>
      <name val="VAG Rounded Std Bold"/>
    </font>
    <font>
      <sz val="12"/>
      <color indexed="63"/>
      <name val="VAG Rounded Std Bold"/>
    </font>
    <font>
      <sz val="12"/>
      <name val="VAG Rounded Std Thin"/>
    </font>
    <font>
      <b/>
      <sz val="12"/>
      <color indexed="63"/>
      <name val="Open Sans"/>
      <family val="2"/>
    </font>
    <font>
      <b/>
      <sz val="11"/>
      <color indexed="63"/>
      <name val="VAG Rounded Std Bold"/>
    </font>
    <font>
      <b/>
      <sz val="12"/>
      <color indexed="63"/>
      <name val="VAG Rounded Std Bold"/>
    </font>
    <font>
      <sz val="11"/>
      <color indexed="63"/>
      <name val="VAG Rounded Std Bold"/>
    </font>
    <font>
      <sz val="10"/>
      <color theme="1"/>
      <name val="Open Sans"/>
      <family val="2"/>
    </font>
    <font>
      <b/>
      <sz val="11"/>
      <name val="VAG Rounded Std Bold"/>
    </font>
    <font>
      <b/>
      <sz val="11"/>
      <color indexed="63"/>
      <name val="Open Sans"/>
      <family val="2"/>
    </font>
    <font>
      <sz val="11"/>
      <color indexed="63"/>
      <name val="Open Sans"/>
      <family val="2"/>
    </font>
    <font>
      <sz val="10"/>
      <color indexed="9"/>
      <name val="Open Sans"/>
      <family val="2"/>
    </font>
    <font>
      <sz val="14"/>
      <name val="VAG Rounded Std Light"/>
    </font>
    <font>
      <sz val="20"/>
      <color rgb="FFE26207"/>
      <name val="VAG Rounded Std Bold"/>
    </font>
    <font>
      <sz val="8"/>
      <name val="Open Sans"/>
      <family val="2"/>
    </font>
    <font>
      <sz val="12"/>
      <name val="Calibri"/>
      <family val="2"/>
    </font>
    <font>
      <b/>
      <i/>
      <sz val="14"/>
      <name val="VAGRoundedStd-Thin"/>
    </font>
    <font>
      <b/>
      <sz val="16"/>
      <name val="VAGRoundedStd-Thin"/>
    </font>
    <font>
      <b/>
      <sz val="10"/>
      <color theme="1"/>
      <name val="VAGRoundedStd-Bold"/>
    </font>
    <font>
      <b/>
      <sz val="10"/>
      <name val="VAGRoundedStd-Bold"/>
    </font>
    <font>
      <b/>
      <sz val="14"/>
      <name val="VAG Rounded Std Thin"/>
    </font>
    <font>
      <sz val="10"/>
      <color theme="1"/>
      <name val="Open Sans"/>
    </font>
    <font>
      <sz val="8"/>
      <color rgb="FF808080"/>
      <name val="VAGRounded BT"/>
    </font>
    <font>
      <sz val="16"/>
      <color rgb="FF333333"/>
      <name val="VAG Rounded Std Bold"/>
    </font>
    <font>
      <sz val="14"/>
      <color rgb="FFFFFFFF"/>
      <name val="VAG Rounded Std Bold"/>
    </font>
    <font>
      <sz val="14"/>
      <color rgb="FF808080"/>
      <name val="VAG Rounded Std Bold"/>
    </font>
    <font>
      <sz val="14"/>
      <color theme="1"/>
      <name val="VAG Rounded Std Bold"/>
    </font>
    <font>
      <b/>
      <sz val="14"/>
      <color theme="1"/>
      <name val="Open Sans"/>
    </font>
    <font>
      <sz val="10"/>
      <color theme="1"/>
      <name val="VAGRounded BT"/>
    </font>
    <font>
      <b/>
      <sz val="11"/>
      <color rgb="FFFFFFFF"/>
      <name val="VAG Rounded Std Bold"/>
    </font>
    <font>
      <sz val="10"/>
      <color theme="1"/>
      <name val="VAG Rounded Std Bold"/>
    </font>
    <font>
      <sz val="11"/>
      <color theme="1"/>
      <name val="VAG Rounded Std Bold"/>
    </font>
    <font>
      <sz val="10"/>
      <name val="Calibri"/>
      <family val="2"/>
    </font>
    <font>
      <sz val="11"/>
      <color rgb="FFFFFFFF"/>
      <name val="VAG Rounded Std Bold"/>
    </font>
    <font>
      <sz val="12"/>
      <color rgb="FF333333"/>
      <name val="VAG Rounded Std Bold"/>
    </font>
    <font>
      <b/>
      <sz val="12"/>
      <color rgb="FF333333"/>
      <name val="Open Sans"/>
    </font>
    <font>
      <b/>
      <sz val="11"/>
      <color rgb="FF333333"/>
      <name val="VAG Rounded Std Bold"/>
    </font>
    <font>
      <b/>
      <sz val="12"/>
      <color rgb="FF333333"/>
      <name val="VAG Rounded Std Bold"/>
    </font>
    <font>
      <sz val="11"/>
      <color rgb="FF333333"/>
      <name val="VAG Rounded Std Bold"/>
    </font>
    <font>
      <b/>
      <sz val="11"/>
      <color theme="1"/>
      <name val="VAG Rounded Std Bold"/>
    </font>
    <font>
      <b/>
      <sz val="11"/>
      <color rgb="FF333333"/>
      <name val="Open Sans"/>
    </font>
    <font>
      <sz val="11"/>
      <color rgb="FF333333"/>
      <name val="Open Sans"/>
    </font>
    <font>
      <sz val="10"/>
      <color rgb="FFFFFFFF"/>
      <name val="Open Sans"/>
    </font>
    <font>
      <sz val="14"/>
      <color theme="1"/>
      <name val="VAG Rounded Std Light"/>
    </font>
    <font>
      <sz val="14"/>
      <color theme="2" tint="-4.9989318521683403E-2"/>
      <name val="VAGRoundedStd-Thin"/>
    </font>
    <font>
      <sz val="36"/>
      <name val="VAGRoundedStd-Thin"/>
    </font>
  </fonts>
  <fills count="1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4.9989318521683403E-2"/>
        <bgColor indexed="64"/>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4" tint="0.79998168889431442"/>
        <bgColor indexed="64"/>
      </patternFill>
    </fill>
    <fill>
      <patternFill patternType="solid">
        <fgColor rgb="FFDAEEF3"/>
        <bgColor rgb="FFDAEEF3"/>
      </patternFill>
    </fill>
    <fill>
      <patternFill patternType="solid">
        <fgColor theme="0"/>
        <bgColor theme="0"/>
      </patternFill>
    </fill>
    <fill>
      <patternFill patternType="solid">
        <fgColor rgb="FFF2F2F2"/>
        <bgColor rgb="FFF2F2F2"/>
      </patternFill>
    </fill>
    <fill>
      <patternFill patternType="solid">
        <fgColor rgb="FFDF6C00"/>
        <bgColor indexed="64"/>
      </patternFill>
    </fill>
  </fills>
  <borders count="5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theme="1" tint="0.499984740745262"/>
      </left>
      <right/>
      <top style="thin">
        <color indexed="64"/>
      </top>
      <bottom style="hair">
        <color theme="1" tint="0.499984740745262"/>
      </bottom>
      <diagonal/>
    </border>
    <border>
      <left/>
      <right style="thin">
        <color indexed="64"/>
      </right>
      <top style="thin">
        <color indexed="64"/>
      </top>
      <bottom style="hair">
        <color theme="1" tint="0.499984740745262"/>
      </bottom>
      <diagonal/>
    </border>
    <border>
      <left/>
      <right/>
      <top/>
      <bottom style="medium">
        <color theme="0" tint="-0.499984740745262"/>
      </bottom>
      <diagonal/>
    </border>
    <border>
      <left/>
      <right/>
      <top style="medium">
        <color theme="0" tint="-0.499984740745262"/>
      </top>
      <bottom/>
      <diagonal/>
    </border>
    <border>
      <left/>
      <right/>
      <top/>
      <bottom style="thin">
        <color theme="0" tint="-0.499984740745262"/>
      </bottom>
      <diagonal/>
    </border>
    <border>
      <left/>
      <right/>
      <top style="thin">
        <color theme="0" tint="-0.499984740745262"/>
      </top>
      <bottom/>
      <diagonal/>
    </border>
    <border>
      <left/>
      <right/>
      <top style="double">
        <color theme="0" tint="-0.499984740745262"/>
      </top>
      <bottom/>
      <diagonal/>
    </border>
    <border>
      <left/>
      <right/>
      <top/>
      <bottom style="thin">
        <color rgb="FFE26207"/>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rgb="FFE26207"/>
      </bottom>
      <diagonal/>
    </border>
    <border>
      <left style="thin">
        <color indexed="9"/>
      </left>
      <right/>
      <top style="thin">
        <color indexed="9"/>
      </top>
      <bottom style="thin">
        <color rgb="FFE26207"/>
      </bottom>
      <diagonal/>
    </border>
    <border>
      <left/>
      <right style="thin">
        <color indexed="9"/>
      </right>
      <top style="thin">
        <color indexed="9"/>
      </top>
      <bottom style="thin">
        <color rgb="FFE26207"/>
      </bottom>
      <diagonal/>
    </border>
    <border>
      <left/>
      <right style="thin">
        <color indexed="9"/>
      </right>
      <top/>
      <bottom/>
      <diagonal/>
    </border>
    <border>
      <left/>
      <right/>
      <top style="thick">
        <color rgb="FFE26207"/>
      </top>
      <bottom/>
      <diagonal/>
    </border>
    <border>
      <left/>
      <right/>
      <top style="thin">
        <color indexed="9"/>
      </top>
      <bottom style="medium">
        <color rgb="FFE26207"/>
      </bottom>
      <diagonal/>
    </border>
    <border>
      <left/>
      <right style="thin">
        <color indexed="9"/>
      </right>
      <top style="thin">
        <color indexed="9"/>
      </top>
      <bottom style="medium">
        <color rgb="FFE26207"/>
      </bottom>
      <diagonal/>
    </border>
    <border>
      <left style="thin">
        <color indexed="64"/>
      </left>
      <right style="thin">
        <color rgb="FF86D2ED"/>
      </right>
      <top style="thin">
        <color indexed="64"/>
      </top>
      <bottom style="thin">
        <color indexed="64"/>
      </bottom>
      <diagonal/>
    </border>
    <border>
      <left style="thin">
        <color rgb="FF86D2ED"/>
      </left>
      <right style="thin">
        <color rgb="FF86D2ED"/>
      </right>
      <top style="thin">
        <color indexed="64"/>
      </top>
      <bottom style="thin">
        <color indexed="64"/>
      </bottom>
      <diagonal/>
    </border>
    <border>
      <left style="thin">
        <color rgb="FF86D2ED"/>
      </left>
      <right style="thin">
        <color indexed="64"/>
      </right>
      <top style="thin">
        <color indexed="64"/>
      </top>
      <bottom style="thin">
        <color indexed="64"/>
      </bottom>
      <diagonal/>
    </border>
    <border>
      <left/>
      <right style="thin">
        <color indexed="9"/>
      </right>
      <top style="thin">
        <color indexed="9"/>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E26207"/>
      </bottom>
      <diagonal/>
    </border>
    <border>
      <left style="thin">
        <color rgb="FFFFFFFF"/>
      </left>
      <right/>
      <top style="thin">
        <color rgb="FFFFFFFF"/>
      </top>
      <bottom style="thin">
        <color rgb="FFE26207"/>
      </bottom>
      <diagonal/>
    </border>
    <border>
      <left/>
      <right style="thin">
        <color rgb="FFFFFFFF"/>
      </right>
      <top style="thin">
        <color rgb="FFFFFFFF"/>
      </top>
      <bottom style="thin">
        <color rgb="FFE26207"/>
      </bottom>
      <diagonal/>
    </border>
    <border>
      <left/>
      <right style="thin">
        <color rgb="FFFFFFFF"/>
      </right>
      <top/>
      <bottom/>
      <diagonal/>
    </border>
    <border>
      <left/>
      <right style="thin">
        <color rgb="FFFFFFFF"/>
      </right>
      <top style="thin">
        <color rgb="FFFFFFFF"/>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0"/>
      </left>
      <right style="thin">
        <color theme="0"/>
      </right>
      <top style="thin">
        <color theme="0"/>
      </top>
      <bottom style="thin">
        <color theme="0"/>
      </bottom>
      <diagonal/>
    </border>
    <border>
      <left/>
      <right style="thin">
        <color theme="4" tint="0.79998168889431442"/>
      </right>
      <top style="thin">
        <color theme="4" tint="0.79998168889431442"/>
      </top>
      <bottom style="thin">
        <color theme="4" tint="0.79998168889431442"/>
      </bottom>
      <diagonal/>
    </border>
  </borders>
  <cellStyleXfs count="30">
    <xf numFmtId="0" fontId="0" fillId="0" borderId="0"/>
    <xf numFmtId="0" fontId="3" fillId="0" borderId="1"/>
    <xf numFmtId="0" fontId="3" fillId="0" borderId="1"/>
    <xf numFmtId="0" fontId="4" fillId="0" borderId="1"/>
    <xf numFmtId="165" fontId="5" fillId="0" borderId="1" applyFont="0" applyFill="0" applyBorder="0" applyAlignment="0" applyProtection="0"/>
    <xf numFmtId="9" fontId="4" fillId="0" borderId="1" applyFont="0" applyFill="0" applyBorder="0" applyAlignment="0" applyProtection="0"/>
    <xf numFmtId="0" fontId="5" fillId="0" borderId="1"/>
    <xf numFmtId="44" fontId="5" fillId="0" borderId="1" applyFont="0" applyFill="0" applyBorder="0" applyAlignment="0" applyProtection="0"/>
    <xf numFmtId="171" fontId="3" fillId="0" borderId="1" applyFont="0" applyFill="0" applyBorder="0" applyAlignment="0" applyProtection="0"/>
    <xf numFmtId="9" fontId="3" fillId="0" borderId="1" applyFont="0" applyFill="0" applyBorder="0" applyAlignment="0" applyProtection="0"/>
    <xf numFmtId="0" fontId="6" fillId="0" borderId="1"/>
    <xf numFmtId="166" fontId="5" fillId="0" borderId="1" applyFont="0" applyFill="0" applyBorder="0" applyAlignment="0" applyProtection="0"/>
    <xf numFmtId="166" fontId="5" fillId="0" borderId="1" applyFont="0" applyFill="0" applyBorder="0" applyAlignment="0" applyProtection="0"/>
    <xf numFmtId="9" fontId="5" fillId="0" borderId="1" applyFont="0" applyFill="0" applyBorder="0" applyAlignment="0" applyProtection="0"/>
    <xf numFmtId="43" fontId="7" fillId="0" borderId="0" applyFont="0" applyFill="0" applyBorder="0" applyAlignment="0" applyProtection="0"/>
    <xf numFmtId="170" fontId="3" fillId="0" borderId="1"/>
    <xf numFmtId="170" fontId="3" fillId="0" borderId="1" applyFont="0" applyFill="0" applyBorder="0" applyAlignment="0" applyProtection="0"/>
    <xf numFmtId="165" fontId="8" fillId="0" borderId="0" applyFont="0" applyFill="0" applyBorder="0" applyAlignment="0" applyProtection="0"/>
    <xf numFmtId="9" fontId="8" fillId="0" borderId="0" applyFont="0" applyFill="0" applyBorder="0" applyAlignment="0" applyProtection="0"/>
    <xf numFmtId="0" fontId="9" fillId="6" borderId="7" applyNumberFormat="0" applyAlignment="0" applyProtection="0"/>
    <xf numFmtId="0" fontId="8" fillId="7" borderId="8" applyNumberFormat="0" applyFont="0" applyAlignment="0" applyProtection="0"/>
    <xf numFmtId="0" fontId="10" fillId="8" borderId="0" applyNumberFormat="0" applyBorder="0" applyAlignment="0" applyProtection="0"/>
    <xf numFmtId="0" fontId="2" fillId="9" borderId="0" applyNumberFormat="0" applyBorder="0" applyAlignment="0" applyProtection="0"/>
    <xf numFmtId="0" fontId="1" fillId="0" borderId="1"/>
    <xf numFmtId="0" fontId="11" fillId="0" borderId="1" applyNumberFormat="0" applyFill="0" applyBorder="0" applyAlignment="0" applyProtection="0">
      <alignment vertical="top"/>
      <protection locked="0"/>
    </xf>
    <xf numFmtId="0" fontId="3" fillId="0" borderId="1"/>
    <xf numFmtId="0" fontId="12" fillId="0" borderId="1" applyNumberFormat="0" applyFill="0" applyBorder="0" applyAlignment="0" applyProtection="0">
      <alignment vertical="top"/>
      <protection locked="0"/>
    </xf>
    <xf numFmtId="0" fontId="2" fillId="0" borderId="1"/>
    <xf numFmtId="166" fontId="2" fillId="0" borderId="1" applyFont="0" applyFill="0" applyBorder="0" applyAlignment="0" applyProtection="0"/>
    <xf numFmtId="0" fontId="53" fillId="0" borderId="1"/>
  </cellStyleXfs>
  <cellXfs count="374">
    <xf numFmtId="0" fontId="0" fillId="0" borderId="0" xfId="0"/>
    <xf numFmtId="1" fontId="34" fillId="4" borderId="1" xfId="5" applyNumberFormat="1" applyFont="1" applyFill="1" applyAlignment="1" applyProtection="1">
      <alignment horizontal="center" vertical="center" wrapText="1"/>
    </xf>
    <xf numFmtId="9" fontId="34" fillId="4" borderId="1" xfId="5" applyFont="1" applyFill="1" applyAlignment="1" applyProtection="1">
      <alignment vertical="center" wrapText="1"/>
    </xf>
    <xf numFmtId="1" fontId="34" fillId="0" borderId="1" xfId="5" applyNumberFormat="1" applyFont="1" applyBorder="1" applyAlignment="1" applyProtection="1">
      <alignment horizontal="center" vertical="center" wrapText="1"/>
    </xf>
    <xf numFmtId="9" fontId="34" fillId="0" borderId="1" xfId="5" applyFont="1" applyBorder="1" applyAlignment="1" applyProtection="1">
      <alignment vertical="center" wrapText="1"/>
    </xf>
    <xf numFmtId="9" fontId="21" fillId="0" borderId="1" xfId="5" applyFont="1" applyBorder="1" applyAlignment="1" applyProtection="1">
      <alignment vertical="center" wrapText="1"/>
    </xf>
    <xf numFmtId="1" fontId="34" fillId="4" borderId="1" xfId="5" applyNumberFormat="1" applyFont="1" applyFill="1" applyBorder="1" applyAlignment="1" applyProtection="1">
      <alignment horizontal="center" vertical="center" wrapText="1"/>
    </xf>
    <xf numFmtId="9" fontId="34" fillId="4" borderId="1" xfId="5" applyFont="1" applyFill="1" applyBorder="1" applyAlignment="1" applyProtection="1">
      <alignment vertical="center" wrapText="1"/>
    </xf>
    <xf numFmtId="9" fontId="21" fillId="4" borderId="1" xfId="5" applyFont="1" applyFill="1" applyBorder="1" applyAlignment="1" applyProtection="1">
      <alignment vertical="center" wrapText="1"/>
    </xf>
    <xf numFmtId="165" fontId="13" fillId="0" borderId="1" xfId="17" applyFont="1" applyBorder="1" applyAlignment="1" applyProtection="1">
      <alignment horizontal="center"/>
    </xf>
    <xf numFmtId="165" fontId="39" fillId="2" borderId="1" xfId="17" applyFont="1" applyFill="1" applyBorder="1" applyProtection="1"/>
    <xf numFmtId="0" fontId="42" fillId="2" borderId="2" xfId="21" applyNumberFormat="1" applyFont="1" applyFill="1" applyBorder="1" applyAlignment="1" applyProtection="1">
      <alignment horizontal="center" vertical="top"/>
    </xf>
    <xf numFmtId="0" fontId="42" fillId="2" borderId="2" xfId="21" applyNumberFormat="1" applyFont="1" applyFill="1" applyBorder="1" applyAlignment="1" applyProtection="1">
      <alignment horizontal="center"/>
    </xf>
    <xf numFmtId="173" fontId="39" fillId="2" borderId="2" xfId="19" applyNumberFormat="1" applyFont="1" applyFill="1" applyBorder="1" applyAlignment="1" applyProtection="1"/>
    <xf numFmtId="174" fontId="39" fillId="2" borderId="2" xfId="19" applyNumberFormat="1" applyFont="1" applyFill="1" applyBorder="1" applyAlignment="1" applyProtection="1">
      <alignment horizontal="center"/>
    </xf>
    <xf numFmtId="174" fontId="39" fillId="2" borderId="2" xfId="22" applyNumberFormat="1" applyFont="1" applyFill="1" applyBorder="1" applyProtection="1"/>
    <xf numFmtId="173" fontId="39" fillId="2" borderId="2" xfId="20" applyNumberFormat="1" applyFont="1" applyFill="1" applyBorder="1" applyAlignment="1" applyProtection="1"/>
    <xf numFmtId="165" fontId="29" fillId="2" borderId="1" xfId="17" applyFont="1" applyFill="1" applyBorder="1" applyProtection="1"/>
    <xf numFmtId="9" fontId="39" fillId="2" borderId="1" xfId="18" applyFont="1" applyFill="1" applyBorder="1" applyProtection="1"/>
    <xf numFmtId="9" fontId="34" fillId="0" borderId="1" xfId="5" applyFont="1" applyFill="1" applyAlignment="1" applyProtection="1">
      <alignment vertical="center" wrapText="1"/>
    </xf>
    <xf numFmtId="165" fontId="34" fillId="0" borderId="1" xfId="17" applyFont="1" applyBorder="1" applyAlignment="1" applyProtection="1">
      <alignment horizontal="center"/>
    </xf>
    <xf numFmtId="9" fontId="20" fillId="4" borderId="1" xfId="5" applyFont="1" applyFill="1" applyAlignment="1" applyProtection="1">
      <alignment vertical="center" wrapText="1"/>
    </xf>
    <xf numFmtId="9" fontId="20" fillId="0" borderId="1" xfId="5" applyFont="1" applyBorder="1" applyAlignment="1" applyProtection="1">
      <alignment vertical="center" wrapText="1"/>
    </xf>
    <xf numFmtId="9" fontId="20" fillId="4" borderId="1" xfId="5" applyFont="1" applyFill="1" applyBorder="1" applyAlignment="1" applyProtection="1">
      <alignment vertical="center" wrapText="1"/>
    </xf>
    <xf numFmtId="9" fontId="20" fillId="0" borderId="1" xfId="5" applyFont="1" applyFill="1" applyAlignment="1" applyProtection="1">
      <alignment vertical="center" wrapText="1"/>
    </xf>
    <xf numFmtId="1" fontId="34" fillId="4" borderId="20" xfId="5" applyNumberFormat="1" applyFont="1" applyFill="1" applyBorder="1" applyAlignment="1" applyProtection="1">
      <alignment horizontal="center" vertical="center" wrapText="1"/>
    </xf>
    <xf numFmtId="9" fontId="34" fillId="4" borderId="20" xfId="5" applyFont="1" applyFill="1" applyBorder="1" applyAlignment="1" applyProtection="1">
      <alignment vertical="center" wrapText="1"/>
    </xf>
    <xf numFmtId="9" fontId="20" fillId="4" borderId="20" xfId="5" applyFont="1" applyFill="1" applyBorder="1" applyAlignment="1" applyProtection="1">
      <alignment vertical="center" wrapText="1"/>
    </xf>
    <xf numFmtId="1" fontId="34" fillId="0" borderId="21" xfId="5" applyNumberFormat="1" applyFont="1" applyBorder="1" applyAlignment="1" applyProtection="1">
      <alignment horizontal="center" vertical="center" wrapText="1"/>
    </xf>
    <xf numFmtId="9" fontId="36" fillId="0" borderId="21" xfId="5" applyFont="1" applyBorder="1" applyAlignment="1" applyProtection="1">
      <alignment vertical="center" wrapText="1"/>
    </xf>
    <xf numFmtId="9" fontId="34" fillId="0" borderId="21" xfId="5" applyFont="1" applyBorder="1" applyAlignment="1" applyProtection="1">
      <alignment vertical="center" wrapText="1"/>
    </xf>
    <xf numFmtId="9" fontId="35" fillId="0" borderId="21" xfId="18" applyFont="1" applyBorder="1" applyAlignment="1" applyProtection="1">
      <alignment horizontal="center" vertical="center"/>
    </xf>
    <xf numFmtId="166" fontId="20" fillId="0" borderId="1" xfId="6" applyNumberFormat="1" applyFont="1"/>
    <xf numFmtId="0" fontId="20" fillId="0" borderId="1" xfId="6" applyFont="1"/>
    <xf numFmtId="166" fontId="22" fillId="0" borderId="1" xfId="12" applyFont="1" applyProtection="1"/>
    <xf numFmtId="170" fontId="22" fillId="0" borderId="1" xfId="6" applyNumberFormat="1" applyFont="1"/>
    <xf numFmtId="0" fontId="23" fillId="0" borderId="1" xfId="2" applyFont="1" applyAlignment="1">
      <alignment vertical="center"/>
    </xf>
    <xf numFmtId="0" fontId="21" fillId="0" borderId="0" xfId="0" applyFont="1"/>
    <xf numFmtId="0" fontId="20" fillId="0" borderId="17" xfId="6" applyFont="1" applyBorder="1"/>
    <xf numFmtId="0" fontId="20" fillId="0" borderId="18" xfId="6" applyFont="1" applyBorder="1"/>
    <xf numFmtId="0" fontId="24" fillId="0" borderId="1" xfId="3" applyFont="1" applyAlignment="1">
      <alignment vertical="center"/>
    </xf>
    <xf numFmtId="2" fontId="25" fillId="0" borderId="1" xfId="6" applyNumberFormat="1" applyFont="1" applyAlignment="1">
      <alignment horizontal="left" indent="1"/>
    </xf>
    <xf numFmtId="0" fontId="25" fillId="0" borderId="1" xfId="6" applyFont="1"/>
    <xf numFmtId="0" fontId="26" fillId="0" borderId="1" xfId="6" applyFont="1"/>
    <xf numFmtId="0" fontId="22" fillId="0" borderId="1" xfId="6" applyFont="1" applyAlignment="1">
      <alignment horizontal="right"/>
    </xf>
    <xf numFmtId="168" fontId="20" fillId="0" borderId="1" xfId="13" applyNumberFormat="1" applyFont="1" applyProtection="1"/>
    <xf numFmtId="0" fontId="22" fillId="0" borderId="0" xfId="0" applyFont="1" applyAlignment="1">
      <alignment horizontal="justify" vertical="center"/>
    </xf>
    <xf numFmtId="166" fontId="22" fillId="0" borderId="1" xfId="6" applyNumberFormat="1" applyFont="1"/>
    <xf numFmtId="0" fontId="27" fillId="0" borderId="1" xfId="3" applyFont="1" applyAlignment="1">
      <alignment vertical="center"/>
    </xf>
    <xf numFmtId="0" fontId="28" fillId="0" borderId="1" xfId="3" applyFont="1" applyAlignment="1">
      <alignment vertical="center"/>
    </xf>
    <xf numFmtId="0" fontId="39" fillId="2" borderId="0" xfId="0" applyFont="1" applyFill="1"/>
    <xf numFmtId="0" fontId="40" fillId="0" borderId="1" xfId="0" applyFont="1" applyBorder="1" applyAlignment="1">
      <alignment horizontal="left"/>
    </xf>
    <xf numFmtId="0" fontId="21" fillId="0" borderId="1" xfId="0" applyFont="1" applyBorder="1"/>
    <xf numFmtId="0" fontId="41" fillId="0" borderId="1" xfId="0" applyFont="1" applyBorder="1" applyAlignment="1">
      <alignment vertical="top"/>
    </xf>
    <xf numFmtId="0" fontId="42" fillId="2" borderId="0" xfId="0" applyFont="1" applyFill="1"/>
    <xf numFmtId="0" fontId="42" fillId="2" borderId="10" xfId="0" applyFont="1" applyFill="1" applyBorder="1" applyAlignment="1">
      <alignment horizontal="left" vertical="center" wrapText="1"/>
    </xf>
    <xf numFmtId="9" fontId="42" fillId="2" borderId="5" xfId="0" applyNumberFormat="1" applyFont="1" applyFill="1" applyBorder="1" applyAlignment="1">
      <alignment horizontal="center" vertical="center"/>
    </xf>
    <xf numFmtId="2" fontId="42" fillId="2" borderId="10" xfId="0" applyNumberFormat="1" applyFont="1" applyFill="1" applyBorder="1" applyAlignment="1">
      <alignment horizontal="center" vertical="center"/>
    </xf>
    <xf numFmtId="0" fontId="42" fillId="2" borderId="11" xfId="0" applyFont="1" applyFill="1" applyBorder="1" applyAlignment="1">
      <alignment horizontal="center" vertical="center"/>
    </xf>
    <xf numFmtId="0" fontId="43" fillId="2" borderId="13" xfId="0" applyFont="1" applyFill="1" applyBorder="1" applyAlignment="1">
      <alignment horizontal="left"/>
    </xf>
    <xf numFmtId="167" fontId="39" fillId="2" borderId="0" xfId="0" applyNumberFormat="1" applyFont="1" applyFill="1"/>
    <xf numFmtId="0" fontId="39" fillId="2" borderId="10" xfId="0" applyFont="1" applyFill="1" applyBorder="1"/>
    <xf numFmtId="172" fontId="39" fillId="2" borderId="5" xfId="0" applyNumberFormat="1" applyFont="1" applyFill="1" applyBorder="1"/>
    <xf numFmtId="167" fontId="39" fillId="2" borderId="12" xfId="0" applyNumberFormat="1" applyFont="1" applyFill="1" applyBorder="1" applyAlignment="1">
      <alignment horizontal="right"/>
    </xf>
    <xf numFmtId="167" fontId="39" fillId="2" borderId="6" xfId="0" applyNumberFormat="1" applyFont="1" applyFill="1" applyBorder="1" applyAlignment="1">
      <alignment horizontal="right"/>
    </xf>
    <xf numFmtId="0" fontId="39" fillId="2" borderId="12" xfId="0" applyFont="1" applyFill="1" applyBorder="1"/>
    <xf numFmtId="0" fontId="39" fillId="2" borderId="1" xfId="0" applyFont="1" applyFill="1" applyBorder="1"/>
    <xf numFmtId="0" fontId="39" fillId="2" borderId="6" xfId="0" applyFont="1" applyFill="1" applyBorder="1"/>
    <xf numFmtId="0" fontId="39" fillId="2" borderId="13" xfId="0" applyFont="1" applyFill="1" applyBorder="1" applyAlignment="1">
      <alignment vertical="center"/>
    </xf>
    <xf numFmtId="0" fontId="39" fillId="2" borderId="9" xfId="0" applyFont="1" applyFill="1" applyBorder="1"/>
    <xf numFmtId="0" fontId="39" fillId="2" borderId="13" xfId="0" applyFont="1" applyFill="1" applyBorder="1"/>
    <xf numFmtId="0" fontId="39" fillId="2" borderId="14" xfId="0" applyFont="1" applyFill="1" applyBorder="1"/>
    <xf numFmtId="0" fontId="29" fillId="0" borderId="1" xfId="0" applyFont="1" applyBorder="1"/>
    <xf numFmtId="0" fontId="44" fillId="2" borderId="1" xfId="0" applyFont="1" applyFill="1" applyBorder="1"/>
    <xf numFmtId="0" fontId="39" fillId="2" borderId="2" xfId="0" applyFont="1" applyFill="1" applyBorder="1"/>
    <xf numFmtId="0" fontId="45" fillId="2" borderId="0" xfId="0" applyFont="1" applyFill="1"/>
    <xf numFmtId="2" fontId="39" fillId="2" borderId="10" xfId="0" applyNumberFormat="1" applyFont="1" applyFill="1" applyBorder="1"/>
    <xf numFmtId="0" fontId="39" fillId="2" borderId="2" xfId="0" applyFont="1" applyFill="1" applyBorder="1" applyAlignment="1">
      <alignment horizontal="center"/>
    </xf>
    <xf numFmtId="172" fontId="42" fillId="2" borderId="1" xfId="0" applyNumberFormat="1" applyFont="1" applyFill="1" applyBorder="1" applyAlignment="1">
      <alignment horizontal="right"/>
    </xf>
    <xf numFmtId="2" fontId="39" fillId="2" borderId="2" xfId="0" applyNumberFormat="1" applyFont="1" applyFill="1" applyBorder="1" applyAlignment="1">
      <alignment horizontal="center"/>
    </xf>
    <xf numFmtId="0" fontId="39" fillId="0" borderId="1" xfId="0" applyFont="1" applyBorder="1" applyAlignment="1">
      <alignment horizontal="right"/>
    </xf>
    <xf numFmtId="2" fontId="29" fillId="0" borderId="0" xfId="0" applyNumberFormat="1" applyFont="1" applyAlignment="1">
      <alignment horizontal="center"/>
    </xf>
    <xf numFmtId="0" fontId="39" fillId="0" borderId="1" xfId="0" applyFont="1" applyBorder="1"/>
    <xf numFmtId="0" fontId="29" fillId="2" borderId="1" xfId="0" applyFont="1" applyFill="1" applyBorder="1"/>
    <xf numFmtId="0" fontId="29" fillId="2" borderId="0" xfId="0" applyFont="1" applyFill="1"/>
    <xf numFmtId="0" fontId="46" fillId="2" borderId="1" xfId="0" applyFont="1" applyFill="1" applyBorder="1" applyAlignment="1">
      <alignment horizontal="left"/>
    </xf>
    <xf numFmtId="167" fontId="13" fillId="2" borderId="1" xfId="0" applyNumberFormat="1" applyFont="1" applyFill="1" applyBorder="1" applyAlignment="1">
      <alignment horizontal="left"/>
    </xf>
    <xf numFmtId="0" fontId="13" fillId="2" borderId="1" xfId="0" applyFont="1" applyFill="1" applyBorder="1" applyAlignment="1">
      <alignment horizontal="left"/>
    </xf>
    <xf numFmtId="167" fontId="13" fillId="2" borderId="0" xfId="0" applyNumberFormat="1" applyFont="1" applyFill="1" applyAlignment="1">
      <alignment horizontal="left"/>
    </xf>
    <xf numFmtId="168" fontId="29" fillId="2" borderId="0" xfId="18" applyNumberFormat="1" applyFont="1" applyFill="1" applyProtection="1"/>
    <xf numFmtId="10" fontId="29" fillId="2" borderId="0" xfId="18" applyNumberFormat="1" applyFont="1" applyFill="1" applyProtection="1"/>
    <xf numFmtId="0" fontId="32" fillId="3" borderId="1" xfId="1" applyFont="1" applyFill="1" applyAlignment="1">
      <alignment horizontal="center"/>
    </xf>
    <xf numFmtId="0" fontId="37" fillId="0" borderId="1" xfId="2" applyFont="1" applyAlignment="1">
      <alignment horizontal="left" vertical="center"/>
    </xf>
    <xf numFmtId="0" fontId="32" fillId="3" borderId="1" xfId="1" applyFont="1" applyFill="1"/>
    <xf numFmtId="0" fontId="22" fillId="0" borderId="1" xfId="0" applyFont="1" applyBorder="1" applyAlignment="1">
      <alignment horizontal="center" vertical="top"/>
    </xf>
    <xf numFmtId="0" fontId="22" fillId="0" borderId="1" xfId="0" applyFont="1" applyBorder="1" applyAlignment="1">
      <alignment vertical="top"/>
    </xf>
    <xf numFmtId="0" fontId="20" fillId="0" borderId="1" xfId="0" applyFont="1" applyBorder="1"/>
    <xf numFmtId="0" fontId="20" fillId="0" borderId="1" xfId="3" applyFont="1" applyAlignment="1">
      <alignment horizontal="center"/>
    </xf>
    <xf numFmtId="0" fontId="20" fillId="0" borderId="1" xfId="3" applyFont="1"/>
    <xf numFmtId="0" fontId="22" fillId="0" borderId="1" xfId="3" applyFont="1" applyAlignment="1">
      <alignment horizontal="center" vertical="center"/>
    </xf>
    <xf numFmtId="0" fontId="22" fillId="0" borderId="9" xfId="3" applyFont="1" applyBorder="1" applyAlignment="1">
      <alignment horizontal="center" vertical="center" wrapText="1"/>
    </xf>
    <xf numFmtId="0" fontId="22" fillId="0" borderId="1" xfId="3" applyFont="1" applyAlignment="1">
      <alignment vertical="center"/>
    </xf>
    <xf numFmtId="0" fontId="20" fillId="0" borderId="1" xfId="3" applyFont="1" applyAlignment="1">
      <alignment horizontal="center" vertical="center"/>
    </xf>
    <xf numFmtId="9" fontId="20" fillId="0" borderId="3" xfId="3" applyNumberFormat="1" applyFont="1" applyBorder="1" applyAlignment="1">
      <alignment horizontal="left" vertical="center" wrapText="1" indent="1"/>
    </xf>
    <xf numFmtId="3" fontId="20" fillId="4" borderId="3" xfId="3" applyNumberFormat="1" applyFont="1" applyFill="1" applyBorder="1" applyAlignment="1">
      <alignment horizontal="center" vertical="center"/>
    </xf>
    <xf numFmtId="167" fontId="20" fillId="0" borderId="3" xfId="4" applyNumberFormat="1" applyFont="1" applyFill="1" applyBorder="1" applyAlignment="1" applyProtection="1">
      <alignment horizontal="center" vertical="center"/>
    </xf>
    <xf numFmtId="167" fontId="20" fillId="4" borderId="3" xfId="4" applyNumberFormat="1" applyFont="1" applyFill="1" applyBorder="1" applyAlignment="1" applyProtection="1">
      <alignment horizontal="center" vertical="center"/>
    </xf>
    <xf numFmtId="169" fontId="20" fillId="4" borderId="3" xfId="3" applyNumberFormat="1" applyFont="1" applyFill="1" applyBorder="1" applyAlignment="1">
      <alignment horizontal="center" vertical="center"/>
    </xf>
    <xf numFmtId="0" fontId="20" fillId="0" borderId="1" xfId="3" applyFont="1" applyAlignment="1">
      <alignment vertical="center"/>
    </xf>
    <xf numFmtId="43" fontId="20" fillId="0" borderId="1" xfId="14" applyFont="1" applyBorder="1" applyAlignment="1" applyProtection="1">
      <alignment vertical="center"/>
    </xf>
    <xf numFmtId="43" fontId="20" fillId="0" borderId="1" xfId="3" applyNumberFormat="1" applyFont="1" applyAlignment="1">
      <alignment vertical="center"/>
    </xf>
    <xf numFmtId="9" fontId="20" fillId="0" borderId="4" xfId="3" applyNumberFormat="1" applyFont="1" applyBorder="1" applyAlignment="1">
      <alignment horizontal="left" vertical="center" wrapText="1" indent="1"/>
    </xf>
    <xf numFmtId="3" fontId="20" fillId="2" borderId="3" xfId="3" applyNumberFormat="1" applyFont="1" applyFill="1" applyBorder="1" applyAlignment="1">
      <alignment horizontal="center" vertical="center"/>
    </xf>
    <xf numFmtId="3" fontId="22" fillId="2" borderId="11" xfId="3" applyNumberFormat="1" applyFont="1" applyFill="1" applyBorder="1" applyAlignment="1">
      <alignment horizontal="left" vertical="center"/>
    </xf>
    <xf numFmtId="167" fontId="22" fillId="2" borderId="2" xfId="4" applyNumberFormat="1" applyFont="1" applyFill="1" applyBorder="1" applyAlignment="1" applyProtection="1">
      <alignment horizontal="center" vertical="center"/>
    </xf>
    <xf numFmtId="3" fontId="20" fillId="0" borderId="1" xfId="3" applyNumberFormat="1" applyFont="1" applyAlignment="1">
      <alignment horizontal="center" vertical="top"/>
    </xf>
    <xf numFmtId="3" fontId="22" fillId="0" borderId="1" xfId="3" applyNumberFormat="1" applyFont="1" applyAlignment="1">
      <alignment horizontal="left" vertical="center"/>
    </xf>
    <xf numFmtId="167" fontId="20" fillId="0" borderId="1" xfId="3" applyNumberFormat="1" applyFont="1" applyAlignment="1">
      <alignment horizontal="center"/>
    </xf>
    <xf numFmtId="0" fontId="38" fillId="0" borderId="1" xfId="3" applyFont="1"/>
    <xf numFmtId="167" fontId="20" fillId="0" borderId="1" xfId="3" applyNumberFormat="1" applyFont="1"/>
    <xf numFmtId="0" fontId="52" fillId="0" borderId="1" xfId="3" applyFont="1" applyAlignment="1">
      <alignment vertical="center"/>
    </xf>
    <xf numFmtId="0" fontId="52" fillId="0" borderId="1" xfId="3" applyFont="1"/>
    <xf numFmtId="0" fontId="34" fillId="0" borderId="1" xfId="3" applyFont="1"/>
    <xf numFmtId="9" fontId="35" fillId="0" borderId="1" xfId="3" applyNumberFormat="1" applyFont="1"/>
    <xf numFmtId="9" fontId="48" fillId="0" borderId="1" xfId="3" quotePrefix="1" applyNumberFormat="1" applyFont="1"/>
    <xf numFmtId="0" fontId="34" fillId="0" borderId="1" xfId="3" applyFont="1" applyAlignment="1">
      <alignment horizontal="center"/>
    </xf>
    <xf numFmtId="0" fontId="47" fillId="0" borderId="17" xfId="2" applyFont="1" applyBorder="1" applyAlignment="1">
      <alignment horizontal="left" vertical="center"/>
    </xf>
    <xf numFmtId="0" fontId="49" fillId="0" borderId="17" xfId="2" applyFont="1" applyBorder="1" applyAlignment="1">
      <alignment vertical="center"/>
    </xf>
    <xf numFmtId="0" fontId="34" fillId="0" borderId="18" xfId="3" applyFont="1" applyBorder="1"/>
    <xf numFmtId="0" fontId="19" fillId="0" borderId="1" xfId="3" applyFont="1"/>
    <xf numFmtId="0" fontId="34" fillId="0" borderId="1" xfId="2" applyFont="1" applyAlignment="1">
      <alignment horizontal="left" vertical="center"/>
    </xf>
    <xf numFmtId="0" fontId="50" fillId="0" borderId="1" xfId="3" quotePrefix="1" applyFont="1"/>
    <xf numFmtId="0" fontId="51" fillId="0" borderId="19" xfId="6" applyFont="1" applyBorder="1" applyAlignment="1">
      <alignment horizontal="left" vertical="center"/>
    </xf>
    <xf numFmtId="0" fontId="33" fillId="0" borderId="19" xfId="6" applyFont="1" applyBorder="1" applyAlignment="1">
      <alignment horizontal="left" vertical="center" wrapText="1"/>
    </xf>
    <xf numFmtId="0" fontId="33" fillId="0" borderId="19" xfId="6" applyFont="1" applyBorder="1" applyAlignment="1">
      <alignment horizontal="center" vertical="top" wrapText="1"/>
    </xf>
    <xf numFmtId="0" fontId="34" fillId="0" borderId="1" xfId="3" applyFont="1" applyAlignment="1">
      <alignment vertical="center"/>
    </xf>
    <xf numFmtId="164" fontId="34" fillId="0" borderId="21" xfId="3" applyNumberFormat="1" applyFont="1" applyBorder="1" applyAlignment="1">
      <alignment horizontal="center" vertical="center"/>
    </xf>
    <xf numFmtId="0" fontId="34" fillId="0" borderId="17" xfId="3" applyFont="1" applyBorder="1"/>
    <xf numFmtId="0" fontId="34" fillId="0" borderId="17" xfId="3" applyFont="1" applyBorder="1" applyAlignment="1">
      <alignment horizontal="center"/>
    </xf>
    <xf numFmtId="0" fontId="34" fillId="0" borderId="18" xfId="3" applyFont="1" applyBorder="1" applyAlignment="1">
      <alignment horizontal="center"/>
    </xf>
    <xf numFmtId="0" fontId="19" fillId="0" borderId="1" xfId="3" applyFont="1" applyAlignment="1">
      <alignment vertical="center"/>
    </xf>
    <xf numFmtId="0" fontId="34" fillId="0" borderId="18" xfId="3" applyFont="1" applyBorder="1" applyAlignment="1">
      <alignment vertical="center"/>
    </xf>
    <xf numFmtId="0" fontId="13" fillId="0" borderId="1" xfId="3" applyFont="1"/>
    <xf numFmtId="0" fontId="13" fillId="0" borderId="1" xfId="3" applyFont="1" applyAlignment="1">
      <alignment horizontal="center"/>
    </xf>
    <xf numFmtId="0" fontId="14" fillId="0" borderId="17" xfId="2" applyFont="1" applyBorder="1" applyAlignment="1">
      <alignment horizontal="left" vertical="center"/>
    </xf>
    <xf numFmtId="0" fontId="15" fillId="0" borderId="17" xfId="2" applyFont="1" applyBorder="1" applyAlignment="1">
      <alignment vertical="center"/>
    </xf>
    <xf numFmtId="0" fontId="13" fillId="0" borderId="18" xfId="3" applyFont="1" applyBorder="1"/>
    <xf numFmtId="0" fontId="16" fillId="0" borderId="1" xfId="2" applyFont="1" applyAlignment="1">
      <alignment horizontal="left" vertical="center"/>
    </xf>
    <xf numFmtId="0" fontId="30" fillId="0" borderId="1" xfId="3" quotePrefix="1" applyFont="1"/>
    <xf numFmtId="0" fontId="31" fillId="0" borderId="1" xfId="6" applyFont="1" applyAlignment="1">
      <alignment horizontal="left" vertical="center"/>
    </xf>
    <xf numFmtId="0" fontId="32" fillId="0" borderId="1" xfId="6" applyFont="1" applyAlignment="1">
      <alignment horizontal="left" vertical="center"/>
    </xf>
    <xf numFmtId="0" fontId="33" fillId="0" borderId="1" xfId="6" applyFont="1" applyAlignment="1">
      <alignment horizontal="center" vertical="top" wrapText="1"/>
    </xf>
    <xf numFmtId="0" fontId="21" fillId="0" borderId="1" xfId="3" applyFont="1"/>
    <xf numFmtId="164" fontId="34" fillId="0" borderId="1" xfId="3" applyNumberFormat="1" applyFont="1" applyAlignment="1">
      <alignment horizontal="center" vertical="center"/>
    </xf>
    <xf numFmtId="0" fontId="21" fillId="0" borderId="1" xfId="3" applyFont="1" applyAlignment="1">
      <alignment vertical="center"/>
    </xf>
    <xf numFmtId="164" fontId="34" fillId="4" borderId="1" xfId="3" applyNumberFormat="1" applyFont="1" applyFill="1" applyAlignment="1">
      <alignment horizontal="center" vertical="center"/>
    </xf>
    <xf numFmtId="0" fontId="13" fillId="0" borderId="17" xfId="3" applyFont="1" applyBorder="1"/>
    <xf numFmtId="0" fontId="13" fillId="0" borderId="17" xfId="3" applyFont="1" applyBorder="1" applyAlignment="1">
      <alignment horizontal="center"/>
    </xf>
    <xf numFmtId="0" fontId="13" fillId="0" borderId="18" xfId="3" applyFont="1" applyBorder="1" applyAlignment="1">
      <alignment horizontal="center"/>
    </xf>
    <xf numFmtId="0" fontId="18" fillId="0" borderId="1" xfId="3" applyFont="1" applyAlignment="1">
      <alignment vertical="center"/>
    </xf>
    <xf numFmtId="0" fontId="17" fillId="0" borderId="1" xfId="3" applyFont="1" applyAlignment="1">
      <alignment horizontal="left" vertical="center"/>
    </xf>
    <xf numFmtId="0" fontId="18" fillId="0" borderId="1" xfId="3" applyFont="1" applyAlignment="1">
      <alignment horizontal="center"/>
    </xf>
    <xf numFmtId="0" fontId="13" fillId="0" borderId="1" xfId="3" applyFont="1" applyAlignment="1">
      <alignment horizontal="center" vertical="center" textRotation="90" wrapText="1"/>
    </xf>
    <xf numFmtId="0" fontId="13" fillId="0" borderId="1" xfId="3" applyFont="1" applyAlignment="1">
      <alignment wrapText="1"/>
    </xf>
    <xf numFmtId="0" fontId="18" fillId="0" borderId="1" xfId="3" applyFont="1"/>
    <xf numFmtId="0" fontId="13" fillId="0" borderId="1" xfId="3" applyFont="1" applyAlignment="1">
      <alignment horizontal="center" vertical="top" wrapText="1"/>
    </xf>
    <xf numFmtId="0" fontId="13" fillId="0" borderId="1" xfId="3" applyFont="1" applyAlignment="1">
      <alignment vertical="center"/>
    </xf>
    <xf numFmtId="0" fontId="22" fillId="0" borderId="9" xfId="3" applyFont="1" applyBorder="1" applyAlignment="1">
      <alignment horizontal="left" vertical="center" wrapText="1"/>
    </xf>
    <xf numFmtId="0" fontId="22" fillId="0" borderId="9" xfId="3" applyFont="1" applyBorder="1" applyAlignment="1">
      <alignment horizontal="center" vertical="center"/>
    </xf>
    <xf numFmtId="0" fontId="57" fillId="0" borderId="1" xfId="2" applyFont="1"/>
    <xf numFmtId="0" fontId="59" fillId="0" borderId="22" xfId="26" applyFont="1" applyFill="1" applyBorder="1" applyAlignment="1" applyProtection="1">
      <alignment horizontal="left" vertical="center"/>
    </xf>
    <xf numFmtId="2" fontId="60" fillId="0" borderId="22" xfId="26" applyNumberFormat="1" applyFont="1" applyFill="1" applyBorder="1" applyAlignment="1" applyProtection="1">
      <alignment vertical="center"/>
    </xf>
    <xf numFmtId="0" fontId="61" fillId="0" borderId="22" xfId="26" applyFont="1" applyFill="1" applyBorder="1" applyAlignment="1" applyProtection="1">
      <alignment vertical="center"/>
    </xf>
    <xf numFmtId="0" fontId="62" fillId="0" borderId="22" xfId="26" applyFont="1" applyFill="1" applyBorder="1" applyAlignment="1" applyProtection="1">
      <alignment vertical="center"/>
    </xf>
    <xf numFmtId="2" fontId="63" fillId="0" borderId="22" xfId="26" applyNumberFormat="1" applyFont="1" applyFill="1" applyBorder="1" applyAlignment="1" applyProtection="1">
      <alignment vertical="center"/>
    </xf>
    <xf numFmtId="0" fontId="59" fillId="0" borderId="22" xfId="26" applyFont="1" applyFill="1" applyBorder="1" applyAlignment="1" applyProtection="1">
      <alignment horizontal="right" vertical="center"/>
    </xf>
    <xf numFmtId="0" fontId="57" fillId="0" borderId="1" xfId="2" applyFont="1" applyAlignment="1">
      <alignment vertical="center"/>
    </xf>
    <xf numFmtId="0" fontId="67" fillId="0" borderId="1" xfId="2" applyFont="1"/>
    <xf numFmtId="175" fontId="57" fillId="0" borderId="1" xfId="2" applyNumberFormat="1" applyFont="1"/>
    <xf numFmtId="167" fontId="74" fillId="0" borderId="1" xfId="8" applyNumberFormat="1" applyFont="1" applyFill="1" applyBorder="1" applyAlignment="1" applyProtection="1">
      <alignment horizontal="center" vertical="center"/>
    </xf>
    <xf numFmtId="167" fontId="75" fillId="2" borderId="25" xfId="8" applyNumberFormat="1" applyFont="1" applyFill="1" applyBorder="1" applyAlignment="1" applyProtection="1">
      <alignment horizontal="center" vertical="center"/>
    </xf>
    <xf numFmtId="167" fontId="74" fillId="2" borderId="1" xfId="8" applyNumberFormat="1" applyFont="1" applyFill="1" applyBorder="1" applyAlignment="1" applyProtection="1">
      <alignment horizontal="center" vertical="center"/>
    </xf>
    <xf numFmtId="2" fontId="76" fillId="0" borderId="1" xfId="9" applyNumberFormat="1" applyFont="1" applyFill="1" applyBorder="1" applyAlignment="1" applyProtection="1">
      <alignment vertical="center" wrapText="1"/>
    </xf>
    <xf numFmtId="175" fontId="72" fillId="0" borderId="1" xfId="8" applyNumberFormat="1" applyFont="1" applyFill="1" applyBorder="1" applyAlignment="1" applyProtection="1">
      <alignment horizontal="right" vertical="center"/>
    </xf>
    <xf numFmtId="175" fontId="57" fillId="0" borderId="1" xfId="2" applyNumberFormat="1" applyFont="1" applyAlignment="1">
      <alignment vertical="center"/>
    </xf>
    <xf numFmtId="167" fontId="74" fillId="4" borderId="1" xfId="8" applyNumberFormat="1" applyFont="1" applyFill="1" applyBorder="1" applyAlignment="1" applyProtection="1">
      <alignment horizontal="center" vertical="center"/>
    </xf>
    <xf numFmtId="167" fontId="75" fillId="2" borderId="27" xfId="8" applyNumberFormat="1" applyFont="1" applyFill="1" applyBorder="1" applyAlignment="1" applyProtection="1">
      <alignment horizontal="center" vertical="center"/>
    </xf>
    <xf numFmtId="167" fontId="68" fillId="2" borderId="27" xfId="8" applyNumberFormat="1" applyFont="1" applyFill="1" applyBorder="1" applyAlignment="1" applyProtection="1">
      <alignment horizontal="center" vertical="center"/>
    </xf>
    <xf numFmtId="176" fontId="79" fillId="0" borderId="1" xfId="8" applyNumberFormat="1" applyFont="1" applyFill="1" applyBorder="1" applyAlignment="1" applyProtection="1">
      <alignment horizontal="right" vertical="center"/>
    </xf>
    <xf numFmtId="175" fontId="79" fillId="0" borderId="1" xfId="8" applyNumberFormat="1" applyFont="1" applyFill="1" applyBorder="1" applyAlignment="1" applyProtection="1">
      <alignment horizontal="right" vertical="center"/>
    </xf>
    <xf numFmtId="9" fontId="80" fillId="0" borderId="1" xfId="9" applyFont="1" applyFill="1" applyBorder="1" applyAlignment="1" applyProtection="1">
      <alignment vertical="center" wrapText="1"/>
    </xf>
    <xf numFmtId="0" fontId="57" fillId="0" borderId="32" xfId="2" applyFont="1" applyBorder="1"/>
    <xf numFmtId="0" fontId="81" fillId="0" borderId="22" xfId="2" applyFont="1" applyBorder="1" applyAlignment="1" applyProtection="1">
      <alignment vertical="center"/>
      <protection locked="0"/>
    </xf>
    <xf numFmtId="0" fontId="83" fillId="0" borderId="1" xfId="2" applyFont="1"/>
    <xf numFmtId="0" fontId="20" fillId="0" borderId="0" xfId="0" applyFont="1"/>
    <xf numFmtId="0" fontId="18" fillId="0" borderId="1" xfId="3" quotePrefix="1" applyFont="1" applyAlignment="1">
      <alignment vertical="center"/>
    </xf>
    <xf numFmtId="0" fontId="34" fillId="0" borderId="0" xfId="0" applyFont="1" applyAlignment="1">
      <alignment vertical="center"/>
    </xf>
    <xf numFmtId="0" fontId="84" fillId="0" borderId="1" xfId="0" applyFont="1" applyBorder="1"/>
    <xf numFmtId="0" fontId="20" fillId="0" borderId="0" xfId="0" applyFont="1" applyAlignment="1">
      <alignment horizontal="left" vertical="center"/>
    </xf>
    <xf numFmtId="0" fontId="20" fillId="0" borderId="0" xfId="0" applyFont="1" applyAlignment="1">
      <alignment vertical="center"/>
    </xf>
    <xf numFmtId="0" fontId="20" fillId="11" borderId="1" xfId="0" applyFont="1" applyFill="1" applyBorder="1" applyAlignment="1" applyProtection="1">
      <alignment vertical="center" wrapText="1"/>
      <protection locked="0"/>
    </xf>
    <xf numFmtId="14" fontId="20" fillId="11" borderId="1" xfId="0" applyNumberFormat="1" applyFont="1" applyFill="1" applyBorder="1" applyAlignment="1" applyProtection="1">
      <alignment horizontal="left" vertical="center"/>
      <protection locked="0"/>
    </xf>
    <xf numFmtId="0" fontId="64" fillId="0" borderId="1" xfId="2" applyFont="1" applyAlignment="1">
      <alignment horizontal="center"/>
    </xf>
    <xf numFmtId="0" fontId="18" fillId="0" borderId="1" xfId="3" applyFont="1" applyAlignment="1">
      <alignment horizontal="center" vertical="center" wrapText="1"/>
    </xf>
    <xf numFmtId="1" fontId="34" fillId="0" borderId="1" xfId="5" applyNumberFormat="1" applyFont="1" applyFill="1" applyAlignment="1" applyProtection="1">
      <alignment horizontal="center" vertical="center" wrapText="1"/>
    </xf>
    <xf numFmtId="9" fontId="21" fillId="0" borderId="1" xfId="5" applyFont="1" applyAlignment="1" applyProtection="1">
      <alignment vertical="center" wrapText="1"/>
    </xf>
    <xf numFmtId="0" fontId="34" fillId="0" borderId="1" xfId="3" applyFont="1" applyAlignment="1">
      <alignment wrapText="1"/>
    </xf>
    <xf numFmtId="8" fontId="20" fillId="0" borderId="1" xfId="3" applyNumberFormat="1" applyFont="1" applyAlignment="1">
      <alignment vertical="center"/>
    </xf>
    <xf numFmtId="4" fontId="20" fillId="0" borderId="1" xfId="3" applyNumberFormat="1" applyFont="1" applyAlignment="1">
      <alignment vertical="center"/>
    </xf>
    <xf numFmtId="165" fontId="44" fillId="0" borderId="1" xfId="17" applyFont="1" applyFill="1" applyBorder="1" applyAlignment="1" applyProtection="1">
      <alignment horizontal="center"/>
    </xf>
    <xf numFmtId="178" fontId="45" fillId="2" borderId="0" xfId="17" applyNumberFormat="1" applyFont="1" applyFill="1"/>
    <xf numFmtId="178" fontId="39" fillId="2" borderId="0" xfId="17" applyNumberFormat="1" applyFont="1" applyFill="1"/>
    <xf numFmtId="178" fontId="45" fillId="2" borderId="0" xfId="17" applyNumberFormat="1" applyFont="1" applyFill="1" applyProtection="1"/>
    <xf numFmtId="178" fontId="13" fillId="2" borderId="0" xfId="0" applyNumberFormat="1" applyFont="1" applyFill="1"/>
    <xf numFmtId="0" fontId="58" fillId="0" borderId="22" xfId="0" applyFont="1" applyBorder="1"/>
    <xf numFmtId="0" fontId="65" fillId="0" borderId="0" xfId="0" applyFont="1"/>
    <xf numFmtId="2" fontId="66" fillId="0" borderId="23" xfId="0" applyNumberFormat="1" applyFont="1" applyBorder="1" applyAlignment="1">
      <alignment horizontal="center" vertical="center"/>
    </xf>
    <xf numFmtId="0" fontId="66" fillId="0" borderId="24" xfId="0" applyFont="1" applyBorder="1" applyAlignment="1">
      <alignment horizontal="center" vertical="center"/>
    </xf>
    <xf numFmtId="0" fontId="66" fillId="0" borderId="25" xfId="0" applyFont="1" applyBorder="1" applyAlignment="1">
      <alignment horizontal="center" vertical="center"/>
    </xf>
    <xf numFmtId="0" fontId="66" fillId="0" borderId="0" xfId="0" applyFont="1" applyAlignment="1">
      <alignment vertical="center"/>
    </xf>
    <xf numFmtId="0" fontId="66" fillId="0" borderId="0" xfId="0" applyFont="1" applyAlignment="1">
      <alignment horizontal="center" vertical="center" wrapText="1"/>
    </xf>
    <xf numFmtId="0" fontId="67" fillId="0" borderId="0" xfId="0" applyFont="1"/>
    <xf numFmtId="2" fontId="66" fillId="0" borderId="24" xfId="0" applyNumberFormat="1" applyFont="1" applyBorder="1" applyAlignment="1">
      <alignment horizontal="center"/>
    </xf>
    <xf numFmtId="0" fontId="69" fillId="0" borderId="0" xfId="0" applyFont="1"/>
    <xf numFmtId="0" fontId="68" fillId="0" borderId="0" xfId="0" applyFont="1" applyAlignment="1">
      <alignment horizontal="center"/>
    </xf>
    <xf numFmtId="0" fontId="66" fillId="0" borderId="0" xfId="0" applyFont="1" applyAlignment="1">
      <alignment horizontal="center" wrapText="1"/>
    </xf>
    <xf numFmtId="0" fontId="57" fillId="0" borderId="0" xfId="0" applyFont="1" applyAlignment="1">
      <alignment horizontal="center"/>
    </xf>
    <xf numFmtId="0" fontId="70" fillId="0" borderId="28" xfId="0" applyFont="1" applyBorder="1" applyAlignment="1">
      <alignment horizontal="center" vertical="center" wrapText="1"/>
    </xf>
    <xf numFmtId="0" fontId="70" fillId="0" borderId="29" xfId="0" applyFont="1" applyBorder="1" applyAlignment="1">
      <alignment horizontal="center" vertical="center" wrapText="1"/>
    </xf>
    <xf numFmtId="0" fontId="70" fillId="0" borderId="0" xfId="0" applyFont="1" applyAlignment="1">
      <alignment horizontal="center" vertical="center" wrapText="1"/>
    </xf>
    <xf numFmtId="0" fontId="70" fillId="0" borderId="30" xfId="0" applyFont="1" applyBorder="1" applyAlignment="1">
      <alignment horizontal="center" vertical="center" wrapText="1"/>
    </xf>
    <xf numFmtId="0" fontId="72" fillId="0" borderId="0" xfId="0" applyFont="1" applyAlignment="1">
      <alignment horizontal="center" vertical="center" wrapText="1"/>
    </xf>
    <xf numFmtId="0" fontId="57" fillId="0" borderId="0" xfId="0" applyFont="1" applyAlignment="1">
      <alignment vertical="center"/>
    </xf>
    <xf numFmtId="0" fontId="73" fillId="0" borderId="31" xfId="0" applyFont="1" applyBorder="1" applyAlignment="1">
      <alignment horizontal="center" vertical="center" wrapText="1"/>
    </xf>
    <xf numFmtId="167" fontId="73" fillId="2" borderId="25" xfId="0" applyNumberFormat="1" applyFont="1" applyFill="1" applyBorder="1" applyAlignment="1">
      <alignment horizontal="center" vertical="center" wrapText="1"/>
    </xf>
    <xf numFmtId="0" fontId="73" fillId="4" borderId="0" xfId="0" applyFont="1" applyFill="1" applyAlignment="1">
      <alignment horizontal="center" vertical="center" wrapText="1"/>
    </xf>
    <xf numFmtId="167" fontId="73" fillId="2" borderId="27" xfId="0" applyNumberFormat="1" applyFont="1" applyFill="1" applyBorder="1" applyAlignment="1">
      <alignment horizontal="center" vertical="center" wrapText="1"/>
    </xf>
    <xf numFmtId="0" fontId="73" fillId="0" borderId="0" xfId="0" applyFont="1" applyAlignment="1">
      <alignment horizontal="center" vertical="center" wrapText="1"/>
    </xf>
    <xf numFmtId="167" fontId="77" fillId="2" borderId="27" xfId="0" applyNumberFormat="1" applyFont="1" applyFill="1" applyBorder="1" applyAlignment="1">
      <alignment horizontal="center" vertical="center" wrapText="1"/>
    </xf>
    <xf numFmtId="0" fontId="57" fillId="0" borderId="0" xfId="0" applyFont="1" applyAlignment="1">
      <alignment horizontal="center" vertical="center" wrapText="1"/>
    </xf>
    <xf numFmtId="0" fontId="57" fillId="0" borderId="0" xfId="0" applyFont="1"/>
    <xf numFmtId="0" fontId="78" fillId="0" borderId="31" xfId="0" applyFont="1" applyBorder="1" applyAlignment="1">
      <alignment horizontal="center" vertical="center" wrapText="1"/>
    </xf>
    <xf numFmtId="0" fontId="78" fillId="0" borderId="0" xfId="0" applyFont="1" applyAlignment="1">
      <alignment horizontal="center" vertical="center" wrapText="1"/>
    </xf>
    <xf numFmtId="9" fontId="34" fillId="0" borderId="1" xfId="5" applyFont="1" applyFill="1" applyBorder="1" applyAlignment="1" applyProtection="1">
      <alignment vertical="center" wrapText="1"/>
    </xf>
    <xf numFmtId="9" fontId="20" fillId="0" borderId="1" xfId="5" applyFont="1" applyFill="1" applyBorder="1" applyAlignment="1" applyProtection="1">
      <alignment vertical="center" wrapText="1"/>
    </xf>
    <xf numFmtId="0" fontId="86" fillId="0" borderId="0" xfId="0" applyFont="1"/>
    <xf numFmtId="167" fontId="75" fillId="2" borderId="1" xfId="8" applyNumberFormat="1" applyFont="1" applyFill="1" applyBorder="1" applyAlignment="1" applyProtection="1">
      <alignment horizontal="center" vertical="center"/>
    </xf>
    <xf numFmtId="167" fontId="73" fillId="2" borderId="0" xfId="0" applyNumberFormat="1" applyFont="1" applyFill="1" applyAlignment="1">
      <alignment horizontal="center" vertical="center" wrapText="1"/>
    </xf>
    <xf numFmtId="0" fontId="73" fillId="2" borderId="0" xfId="0" applyFont="1" applyFill="1" applyAlignment="1">
      <alignment horizontal="center" vertical="center" wrapText="1"/>
    </xf>
    <xf numFmtId="0" fontId="90" fillId="0" borderId="0" xfId="0" applyFont="1"/>
    <xf numFmtId="0" fontId="91" fillId="0" borderId="22" xfId="0" applyFont="1" applyBorder="1"/>
    <xf numFmtId="0" fontId="92" fillId="0" borderId="22" xfId="0" applyFont="1" applyBorder="1" applyAlignment="1">
      <alignment horizontal="left" vertical="center"/>
    </xf>
    <xf numFmtId="2" fontId="93" fillId="0" borderId="22" xfId="0" applyNumberFormat="1" applyFont="1" applyBorder="1" applyAlignment="1">
      <alignment vertical="center"/>
    </xf>
    <xf numFmtId="0" fontId="94" fillId="0" borderId="22" xfId="0" applyFont="1" applyBorder="1" applyAlignment="1">
      <alignment vertical="center"/>
    </xf>
    <xf numFmtId="0" fontId="95" fillId="0" borderId="22" xfId="0" applyFont="1" applyBorder="1" applyAlignment="1">
      <alignment vertical="center"/>
    </xf>
    <xf numFmtId="2" fontId="63" fillId="0" borderId="22" xfId="0" applyNumberFormat="1" applyFont="1" applyBorder="1" applyAlignment="1">
      <alignment vertical="center"/>
    </xf>
    <xf numFmtId="0" fontId="95" fillId="0" borderId="22" xfId="0" applyFont="1" applyBorder="1" applyAlignment="1">
      <alignment horizontal="left" vertical="center"/>
    </xf>
    <xf numFmtId="0" fontId="92" fillId="0" borderId="22" xfId="0" applyFont="1" applyBorder="1" applyAlignment="1">
      <alignment horizontal="right" vertical="center"/>
    </xf>
    <xf numFmtId="0" fontId="90" fillId="0" borderId="0" xfId="0" applyFont="1" applyAlignment="1">
      <alignment vertical="center"/>
    </xf>
    <xf numFmtId="0" fontId="97" fillId="0" borderId="0" xfId="0" applyFont="1"/>
    <xf numFmtId="2" fontId="98" fillId="0" borderId="39" xfId="0" applyNumberFormat="1" applyFont="1" applyBorder="1" applyAlignment="1">
      <alignment horizontal="center" vertical="center"/>
    </xf>
    <xf numFmtId="0" fontId="98" fillId="0" borderId="40" xfId="0" applyFont="1" applyBorder="1" applyAlignment="1">
      <alignment horizontal="center" vertical="center"/>
    </xf>
    <xf numFmtId="0" fontId="98" fillId="0" borderId="41" xfId="0" applyFont="1" applyBorder="1" applyAlignment="1">
      <alignment horizontal="center" vertical="center"/>
    </xf>
    <xf numFmtId="0" fontId="98" fillId="0" borderId="0" xfId="0" applyFont="1" applyAlignment="1">
      <alignment vertical="center"/>
    </xf>
    <xf numFmtId="0" fontId="98" fillId="0" borderId="0" xfId="0" applyFont="1" applyAlignment="1">
      <alignment horizontal="center" vertical="center" wrapText="1"/>
    </xf>
    <xf numFmtId="0" fontId="99" fillId="0" borderId="0" xfId="0" applyFont="1"/>
    <xf numFmtId="2" fontId="98" fillId="0" borderId="40" xfId="0" applyNumberFormat="1" applyFont="1" applyBorder="1" applyAlignment="1">
      <alignment horizontal="center"/>
    </xf>
    <xf numFmtId="0" fontId="102" fillId="0" borderId="0" xfId="0" applyFont="1"/>
    <xf numFmtId="0" fontId="100" fillId="0" borderId="0" xfId="0" applyFont="1" applyAlignment="1">
      <alignment horizontal="center"/>
    </xf>
    <xf numFmtId="0" fontId="98" fillId="0" borderId="0" xfId="0" applyFont="1" applyAlignment="1">
      <alignment horizontal="center" wrapText="1"/>
    </xf>
    <xf numFmtId="0" fontId="90" fillId="0" borderId="0" xfId="0" applyFont="1" applyAlignment="1">
      <alignment horizontal="center"/>
    </xf>
    <xf numFmtId="0" fontId="103" fillId="0" borderId="44" xfId="0" applyFont="1" applyBorder="1" applyAlignment="1">
      <alignment horizontal="center" vertical="center" wrapText="1"/>
    </xf>
    <xf numFmtId="0" fontId="103" fillId="0" borderId="45" xfId="0" applyFont="1" applyBorder="1" applyAlignment="1">
      <alignment horizontal="center" vertical="center" wrapText="1"/>
    </xf>
    <xf numFmtId="0" fontId="103" fillId="0" borderId="0" xfId="0" applyFont="1" applyAlignment="1">
      <alignment horizontal="center" vertical="center" wrapText="1"/>
    </xf>
    <xf numFmtId="0" fontId="103" fillId="0" borderId="46" xfId="0" applyFont="1" applyBorder="1" applyAlignment="1">
      <alignment horizontal="center" vertical="center" wrapText="1"/>
    </xf>
    <xf numFmtId="0" fontId="104" fillId="0" borderId="0" xfId="0" applyFont="1" applyAlignment="1">
      <alignment horizontal="center" vertical="center" wrapText="1"/>
    </xf>
    <xf numFmtId="179" fontId="90" fillId="0" borderId="0" xfId="0" applyNumberFormat="1" applyFont="1"/>
    <xf numFmtId="167" fontId="106" fillId="0" borderId="0" xfId="0" applyNumberFormat="1" applyFont="1" applyAlignment="1">
      <alignment horizontal="center" vertical="center"/>
    </xf>
    <xf numFmtId="167" fontId="107" fillId="12" borderId="41" xfId="0" applyNumberFormat="1" applyFont="1" applyFill="1" applyBorder="1" applyAlignment="1">
      <alignment horizontal="center" vertical="center"/>
    </xf>
    <xf numFmtId="167" fontId="105" fillId="12" borderId="41" xfId="0" applyNumberFormat="1" applyFont="1" applyFill="1" applyBorder="1" applyAlignment="1">
      <alignment horizontal="center" vertical="center" wrapText="1"/>
    </xf>
    <xf numFmtId="167" fontId="106" fillId="12" borderId="1" xfId="0" applyNumberFormat="1" applyFont="1" applyFill="1" applyBorder="1" applyAlignment="1">
      <alignment horizontal="center" vertical="center"/>
    </xf>
    <xf numFmtId="2" fontId="90" fillId="0" borderId="0" xfId="0" applyNumberFormat="1" applyFont="1" applyAlignment="1">
      <alignment vertical="center" wrapText="1"/>
    </xf>
    <xf numFmtId="179" fontId="104" fillId="0" borderId="0" xfId="0" applyNumberFormat="1" applyFont="1" applyAlignment="1">
      <alignment horizontal="right" vertical="center"/>
    </xf>
    <xf numFmtId="179" fontId="90" fillId="0" borderId="0" xfId="0" applyNumberFormat="1" applyFont="1" applyAlignment="1">
      <alignment vertical="center"/>
    </xf>
    <xf numFmtId="167" fontId="106" fillId="13" borderId="1" xfId="0" applyNumberFormat="1" applyFont="1" applyFill="1" applyBorder="1" applyAlignment="1">
      <alignment horizontal="center" vertical="center"/>
    </xf>
    <xf numFmtId="167" fontId="107" fillId="12" borderId="43" xfId="0" applyNumberFormat="1" applyFont="1" applyFill="1" applyBorder="1" applyAlignment="1">
      <alignment horizontal="center" vertical="center"/>
    </xf>
    <xf numFmtId="167" fontId="105" fillId="12" borderId="43" xfId="0" applyNumberFormat="1" applyFont="1" applyFill="1" applyBorder="1" applyAlignment="1">
      <alignment horizontal="center" vertical="center" wrapText="1"/>
    </xf>
    <xf numFmtId="167" fontId="100" fillId="12" borderId="43" xfId="0" applyNumberFormat="1" applyFont="1" applyFill="1" applyBorder="1" applyAlignment="1">
      <alignment horizontal="center" vertical="center"/>
    </xf>
    <xf numFmtId="167" fontId="108" fillId="12" borderId="43" xfId="0" applyNumberFormat="1" applyFont="1" applyFill="1" applyBorder="1" applyAlignment="1">
      <alignment horizontal="center" vertical="center" wrapText="1"/>
    </xf>
    <xf numFmtId="0" fontId="105" fillId="0" borderId="0" xfId="0" applyFont="1" applyAlignment="1">
      <alignment horizontal="center" vertical="center" wrapText="1"/>
    </xf>
    <xf numFmtId="0" fontId="90" fillId="0" borderId="0" xfId="0" applyFont="1" applyAlignment="1">
      <alignment horizontal="center" vertical="center" wrapText="1"/>
    </xf>
    <xf numFmtId="0" fontId="109" fillId="0" borderId="47" xfId="0" applyFont="1" applyBorder="1" applyAlignment="1">
      <alignment horizontal="center" vertical="center" wrapText="1"/>
    </xf>
    <xf numFmtId="180" fontId="110" fillId="0" borderId="0" xfId="0" applyNumberFormat="1" applyFont="1" applyAlignment="1">
      <alignment horizontal="right" vertical="center"/>
    </xf>
    <xf numFmtId="179" fontId="110" fillId="0" borderId="0" xfId="0" applyNumberFormat="1" applyFont="1" applyAlignment="1">
      <alignment horizontal="right" vertical="center"/>
    </xf>
    <xf numFmtId="0" fontId="109" fillId="0" borderId="0" xfId="0" applyFont="1" applyAlignment="1">
      <alignment horizontal="center" vertical="center" wrapText="1"/>
    </xf>
    <xf numFmtId="9" fontId="111" fillId="0" borderId="0" xfId="0" applyNumberFormat="1" applyFont="1" applyAlignment="1">
      <alignment vertical="center" wrapText="1"/>
    </xf>
    <xf numFmtId="0" fontId="90" fillId="0" borderId="32" xfId="0" applyFont="1" applyBorder="1"/>
    <xf numFmtId="0" fontId="112" fillId="0" borderId="22" xfId="0" applyFont="1" applyBorder="1" applyAlignment="1">
      <alignment vertical="center"/>
    </xf>
    <xf numFmtId="0" fontId="96" fillId="0" borderId="0" xfId="0" applyFont="1" applyAlignment="1">
      <alignment horizontal="center"/>
    </xf>
    <xf numFmtId="0" fontId="62" fillId="0" borderId="22" xfId="26" applyFont="1" applyFill="1" applyBorder="1" applyAlignment="1" applyProtection="1">
      <alignment horizontal="left" vertical="center"/>
    </xf>
    <xf numFmtId="9" fontId="54" fillId="14" borderId="35" xfId="3" applyNumberFormat="1" applyFont="1" applyFill="1" applyBorder="1" applyAlignment="1">
      <alignment horizontal="center" vertical="center" wrapText="1"/>
    </xf>
    <xf numFmtId="9" fontId="54" fillId="14" borderId="36" xfId="3" applyNumberFormat="1" applyFont="1" applyFill="1" applyBorder="1" applyAlignment="1">
      <alignment horizontal="center" vertical="center" wrapText="1"/>
    </xf>
    <xf numFmtId="9" fontId="54" fillId="14" borderId="37" xfId="3" applyNumberFormat="1" applyFont="1" applyFill="1" applyBorder="1" applyAlignment="1">
      <alignment horizontal="center" vertical="center" wrapText="1"/>
    </xf>
    <xf numFmtId="169" fontId="54" fillId="14" borderId="49" xfId="3" applyNumberFormat="1" applyFont="1" applyFill="1" applyBorder="1" applyAlignment="1">
      <alignment horizontal="center" vertical="center"/>
    </xf>
    <xf numFmtId="0" fontId="56" fillId="14" borderId="1" xfId="0" applyFont="1" applyFill="1" applyBorder="1" applyAlignment="1">
      <alignment horizontal="left"/>
    </xf>
    <xf numFmtId="0" fontId="55" fillId="14" borderId="1" xfId="0" applyFont="1" applyFill="1" applyBorder="1" applyAlignment="1">
      <alignment horizontal="left" vertical="center"/>
    </xf>
    <xf numFmtId="9" fontId="35" fillId="14" borderId="21" xfId="5" applyFont="1" applyFill="1" applyBorder="1" applyAlignment="1" applyProtection="1">
      <alignment horizontal="center" vertical="center" wrapText="1"/>
    </xf>
    <xf numFmtId="3" fontId="20" fillId="0" borderId="1" xfId="3" applyNumberFormat="1" applyFont="1" applyAlignment="1">
      <alignment vertical="center"/>
    </xf>
    <xf numFmtId="9" fontId="20" fillId="0" borderId="1" xfId="18" applyFont="1" applyBorder="1" applyAlignment="1">
      <alignment vertical="center"/>
    </xf>
    <xf numFmtId="9" fontId="34" fillId="10" borderId="20" xfId="18" applyFont="1" applyFill="1" applyBorder="1" applyAlignment="1" applyProtection="1">
      <alignment horizontal="center" vertical="center"/>
      <protection locked="0"/>
    </xf>
    <xf numFmtId="9" fontId="34" fillId="10" borderId="1" xfId="18" applyFont="1" applyFill="1" applyBorder="1" applyAlignment="1" applyProtection="1">
      <alignment horizontal="center" vertical="center"/>
      <protection locked="0"/>
    </xf>
    <xf numFmtId="8" fontId="13" fillId="0" borderId="12" xfId="3" applyNumberFormat="1" applyFont="1" applyBorder="1" applyAlignment="1">
      <alignment vertical="center"/>
    </xf>
    <xf numFmtId="8" fontId="13" fillId="0" borderId="6" xfId="3" applyNumberFormat="1" applyFont="1" applyBorder="1" applyAlignment="1">
      <alignment vertical="center"/>
    </xf>
    <xf numFmtId="0" fontId="85" fillId="0" borderId="1" xfId="6" applyFont="1" applyAlignment="1">
      <alignment horizontal="left" vertical="center"/>
    </xf>
    <xf numFmtId="1" fontId="34" fillId="5" borderId="1" xfId="5" applyNumberFormat="1" applyFont="1" applyFill="1" applyBorder="1" applyAlignment="1" applyProtection="1">
      <alignment horizontal="center" vertical="center" wrapText="1"/>
    </xf>
    <xf numFmtId="9" fontId="34" fillId="5" borderId="1" xfId="5" applyFont="1" applyFill="1" applyAlignment="1" applyProtection="1">
      <alignment vertical="center" wrapText="1"/>
    </xf>
    <xf numFmtId="9" fontId="20" fillId="5" borderId="1" xfId="5" applyFont="1" applyFill="1" applyAlignment="1" applyProtection="1">
      <alignment vertical="center" wrapText="1"/>
    </xf>
    <xf numFmtId="10" fontId="34" fillId="4" borderId="20" xfId="18" applyNumberFormat="1" applyFont="1" applyFill="1" applyBorder="1" applyAlignment="1" applyProtection="1">
      <alignment horizontal="center" vertical="center"/>
    </xf>
    <xf numFmtId="10" fontId="34" fillId="0" borderId="1" xfId="18" applyNumberFormat="1" applyFont="1" applyBorder="1" applyAlignment="1" applyProtection="1">
      <alignment horizontal="center" vertical="center"/>
    </xf>
    <xf numFmtId="10" fontId="34" fillId="4" borderId="1" xfId="18" applyNumberFormat="1" applyFont="1" applyFill="1" applyBorder="1" applyAlignment="1" applyProtection="1">
      <alignment horizontal="center" vertical="center"/>
    </xf>
    <xf numFmtId="10" fontId="34" fillId="2" borderId="1" xfId="18" applyNumberFormat="1" applyFont="1" applyFill="1" applyBorder="1" applyAlignment="1" applyProtection="1">
      <alignment horizontal="center" vertical="center"/>
    </xf>
    <xf numFmtId="10" fontId="34" fillId="5" borderId="1" xfId="18" applyNumberFormat="1" applyFont="1" applyFill="1" applyBorder="1" applyAlignment="1" applyProtection="1">
      <alignment horizontal="center" vertical="center"/>
    </xf>
    <xf numFmtId="10" fontId="34" fillId="0" borderId="1" xfId="18" applyNumberFormat="1" applyFont="1" applyFill="1" applyBorder="1" applyAlignment="1" applyProtection="1">
      <alignment horizontal="center" vertical="center"/>
    </xf>
    <xf numFmtId="0" fontId="34" fillId="0" borderId="17" xfId="2" applyFont="1" applyBorder="1" applyAlignment="1">
      <alignment vertical="center"/>
    </xf>
    <xf numFmtId="0" fontId="34" fillId="0" borderId="19" xfId="6" applyFont="1" applyBorder="1" applyAlignment="1">
      <alignment horizontal="center" vertical="top" wrapText="1"/>
    </xf>
    <xf numFmtId="181" fontId="35" fillId="0" borderId="1" xfId="18" applyNumberFormat="1" applyFont="1" applyBorder="1" applyAlignment="1" applyProtection="1">
      <alignment horizontal="center" vertical="center"/>
    </xf>
    <xf numFmtId="181" fontId="35" fillId="2" borderId="1" xfId="18" applyNumberFormat="1" applyFont="1" applyFill="1" applyBorder="1" applyAlignment="1" applyProtection="1">
      <alignment horizontal="center" vertical="center"/>
    </xf>
    <xf numFmtId="181" fontId="35" fillId="0" borderId="1" xfId="18" applyNumberFormat="1" applyFont="1" applyFill="1" applyBorder="1" applyAlignment="1" applyProtection="1">
      <alignment horizontal="center" vertical="center"/>
    </xf>
    <xf numFmtId="181" fontId="113" fillId="4" borderId="20" xfId="18" applyNumberFormat="1" applyFont="1" applyFill="1" applyBorder="1" applyAlignment="1" applyProtection="1">
      <alignment horizontal="center" vertical="center"/>
    </xf>
    <xf numFmtId="181" fontId="113" fillId="4" borderId="1" xfId="18" applyNumberFormat="1" applyFont="1" applyFill="1" applyBorder="1" applyAlignment="1" applyProtection="1">
      <alignment horizontal="center" vertical="center"/>
    </xf>
    <xf numFmtId="181" fontId="113" fillId="5" borderId="1" xfId="18" applyNumberFormat="1" applyFont="1" applyFill="1" applyBorder="1" applyAlignment="1" applyProtection="1">
      <alignment horizontal="center" vertical="center"/>
    </xf>
    <xf numFmtId="164" fontId="33" fillId="10" borderId="51" xfId="3" applyNumberFormat="1" applyFont="1" applyFill="1" applyBorder="1" applyAlignment="1">
      <alignment horizontal="center" vertical="center"/>
    </xf>
    <xf numFmtId="9" fontId="34" fillId="10" borderId="50" xfId="18" applyFont="1" applyFill="1" applyBorder="1" applyAlignment="1" applyProtection="1">
      <alignment horizontal="center" vertical="center"/>
      <protection locked="0"/>
    </xf>
    <xf numFmtId="2" fontId="20" fillId="0" borderId="1" xfId="18" applyNumberFormat="1" applyFont="1" applyBorder="1" applyAlignment="1">
      <alignment vertical="center"/>
    </xf>
    <xf numFmtId="0" fontId="20" fillId="11" borderId="1" xfId="0" applyFont="1" applyFill="1" applyBorder="1" applyAlignment="1" applyProtection="1">
      <alignment horizontal="left" vertical="center" wrapText="1"/>
      <protection locked="0"/>
    </xf>
    <xf numFmtId="0" fontId="20" fillId="0" borderId="0" xfId="0" applyFont="1" applyAlignment="1">
      <alignment horizontal="justify" vertical="center"/>
    </xf>
    <xf numFmtId="0" fontId="20" fillId="0" borderId="0" xfId="0" applyFont="1"/>
    <xf numFmtId="0" fontId="13" fillId="0" borderId="0" xfId="0" applyFont="1" applyAlignment="1">
      <alignment horizontal="justify" vertical="center"/>
    </xf>
    <xf numFmtId="0" fontId="13" fillId="0" borderId="0" xfId="0" applyFont="1"/>
    <xf numFmtId="0" fontId="21" fillId="0" borderId="1" xfId="3" applyFont="1" applyAlignment="1">
      <alignment horizontal="center" vertical="center" textRotation="90"/>
    </xf>
    <xf numFmtId="0" fontId="18" fillId="0" borderId="5" xfId="3" applyFont="1" applyBorder="1" applyAlignment="1">
      <alignment horizontal="center" vertical="center" wrapText="1"/>
    </xf>
    <xf numFmtId="0" fontId="13" fillId="0" borderId="6" xfId="3" applyFont="1" applyBorder="1" applyAlignment="1">
      <alignment horizontal="center" vertical="center" textRotation="90"/>
    </xf>
    <xf numFmtId="0" fontId="20" fillId="5" borderId="2" xfId="3" applyFont="1" applyFill="1" applyBorder="1" applyAlignment="1">
      <alignment horizontal="center" vertical="top" wrapText="1"/>
    </xf>
    <xf numFmtId="0" fontId="20" fillId="5" borderId="2" xfId="3" applyFont="1" applyFill="1" applyBorder="1" applyAlignment="1">
      <alignment horizontal="center" vertical="top"/>
    </xf>
    <xf numFmtId="0" fontId="54" fillId="14" borderId="1" xfId="0" applyFont="1" applyFill="1" applyBorder="1" applyAlignment="1">
      <alignment horizontal="left" vertical="center" wrapText="1"/>
    </xf>
    <xf numFmtId="0" fontId="38" fillId="14" borderId="1" xfId="0" applyFont="1" applyFill="1" applyBorder="1" applyAlignment="1">
      <alignment horizontal="left"/>
    </xf>
    <xf numFmtId="0" fontId="20" fillId="0" borderId="1" xfId="3" applyFont="1" applyAlignment="1">
      <alignment horizontal="left" vertical="top" wrapText="1"/>
    </xf>
    <xf numFmtId="3" fontId="22" fillId="2" borderId="15" xfId="3" applyNumberFormat="1" applyFont="1" applyFill="1" applyBorder="1" applyAlignment="1">
      <alignment horizontal="center" vertical="center"/>
    </xf>
    <xf numFmtId="3" fontId="22" fillId="2" borderId="16" xfId="3" applyNumberFormat="1" applyFont="1" applyFill="1" applyBorder="1" applyAlignment="1">
      <alignment horizontal="center" vertical="center"/>
    </xf>
    <xf numFmtId="0" fontId="42" fillId="2" borderId="9" xfId="0" applyFont="1" applyFill="1" applyBorder="1" applyAlignment="1">
      <alignment horizontal="center"/>
    </xf>
    <xf numFmtId="177" fontId="88" fillId="4" borderId="0" xfId="0" applyNumberFormat="1" applyFont="1" applyFill="1" applyAlignment="1">
      <alignment horizontal="center" vertical="center" wrapText="1"/>
    </xf>
    <xf numFmtId="0" fontId="98" fillId="0" borderId="0" xfId="0" applyFont="1" applyAlignment="1">
      <alignment horizontal="center" vertical="center" wrapText="1"/>
    </xf>
    <xf numFmtId="0" fontId="0" fillId="0" borderId="0" xfId="0"/>
    <xf numFmtId="0" fontId="100" fillId="0" borderId="42" xfId="0" applyFont="1" applyBorder="1" applyAlignment="1">
      <alignment horizontal="center"/>
    </xf>
    <xf numFmtId="0" fontId="101" fillId="0" borderId="43" xfId="0" applyFont="1" applyBorder="1"/>
    <xf numFmtId="2" fontId="87" fillId="4" borderId="1" xfId="9" applyNumberFormat="1" applyFont="1" applyFill="1" applyBorder="1" applyAlignment="1" applyProtection="1">
      <alignment horizontal="center" vertical="center" wrapText="1"/>
    </xf>
    <xf numFmtId="0" fontId="71" fillId="0" borderId="0" xfId="0" applyFont="1" applyAlignment="1">
      <alignment horizontal="center" vertical="center" wrapText="1"/>
    </xf>
    <xf numFmtId="0" fontId="68" fillId="0" borderId="26" xfId="0" applyFont="1" applyBorder="1" applyAlignment="1">
      <alignment horizontal="center"/>
    </xf>
    <xf numFmtId="0" fontId="68" fillId="0" borderId="27" xfId="0" applyFont="1" applyBorder="1" applyAlignment="1">
      <alignment horizontal="center"/>
    </xf>
    <xf numFmtId="0" fontId="66" fillId="0" borderId="0" xfId="0" applyFont="1" applyAlignment="1">
      <alignment horizontal="center" vertical="center" wrapText="1"/>
    </xf>
    <xf numFmtId="0" fontId="82" fillId="0" borderId="33" xfId="2" applyFont="1" applyBorder="1" applyAlignment="1">
      <alignment horizontal="center" vertical="center"/>
    </xf>
    <xf numFmtId="0" fontId="82" fillId="0" borderId="34" xfId="2" applyFont="1" applyBorder="1" applyAlignment="1">
      <alignment horizontal="center" vertical="center"/>
    </xf>
    <xf numFmtId="0" fontId="114" fillId="0" borderId="0" xfId="0" applyFont="1" applyFill="1"/>
    <xf numFmtId="0" fontId="39" fillId="0" borderId="0" xfId="0" applyFont="1" applyFill="1"/>
    <xf numFmtId="0" fontId="73" fillId="0" borderId="0" xfId="0" applyFont="1" applyFill="1" applyAlignment="1">
      <alignment horizontal="center" vertical="center" wrapText="1"/>
    </xf>
    <xf numFmtId="167" fontId="75" fillId="0" borderId="38" xfId="8" applyNumberFormat="1" applyFont="1" applyFill="1" applyBorder="1" applyAlignment="1" applyProtection="1">
      <alignment horizontal="center" vertical="center"/>
    </xf>
    <xf numFmtId="167" fontId="73" fillId="0" borderId="38"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167" fontId="106" fillId="0" borderId="1" xfId="0" applyNumberFormat="1" applyFont="1" applyFill="1" applyBorder="1" applyAlignment="1">
      <alignment horizontal="center" vertical="center"/>
    </xf>
    <xf numFmtId="167" fontId="107" fillId="0" borderId="48" xfId="0" applyNumberFormat="1" applyFont="1" applyFill="1" applyBorder="1" applyAlignment="1">
      <alignment horizontal="center" vertical="center"/>
    </xf>
    <xf numFmtId="167" fontId="105" fillId="0" borderId="48" xfId="0" applyNumberFormat="1" applyFont="1" applyFill="1" applyBorder="1" applyAlignment="1">
      <alignment horizontal="center" vertical="center" wrapText="1"/>
    </xf>
    <xf numFmtId="0" fontId="20" fillId="0" borderId="1" xfId="3" applyNumberFormat="1" applyFont="1" applyAlignment="1">
      <alignment vertical="center"/>
    </xf>
    <xf numFmtId="177" fontId="20" fillId="0" borderId="1" xfId="3" applyNumberFormat="1" applyFont="1" applyAlignment="1">
      <alignment vertical="center"/>
    </xf>
    <xf numFmtId="164" fontId="34" fillId="10" borderId="50" xfId="3" applyNumberFormat="1" applyFont="1" applyFill="1" applyBorder="1" applyAlignment="1" applyProtection="1">
      <alignment horizontal="center" vertical="center"/>
      <protection locked="0"/>
    </xf>
  </cellXfs>
  <cellStyles count="30">
    <cellStyle name="20% - Accent3" xfId="22" builtinId="38"/>
    <cellStyle name="Accent1" xfId="21" builtinId="29"/>
    <cellStyle name="Euro" xfId="16" xr:uid="{D10398C4-B398-409C-A681-18A91C9E6DB4}"/>
    <cellStyle name="Hyperlink 2" xfId="24" xr:uid="{C0D3CC91-E483-4947-B5E4-015BADECC2AC}"/>
    <cellStyle name="Hyperlink 2 2" xfId="26" xr:uid="{2F218232-923C-C948-91D3-316A4B6C0728}"/>
    <cellStyle name="Invoer" xfId="19" builtinId="20"/>
    <cellStyle name="Komma" xfId="14" builtinId="3"/>
    <cellStyle name="Komma 2" xfId="8" xr:uid="{215746C4-3698-2D4F-B4A8-6026C76B9931}"/>
    <cellStyle name="Komma 2 2" xfId="11" xr:uid="{7F6D3981-E042-2D40-B49E-F8973043965E}"/>
    <cellStyle name="Komma 2 2 2" xfId="12" xr:uid="{84BD4265-9576-A048-B6CD-87391F833A6F}"/>
    <cellStyle name="Komma 2 2 3" xfId="28" xr:uid="{82BAD5A3-89E4-0D40-85FB-92FBEF26100A}"/>
    <cellStyle name="Normaal 2 2" xfId="1" xr:uid="{FE0CFE1D-1274-7F49-A07C-CFBA336B5A63}"/>
    <cellStyle name="Normaal 3" xfId="15" xr:uid="{E93A7BB5-A91A-4EAE-9EBB-0AAAA5A00A27}"/>
    <cellStyle name="Notitie" xfId="20" builtinId="10"/>
    <cellStyle name="Procent" xfId="18" builtinId="5"/>
    <cellStyle name="Procent 2" xfId="5" xr:uid="{8B19CF99-D0E2-E344-888D-4C8EDAAE792B}"/>
    <cellStyle name="Procent 2 2" xfId="9" xr:uid="{36D329F3-5C55-FA45-ACE1-F5E5E89BD2FB}"/>
    <cellStyle name="Procent 2 2 2" xfId="13" xr:uid="{39B6466D-F383-2946-96E8-8D7EC7368878}"/>
    <cellStyle name="Standaard" xfId="0" builtinId="0"/>
    <cellStyle name="Standaard 2" xfId="2" xr:uid="{36191832-9E05-2B4B-A279-4A136E773C21}"/>
    <cellStyle name="Standaard 2 2 2" xfId="6" xr:uid="{E96A5303-F4D4-544B-8AF9-C811F88A3AB2}"/>
    <cellStyle name="Standaard 2 2 2 2" xfId="27" xr:uid="{84C1ED80-5626-9A4B-BB26-E526D4A400BE}"/>
    <cellStyle name="Standaard 3" xfId="3" xr:uid="{0A6C18CD-47C5-7848-A747-2935C9FAD241}"/>
    <cellStyle name="Standaard 3 2" xfId="25" xr:uid="{EA6FCB27-3934-7A46-9281-5D208EFCCCED}"/>
    <cellStyle name="Standaard 4" xfId="10" xr:uid="{4A869D4C-8062-8C4D-9AC8-32D8A417FCE0}"/>
    <cellStyle name="Standaard 5" xfId="23" xr:uid="{3439C512-BEFE-2C4D-9C5E-68495B5587CC}"/>
    <cellStyle name="Standaard 6" xfId="29" xr:uid="{36AF4CBE-6E37-D54B-847A-EDA44C82E3AE}"/>
    <cellStyle name="Valuta" xfId="17" builtinId="4"/>
    <cellStyle name="Valuta 2" xfId="4" xr:uid="{1833ECE1-D50C-9747-9E3C-4DA7663E8F0F}"/>
    <cellStyle name="Valuta 3" xfId="7" xr:uid="{435F0E8D-5E43-6942-BB74-19272F53CE95}"/>
  </cellStyles>
  <dxfs count="0"/>
  <tableStyles count="0" defaultTableStyle="TableStyleMedium2" defaultPivotStyle="PivotStyleLight16"/>
  <colors>
    <mruColors>
      <color rgb="FFDF6C00"/>
      <color rgb="FF0B2074"/>
      <color rgb="FF86D2ED"/>
      <color rgb="FFE3001B"/>
      <color rgb="FFC81946"/>
      <color rgb="FFFFBD04"/>
      <color rgb="FFE66E00"/>
      <color rgb="FF004B8D"/>
      <color rgb="FF649030"/>
      <color rgb="FF6CB3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228158085090946E-2"/>
          <c:y val="4.5345685012723805E-2"/>
          <c:w val="0.91158271551907211"/>
          <c:h val="0.91821226947388568"/>
        </c:manualLayout>
      </c:layout>
      <c:scatterChart>
        <c:scatterStyle val="lineMarker"/>
        <c:varyColors val="0"/>
        <c:ser>
          <c:idx val="0"/>
          <c:order val="0"/>
          <c:tx>
            <c:strRef>
              <c:f>'5.Prijsscore'!$C$22</c:f>
              <c:strCache>
                <c:ptCount val="1"/>
                <c:pt idx="0">
                  <c:v>Punten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bg1">
                    <a:lumMod val="50000"/>
                  </a:schemeClr>
                </a:solidFill>
                <a:prstDash val="sysDot"/>
              </a:ln>
              <a:effectLst/>
            </c:spPr>
            <c:trendlineType val="linear"/>
            <c:dispRSqr val="0"/>
            <c:dispEq val="0"/>
          </c:trendline>
          <c:xVal>
            <c:numRef>
              <c:f>'5.Prijsscore'!$B$23:$B$28</c:f>
              <c:numCache>
                <c:formatCode>"€"\ #,##0.00</c:formatCode>
                <c:ptCount val="6"/>
                <c:pt idx="0">
                  <c:v>43372679.90484</c:v>
                </c:pt>
                <c:pt idx="1">
                  <c:v>45209685.901667997</c:v>
                </c:pt>
                <c:pt idx="2">
                  <c:v>47046691.898495995</c:v>
                </c:pt>
                <c:pt idx="3">
                  <c:v>48883697.895323992</c:v>
                </c:pt>
                <c:pt idx="4">
                  <c:v>50720703.892151989</c:v>
                </c:pt>
                <c:pt idx="5">
                  <c:v>52557709.888980001</c:v>
                </c:pt>
              </c:numCache>
            </c:numRef>
          </c:xVal>
          <c:yVal>
            <c:numRef>
              <c:f>'5.Prijsscore'!$C$23:$C$28</c:f>
              <c:numCache>
                <c:formatCode>General</c:formatCode>
                <c:ptCount val="6"/>
                <c:pt idx="0">
                  <c:v>30</c:v>
                </c:pt>
                <c:pt idx="1">
                  <c:v>24.000000000000011</c:v>
                </c:pt>
                <c:pt idx="2">
                  <c:v>18.000000000000021</c:v>
                </c:pt>
                <c:pt idx="3">
                  <c:v>12.000000000000032</c:v>
                </c:pt>
                <c:pt idx="4">
                  <c:v>6.0000000000000391</c:v>
                </c:pt>
                <c:pt idx="5">
                  <c:v>0</c:v>
                </c:pt>
              </c:numCache>
            </c:numRef>
          </c:yVal>
          <c:smooth val="0"/>
          <c:extLst>
            <c:ext xmlns:c16="http://schemas.microsoft.com/office/drawing/2014/chart" uri="{C3380CC4-5D6E-409C-BE32-E72D297353CC}">
              <c16:uniqueId val="{00000000-26B0-4BFA-9CE6-4829C7CFBFDE}"/>
            </c:ext>
          </c:extLst>
        </c:ser>
        <c:ser>
          <c:idx val="1"/>
          <c:order val="1"/>
          <c:tx>
            <c:v>Score inschrijver</c:v>
          </c:tx>
          <c:spPr>
            <a:ln w="25400" cap="rnd">
              <a:noFill/>
              <a:round/>
            </a:ln>
            <a:effectLst/>
          </c:spPr>
          <c:marker>
            <c:symbol val="square"/>
            <c:size val="5"/>
            <c:spPr>
              <a:solidFill>
                <a:schemeClr val="accent2"/>
              </a:solidFill>
              <a:ln w="57150">
                <a:solidFill>
                  <a:schemeClr val="accent2"/>
                </a:solidFill>
              </a:ln>
              <a:effectLst/>
            </c:spPr>
          </c:marker>
          <c:dLbls>
            <c:dLbl>
              <c:idx val="0"/>
              <c:dLblPos val="r"/>
              <c:showLegendKey val="0"/>
              <c:showVal val="0"/>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997-774C-8A0E-5CDB6B795D0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nl-NL"/>
              </a:p>
            </c:txPr>
            <c:dLblPos val="t"/>
            <c:showLegendKey val="0"/>
            <c:showVal val="0"/>
            <c:showCatName val="0"/>
            <c:showSerName val="1"/>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'5.Prijsscore'!$C$19</c:f>
              <c:strCache>
                <c:ptCount val="1"/>
                <c:pt idx="0">
                  <c:v> Prijs is buiten de bandbreedte en is een ongeldige Inschrijving </c:v>
                </c:pt>
              </c:strCache>
            </c:strRef>
          </c:xVal>
          <c:yVal>
            <c:numRef>
              <c:f>'5.Prijsscore'!$D$19</c:f>
              <c:numCache>
                <c:formatCode>0.00</c:formatCode>
                <c:ptCount val="1"/>
                <c:pt idx="0">
                  <c:v>0</c:v>
                </c:pt>
              </c:numCache>
            </c:numRef>
          </c:yVal>
          <c:smooth val="0"/>
          <c:extLst>
            <c:ext xmlns:c16="http://schemas.microsoft.com/office/drawing/2014/chart" uri="{C3380CC4-5D6E-409C-BE32-E72D297353CC}">
              <c16:uniqueId val="{00000006-5997-774C-8A0E-5CDB6B795D06}"/>
            </c:ext>
          </c:extLst>
        </c:ser>
        <c:dLbls>
          <c:showLegendKey val="0"/>
          <c:showVal val="0"/>
          <c:showCatName val="0"/>
          <c:showSerName val="0"/>
          <c:showPercent val="0"/>
          <c:showBubbleSize val="0"/>
        </c:dLbls>
        <c:axId val="1217824496"/>
        <c:axId val="1217833648"/>
      </c:scatterChart>
      <c:valAx>
        <c:axId val="1217824496"/>
        <c:scaling>
          <c:orientation val="minMax"/>
          <c:max val="52557709.890000001"/>
          <c:min val="43372679.899999999"/>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nl-NL"/>
          </a:p>
        </c:txPr>
        <c:crossAx val="1217833648"/>
        <c:crosses val="autoZero"/>
        <c:crossBetween val="midCat"/>
      </c:valAx>
      <c:valAx>
        <c:axId val="1217833648"/>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121782449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12700</xdr:colOff>
      <xdr:row>1</xdr:row>
      <xdr:rowOff>177800</xdr:rowOff>
    </xdr:from>
    <xdr:to>
      <xdr:col>1</xdr:col>
      <xdr:colOff>2945202</xdr:colOff>
      <xdr:row>4</xdr:row>
      <xdr:rowOff>228600</xdr:rowOff>
    </xdr:to>
    <xdr:pic>
      <xdr:nvPicPr>
        <xdr:cNvPr id="2" name="Afbeelding 1">
          <a:extLst>
            <a:ext uri="{FF2B5EF4-FFF2-40B4-BE49-F238E27FC236}">
              <a16:creationId xmlns:a16="http://schemas.microsoft.com/office/drawing/2014/main" id="{65A59D16-4CD1-6D04-D2B0-48BF97A290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700" y="381000"/>
          <a:ext cx="2932502" cy="7239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546100</xdr:colOff>
      <xdr:row>5</xdr:row>
      <xdr:rowOff>152400</xdr:rowOff>
    </xdr:from>
    <xdr:to>
      <xdr:col>1</xdr:col>
      <xdr:colOff>546100</xdr:colOff>
      <xdr:row>6</xdr:row>
      <xdr:rowOff>1422400</xdr:rowOff>
    </xdr:to>
    <xdr:cxnSp macro="">
      <xdr:nvCxnSpPr>
        <xdr:cNvPr id="9" name="Rechte verbindingslijn met pijl 8">
          <a:extLst>
            <a:ext uri="{FF2B5EF4-FFF2-40B4-BE49-F238E27FC236}">
              <a16:creationId xmlns:a16="http://schemas.microsoft.com/office/drawing/2014/main" id="{00000000-0008-0000-0100-000009000000}"/>
            </a:ext>
          </a:extLst>
        </xdr:cNvPr>
        <xdr:cNvCxnSpPr/>
      </xdr:nvCxnSpPr>
      <xdr:spPr>
        <a:xfrm flipV="1">
          <a:off x="546100" y="1866900"/>
          <a:ext cx="0" cy="1435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533400</xdr:colOff>
      <xdr:row>6</xdr:row>
      <xdr:rowOff>1485900</xdr:rowOff>
    </xdr:from>
    <xdr:to>
      <xdr:col>1</xdr:col>
      <xdr:colOff>546100</xdr:colOff>
      <xdr:row>15</xdr:row>
      <xdr:rowOff>0</xdr:rowOff>
    </xdr:to>
    <xdr:cxnSp macro="">
      <xdr:nvCxnSpPr>
        <xdr:cNvPr id="13" name="Rechte verbindingslijn met pijl 12">
          <a:extLst>
            <a:ext uri="{FF2B5EF4-FFF2-40B4-BE49-F238E27FC236}">
              <a16:creationId xmlns:a16="http://schemas.microsoft.com/office/drawing/2014/main" id="{00000000-0008-0000-0100-00000D000000}"/>
            </a:ext>
          </a:extLst>
        </xdr:cNvPr>
        <xdr:cNvCxnSpPr/>
      </xdr:nvCxnSpPr>
      <xdr:spPr>
        <a:xfrm flipV="1">
          <a:off x="533400" y="3365500"/>
          <a:ext cx="12700" cy="25527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179724</xdr:colOff>
      <xdr:row>6</xdr:row>
      <xdr:rowOff>41180</xdr:rowOff>
    </xdr:from>
    <xdr:to>
      <xdr:col>5</xdr:col>
      <xdr:colOff>206278</xdr:colOff>
      <xdr:row>14</xdr:row>
      <xdr:rowOff>294794</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xdr:nvCxnSpPr>
      <xdr:spPr>
        <a:xfrm flipV="1">
          <a:off x="13463924" y="1971580"/>
          <a:ext cx="26554" cy="400434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668867</xdr:colOff>
      <xdr:row>15</xdr:row>
      <xdr:rowOff>220133</xdr:rowOff>
    </xdr:from>
    <xdr:to>
      <xdr:col>5</xdr:col>
      <xdr:colOff>8467</xdr:colOff>
      <xdr:row>15</xdr:row>
      <xdr:rowOff>228600</xdr:rowOff>
    </xdr:to>
    <xdr:cxnSp macro="">
      <xdr:nvCxnSpPr>
        <xdr:cNvPr id="6" name="Rechte verbindingslijn met pijl 5">
          <a:extLst>
            <a:ext uri="{FF2B5EF4-FFF2-40B4-BE49-F238E27FC236}">
              <a16:creationId xmlns:a16="http://schemas.microsoft.com/office/drawing/2014/main" id="{C3BF8F1F-0972-C840-8B5D-18110298DB82}"/>
            </a:ext>
          </a:extLst>
        </xdr:cNvPr>
        <xdr:cNvCxnSpPr/>
      </xdr:nvCxnSpPr>
      <xdr:spPr>
        <a:xfrm>
          <a:off x="1143000" y="6223000"/>
          <a:ext cx="12149667" cy="84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609600</xdr:colOff>
      <xdr:row>0</xdr:row>
      <xdr:rowOff>88900</xdr:rowOff>
    </xdr:from>
    <xdr:to>
      <xdr:col>2</xdr:col>
      <xdr:colOff>2846324</xdr:colOff>
      <xdr:row>0</xdr:row>
      <xdr:rowOff>811760</xdr:rowOff>
    </xdr:to>
    <xdr:pic>
      <xdr:nvPicPr>
        <xdr:cNvPr id="2" name="Afbeelding 1">
          <a:extLst>
            <a:ext uri="{FF2B5EF4-FFF2-40B4-BE49-F238E27FC236}">
              <a16:creationId xmlns:a16="http://schemas.microsoft.com/office/drawing/2014/main" id="{A4C08291-F7CA-D345-9769-B6E1DDA06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0" y="88900"/>
          <a:ext cx="2935224" cy="72286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2539719</xdr:colOff>
      <xdr:row>1</xdr:row>
      <xdr:rowOff>723900</xdr:rowOff>
    </xdr:to>
    <xdr:pic>
      <xdr:nvPicPr>
        <xdr:cNvPr id="2" name="Afbeelding 1">
          <a:extLst>
            <a:ext uri="{FF2B5EF4-FFF2-40B4-BE49-F238E27FC236}">
              <a16:creationId xmlns:a16="http://schemas.microsoft.com/office/drawing/2014/main" id="{ECB26B59-D79A-1344-8D80-547D74613C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485" y="170206"/>
          <a:ext cx="2932502" cy="7239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2540918</xdr:colOff>
      <xdr:row>1</xdr:row>
      <xdr:rowOff>723900</xdr:rowOff>
    </xdr:to>
    <xdr:pic>
      <xdr:nvPicPr>
        <xdr:cNvPr id="2" name="Afbeelding 1">
          <a:extLst>
            <a:ext uri="{FF2B5EF4-FFF2-40B4-BE49-F238E27FC236}">
              <a16:creationId xmlns:a16="http://schemas.microsoft.com/office/drawing/2014/main" id="{89B31C7C-9851-954A-A238-A5D63D13F6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083" y="254000"/>
          <a:ext cx="2932502" cy="7239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2932502</xdr:colOff>
      <xdr:row>0</xdr:row>
      <xdr:rowOff>723900</xdr:rowOff>
    </xdr:to>
    <xdr:pic>
      <xdr:nvPicPr>
        <xdr:cNvPr id="2" name="Afbeelding 1">
          <a:extLst>
            <a:ext uri="{FF2B5EF4-FFF2-40B4-BE49-F238E27FC236}">
              <a16:creationId xmlns:a16="http://schemas.microsoft.com/office/drawing/2014/main" id="{94EF0A60-17CA-7D48-AAA7-917643A9F9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778" y="0"/>
          <a:ext cx="2932502" cy="72390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21167</xdr:colOff>
      <xdr:row>19</xdr:row>
      <xdr:rowOff>105834</xdr:rowOff>
    </xdr:from>
    <xdr:to>
      <xdr:col>4</xdr:col>
      <xdr:colOff>139699</xdr:colOff>
      <xdr:row>40</xdr:row>
      <xdr:rowOff>63501</xdr:rowOff>
    </xdr:to>
    <xdr:graphicFrame macro="">
      <xdr:nvGraphicFramePr>
        <xdr:cNvPr id="3" name="Grafiek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xdr:row>
      <xdr:rowOff>0</xdr:rowOff>
    </xdr:from>
    <xdr:to>
      <xdr:col>1</xdr:col>
      <xdr:colOff>2932502</xdr:colOff>
      <xdr:row>2</xdr:row>
      <xdr:rowOff>561340</xdr:rowOff>
    </xdr:to>
    <xdr:pic>
      <xdr:nvPicPr>
        <xdr:cNvPr id="2" name="Afbeelding 1">
          <a:extLst>
            <a:ext uri="{FF2B5EF4-FFF2-40B4-BE49-F238E27FC236}">
              <a16:creationId xmlns:a16="http://schemas.microsoft.com/office/drawing/2014/main" id="{9A9A5A6F-F4F5-6442-A3A2-730F134677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 y="162560"/>
          <a:ext cx="2932502" cy="7239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139700</xdr:colOff>
      <xdr:row>4</xdr:row>
      <xdr:rowOff>139700</xdr:rowOff>
    </xdr:from>
    <xdr:to>
      <xdr:col>4</xdr:col>
      <xdr:colOff>0</xdr:colOff>
      <xdr:row>5</xdr:row>
      <xdr:rowOff>534762</xdr:rowOff>
    </xdr:to>
    <xdr:pic>
      <xdr:nvPicPr>
        <xdr:cNvPr id="2" name="Afbeelding 1">
          <a:extLst>
            <a:ext uri="{FF2B5EF4-FFF2-40B4-BE49-F238E27FC236}">
              <a16:creationId xmlns:a16="http://schemas.microsoft.com/office/drawing/2014/main" id="{AA1B7229-5941-B04F-AF3B-FB543A8D05BD}"/>
            </a:ext>
          </a:extLst>
        </xdr:cNvPr>
        <xdr:cNvPicPr>
          <a:picLocks noChangeAspect="1"/>
        </xdr:cNvPicPr>
      </xdr:nvPicPr>
      <xdr:blipFill>
        <a:blip xmlns:r="http://schemas.openxmlformats.org/officeDocument/2006/relationships" r:embed="rId1"/>
        <a:stretch>
          <a:fillRect/>
        </a:stretch>
      </xdr:blipFill>
      <xdr:spPr>
        <a:xfrm>
          <a:off x="139700" y="1485900"/>
          <a:ext cx="2298700" cy="572862"/>
        </a:xfrm>
        <a:prstGeom prst="rect">
          <a:avLst/>
        </a:prstGeom>
      </xdr:spPr>
    </xdr:pic>
    <xdr:clientData/>
  </xdr:twoCellAnchor>
  <xdr:twoCellAnchor editAs="oneCell">
    <xdr:from>
      <xdr:col>14</xdr:col>
      <xdr:colOff>131234</xdr:colOff>
      <xdr:row>5</xdr:row>
      <xdr:rowOff>0</xdr:rowOff>
    </xdr:from>
    <xdr:to>
      <xdr:col>15</xdr:col>
      <xdr:colOff>88902</xdr:colOff>
      <xdr:row>6</xdr:row>
      <xdr:rowOff>95251</xdr:rowOff>
    </xdr:to>
    <xdr:pic>
      <xdr:nvPicPr>
        <xdr:cNvPr id="3" name="Afbeelding 2">
          <a:extLst>
            <a:ext uri="{FF2B5EF4-FFF2-40B4-BE49-F238E27FC236}">
              <a16:creationId xmlns:a16="http://schemas.microsoft.com/office/drawing/2014/main" id="{BEEBD977-19AB-D941-A8BC-F1F35FC6D1A0}"/>
            </a:ext>
          </a:extLst>
        </xdr:cNvPr>
        <xdr:cNvPicPr>
          <a:picLocks noChangeAspect="1"/>
        </xdr:cNvPicPr>
      </xdr:nvPicPr>
      <xdr:blipFill>
        <a:blip xmlns:r="http://schemas.openxmlformats.org/officeDocument/2006/relationships" r:embed="rId2"/>
        <a:stretch>
          <a:fillRect/>
        </a:stretch>
      </xdr:blipFill>
      <xdr:spPr>
        <a:xfrm>
          <a:off x="10024534" y="0"/>
          <a:ext cx="732368" cy="730251"/>
        </a:xfrm>
        <a:prstGeom prst="rect">
          <a:avLst/>
        </a:prstGeom>
      </xdr:spPr>
    </xdr:pic>
    <xdr:clientData/>
  </xdr:twoCellAnchor>
  <xdr:twoCellAnchor editAs="oneCell">
    <xdr:from>
      <xdr:col>1</xdr:col>
      <xdr:colOff>0</xdr:colOff>
      <xdr:row>1</xdr:row>
      <xdr:rowOff>0</xdr:rowOff>
    </xdr:from>
    <xdr:to>
      <xdr:col>4</xdr:col>
      <xdr:colOff>786202</xdr:colOff>
      <xdr:row>2</xdr:row>
      <xdr:rowOff>558800</xdr:rowOff>
    </xdr:to>
    <xdr:pic>
      <xdr:nvPicPr>
        <xdr:cNvPr id="4" name="Afbeelding 3">
          <a:extLst>
            <a:ext uri="{FF2B5EF4-FFF2-40B4-BE49-F238E27FC236}">
              <a16:creationId xmlns:a16="http://schemas.microsoft.com/office/drawing/2014/main" id="{81237AB4-70A8-CE4C-9EA0-492BC590254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 y="165100"/>
          <a:ext cx="2932502" cy="72390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139700</xdr:colOff>
      <xdr:row>4</xdr:row>
      <xdr:rowOff>139700</xdr:rowOff>
    </xdr:from>
    <xdr:to>
      <xdr:col>4</xdr:col>
      <xdr:colOff>0</xdr:colOff>
      <xdr:row>5</xdr:row>
      <xdr:rowOff>534762</xdr:rowOff>
    </xdr:to>
    <xdr:pic>
      <xdr:nvPicPr>
        <xdr:cNvPr id="2" name="Afbeelding 1">
          <a:extLst>
            <a:ext uri="{FF2B5EF4-FFF2-40B4-BE49-F238E27FC236}">
              <a16:creationId xmlns:a16="http://schemas.microsoft.com/office/drawing/2014/main" id="{170051EA-A50C-7F42-AE02-B260872C33C4}"/>
            </a:ext>
          </a:extLst>
        </xdr:cNvPr>
        <xdr:cNvPicPr>
          <a:picLocks noChangeAspect="1"/>
        </xdr:cNvPicPr>
      </xdr:nvPicPr>
      <xdr:blipFill>
        <a:blip xmlns:r="http://schemas.openxmlformats.org/officeDocument/2006/relationships" r:embed="rId1"/>
        <a:stretch>
          <a:fillRect/>
        </a:stretch>
      </xdr:blipFill>
      <xdr:spPr>
        <a:xfrm>
          <a:off x="139700" y="1485900"/>
          <a:ext cx="2298700" cy="572862"/>
        </a:xfrm>
        <a:prstGeom prst="rect">
          <a:avLst/>
        </a:prstGeom>
      </xdr:spPr>
    </xdr:pic>
    <xdr:clientData/>
  </xdr:twoCellAnchor>
  <xdr:twoCellAnchor editAs="oneCell">
    <xdr:from>
      <xdr:col>14</xdr:col>
      <xdr:colOff>131234</xdr:colOff>
      <xdr:row>5</xdr:row>
      <xdr:rowOff>0</xdr:rowOff>
    </xdr:from>
    <xdr:to>
      <xdr:col>15</xdr:col>
      <xdr:colOff>88902</xdr:colOff>
      <xdr:row>6</xdr:row>
      <xdr:rowOff>95251</xdr:rowOff>
    </xdr:to>
    <xdr:pic>
      <xdr:nvPicPr>
        <xdr:cNvPr id="3" name="Afbeelding 2">
          <a:extLst>
            <a:ext uri="{FF2B5EF4-FFF2-40B4-BE49-F238E27FC236}">
              <a16:creationId xmlns:a16="http://schemas.microsoft.com/office/drawing/2014/main" id="{3BC4860F-E16C-3D4E-A494-D7F2D32CD145}"/>
            </a:ext>
          </a:extLst>
        </xdr:cNvPr>
        <xdr:cNvPicPr>
          <a:picLocks noChangeAspect="1"/>
        </xdr:cNvPicPr>
      </xdr:nvPicPr>
      <xdr:blipFill>
        <a:blip xmlns:r="http://schemas.openxmlformats.org/officeDocument/2006/relationships" r:embed="rId2"/>
        <a:stretch>
          <a:fillRect/>
        </a:stretch>
      </xdr:blipFill>
      <xdr:spPr>
        <a:xfrm>
          <a:off x="10024534" y="1524000"/>
          <a:ext cx="732368" cy="730251"/>
        </a:xfrm>
        <a:prstGeom prst="rect">
          <a:avLst/>
        </a:prstGeom>
      </xdr:spPr>
    </xdr:pic>
    <xdr:clientData/>
  </xdr:twoCellAnchor>
  <xdr:twoCellAnchor editAs="oneCell">
    <xdr:from>
      <xdr:col>1</xdr:col>
      <xdr:colOff>0</xdr:colOff>
      <xdr:row>1</xdr:row>
      <xdr:rowOff>0</xdr:rowOff>
    </xdr:from>
    <xdr:to>
      <xdr:col>4</xdr:col>
      <xdr:colOff>786202</xdr:colOff>
      <xdr:row>2</xdr:row>
      <xdr:rowOff>558800</xdr:rowOff>
    </xdr:to>
    <xdr:pic>
      <xdr:nvPicPr>
        <xdr:cNvPr id="4" name="Afbeelding 3">
          <a:extLst>
            <a:ext uri="{FF2B5EF4-FFF2-40B4-BE49-F238E27FC236}">
              <a16:creationId xmlns:a16="http://schemas.microsoft.com/office/drawing/2014/main" id="{BCFAC244-9B22-1D4C-BDF7-2DA2187A353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 y="165100"/>
          <a:ext cx="2932502" cy="723900"/>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36B5D-FF78-9643-85F9-CC151EC13485}">
  <sheetPr>
    <tabColor rgb="FFDF6C00"/>
    <pageSetUpPr fitToPage="1"/>
  </sheetPr>
  <dimension ref="B1:J30"/>
  <sheetViews>
    <sheetView showGridLines="0" showRowColHeaders="0" tabSelected="1" zoomScaleNormal="100" workbookViewId="0">
      <selection activeCell="B26" sqref="B26"/>
    </sheetView>
  </sheetViews>
  <sheetFormatPr baseColWidth="10" defaultColWidth="8.83203125" defaultRowHeight="16"/>
  <cols>
    <col min="1" max="1" width="5" style="33" bestFit="1" customWidth="1"/>
    <col min="2" max="2" width="44.33203125" style="33" customWidth="1"/>
    <col min="3" max="3" width="23.6640625" style="33" customWidth="1"/>
    <col min="4" max="5" width="18" style="33" bestFit="1" customWidth="1"/>
    <col min="6" max="6" width="14.1640625" style="33" bestFit="1" customWidth="1"/>
    <col min="7" max="7" width="9" style="33" customWidth="1"/>
    <col min="8" max="8" width="11" style="33" bestFit="1" customWidth="1"/>
    <col min="9" max="16384" width="8.83203125" style="33"/>
  </cols>
  <sheetData>
    <row r="1" spans="2:10">
      <c r="B1"/>
      <c r="C1" s="32"/>
      <c r="E1" s="34"/>
      <c r="F1" s="35"/>
      <c r="H1" s="32"/>
    </row>
    <row r="2" spans="2:10">
      <c r="C2" s="32"/>
      <c r="E2" s="34"/>
      <c r="F2" s="35"/>
      <c r="H2" s="32"/>
    </row>
    <row r="3" spans="2:10">
      <c r="C3" s="32"/>
      <c r="E3" s="34"/>
      <c r="F3" s="35"/>
      <c r="H3" s="32"/>
    </row>
    <row r="4" spans="2:10" ht="21" customHeight="1">
      <c r="B4" s="36"/>
      <c r="C4" s="36"/>
      <c r="D4" s="36"/>
      <c r="E4" s="36"/>
      <c r="F4" s="35"/>
      <c r="H4" s="37"/>
    </row>
    <row r="5" spans="2:10" ht="48" customHeight="1" thickBot="1">
      <c r="B5" s="38"/>
      <c r="C5" s="38"/>
      <c r="D5" s="38"/>
      <c r="E5" s="38"/>
      <c r="J5"/>
    </row>
    <row r="6" spans="2:10" ht="29" customHeight="1">
      <c r="B6" s="39"/>
      <c r="C6" s="39"/>
      <c r="D6" s="39"/>
      <c r="E6" s="39"/>
    </row>
    <row r="7" spans="2:10" s="43" customFormat="1" ht="28">
      <c r="B7" s="40" t="s">
        <v>118</v>
      </c>
      <c r="C7" s="41"/>
      <c r="D7" s="42"/>
      <c r="E7" s="42"/>
      <c r="F7" s="42"/>
    </row>
    <row r="8" spans="2:10" s="43" customFormat="1" ht="28">
      <c r="B8" s="40" t="s">
        <v>103</v>
      </c>
      <c r="C8" s="42"/>
      <c r="D8" s="42"/>
      <c r="E8" s="42"/>
      <c r="F8" s="42"/>
    </row>
    <row r="9" spans="2:10" s="40" customFormat="1" ht="28">
      <c r="B9" s="245" t="s">
        <v>119</v>
      </c>
      <c r="C9" s="245"/>
    </row>
    <row r="10" spans="2:10" ht="61" customHeight="1">
      <c r="B10" s="335"/>
      <c r="C10" s="336"/>
      <c r="D10" s="336"/>
      <c r="E10" s="336"/>
      <c r="F10" s="44"/>
    </row>
    <row r="11" spans="2:10">
      <c r="B11" s="33" t="s">
        <v>0</v>
      </c>
    </row>
    <row r="12" spans="2:10">
      <c r="B12" s="33" t="s">
        <v>1</v>
      </c>
    </row>
    <row r="13" spans="2:10">
      <c r="B13" s="33" t="s">
        <v>2</v>
      </c>
    </row>
    <row r="14" spans="2:10">
      <c r="B14" s="33" t="s">
        <v>63</v>
      </c>
      <c r="E14" s="32"/>
      <c r="F14" s="45"/>
    </row>
    <row r="15" spans="2:10">
      <c r="B15" s="33" t="s">
        <v>3</v>
      </c>
      <c r="E15" s="32"/>
      <c r="F15" s="45"/>
    </row>
    <row r="16" spans="2:10">
      <c r="B16" s="33" t="s">
        <v>4</v>
      </c>
      <c r="E16" s="32"/>
      <c r="F16" s="45"/>
    </row>
    <row r="17" spans="2:8">
      <c r="E17" s="32"/>
      <c r="F17" s="45"/>
    </row>
    <row r="18" spans="2:8" ht="17">
      <c r="B18" s="46" t="s">
        <v>82</v>
      </c>
      <c r="E18" s="47"/>
    </row>
    <row r="19" spans="2:8" ht="61" customHeight="1">
      <c r="B19" s="337" t="s">
        <v>108</v>
      </c>
      <c r="C19" s="338"/>
      <c r="D19" s="338"/>
      <c r="E19" s="338"/>
    </row>
    <row r="20" spans="2:8">
      <c r="B20" s="48"/>
    </row>
    <row r="21" spans="2:8">
      <c r="B21" s="49" t="s">
        <v>5</v>
      </c>
    </row>
    <row r="22" spans="2:8">
      <c r="B22" s="48"/>
    </row>
    <row r="25" spans="2:8" ht="20">
      <c r="B25" s="198" t="s">
        <v>6</v>
      </c>
      <c r="C25" s="198"/>
      <c r="D25" s="199" t="s">
        <v>7</v>
      </c>
      <c r="E25" s="199"/>
      <c r="H25" s="196"/>
    </row>
    <row r="26" spans="2:8" ht="17">
      <c r="B26" s="200" t="s">
        <v>8</v>
      </c>
      <c r="C26" s="197"/>
      <c r="D26" s="334" t="s">
        <v>8</v>
      </c>
      <c r="E26" s="334"/>
      <c r="H26" s="197"/>
    </row>
    <row r="27" spans="2:8" ht="20">
      <c r="B27" s="198"/>
      <c r="C27" s="198"/>
      <c r="D27" s="199"/>
      <c r="E27" s="199"/>
      <c r="H27" s="196"/>
    </row>
    <row r="28" spans="2:8" ht="20">
      <c r="B28" s="198" t="s">
        <v>9</v>
      </c>
      <c r="C28" s="198"/>
      <c r="D28" s="199" t="s">
        <v>10</v>
      </c>
      <c r="E28" s="199"/>
      <c r="H28" s="196"/>
    </row>
    <row r="29" spans="2:8" ht="20">
      <c r="B29" s="201" t="s">
        <v>11</v>
      </c>
      <c r="C29" s="198"/>
      <c r="D29" s="334"/>
      <c r="E29" s="334"/>
      <c r="H29" s="196"/>
    </row>
    <row r="30" spans="2:8" ht="20">
      <c r="B30" s="199"/>
      <c r="C30" s="199"/>
      <c r="D30" s="199"/>
      <c r="E30" s="199"/>
      <c r="F30" s="194"/>
      <c r="G30" s="196"/>
      <c r="H30" s="196"/>
    </row>
  </sheetData>
  <sheetProtection algorithmName="SHA-512" hashValue="PUgEb6TfUxh/nJ5ipbcsarQoB38TNgRJ2p/19kP189tsjc6LRS967COGJFDP2li7JmmTv7lUEqVCfX7J10DNKA==" saltValue="m8PVcSuVwpF+IuUDPRXTxg==" spinCount="100000" sheet="1" objects="1" scenarios="1" selectLockedCells="1"/>
  <mergeCells count="4">
    <mergeCell ref="D29:E29"/>
    <mergeCell ref="B10:E10"/>
    <mergeCell ref="B19:E19"/>
    <mergeCell ref="D26:E26"/>
  </mergeCells>
  <pageMargins left="0.7" right="0.7" top="0.75" bottom="0.75" header="0.3" footer="0.3"/>
  <pageSetup paperSize="9" scale="69" orientation="portrait" r:id="rId1"/>
  <headerFooter>
    <oddFooter>&amp;R&amp;K000000pagina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D7E9C-BC41-0943-933C-EFD5AE2644BF}">
  <sheetPr>
    <tabColor rgb="FFDF6C00"/>
  </sheetPr>
  <dimension ref="B1:G31"/>
  <sheetViews>
    <sheetView showGridLines="0" showRowColHeaders="0" zoomScaleNormal="100" workbookViewId="0"/>
  </sheetViews>
  <sheetFormatPr baseColWidth="10" defaultColWidth="10.6640625" defaultRowHeight="13"/>
  <cols>
    <col min="1" max="1" width="6.1640625" style="142" customWidth="1"/>
    <col min="2" max="2" width="9.1640625" style="142" customWidth="1"/>
    <col min="3" max="3" width="37.5" style="142" customWidth="1"/>
    <col min="4" max="5" width="35.83203125" style="142" customWidth="1"/>
    <col min="6" max="6" width="4" style="142" customWidth="1"/>
    <col min="7" max="7" width="3.83203125" style="142" customWidth="1"/>
    <col min="8" max="16384" width="10.6640625" style="142"/>
  </cols>
  <sheetData>
    <row r="1" spans="2:7" ht="75" customHeight="1" thickBot="1">
      <c r="C1" s="144"/>
      <c r="D1" s="145"/>
      <c r="E1" s="145"/>
    </row>
    <row r="2" spans="2:7" ht="13" customHeight="1">
      <c r="C2" s="146"/>
      <c r="D2" s="146"/>
      <c r="E2" s="146"/>
    </row>
    <row r="3" spans="2:7" ht="23">
      <c r="C3" s="147" t="s">
        <v>12</v>
      </c>
    </row>
    <row r="4" spans="2:7" ht="13" customHeight="1">
      <c r="C4" s="160"/>
    </row>
    <row r="5" spans="2:7" ht="13" customHeight="1">
      <c r="C5" s="161">
        <v>1</v>
      </c>
      <c r="D5" s="161">
        <v>2</v>
      </c>
      <c r="E5" s="161">
        <v>3</v>
      </c>
    </row>
    <row r="6" spans="2:7" ht="13" customHeight="1">
      <c r="C6" s="143"/>
      <c r="D6" s="143"/>
      <c r="E6" s="143"/>
    </row>
    <row r="7" spans="2:7" s="163" customFormat="1" ht="118" customHeight="1">
      <c r="B7" s="162" t="s">
        <v>62</v>
      </c>
      <c r="C7" s="300" t="str">
        <f>'2.Prijsopgaaf Broker opslagen'!C7</f>
        <v>Opslag per uur, Intermediaire dienstverlening 
(incl contract service) - Toeleveranciers</v>
      </c>
      <c r="D7" s="301" t="str">
        <f>'2.Prijsopgaaf Broker opslagen'!C8</f>
        <v>Opslag per uur, Intermediaire dienstverlening 
(incl contract service) - Zzp</v>
      </c>
      <c r="E7" s="302" t="str">
        <f>'2.Prijsopgaaf Broker opslagen'!C9</f>
        <v>Opslag per uur voor te migreren contracten 
(zowel Toeleveranciers als Zzp)</v>
      </c>
      <c r="G7" s="339" t="s">
        <v>13</v>
      </c>
    </row>
    <row r="8" spans="2:7" ht="25" customHeight="1">
      <c r="B8" s="341" t="s">
        <v>61</v>
      </c>
      <c r="C8" s="342" t="s">
        <v>14</v>
      </c>
      <c r="D8" s="342" t="s">
        <v>15</v>
      </c>
      <c r="E8" s="342" t="s">
        <v>60</v>
      </c>
      <c r="G8" s="339"/>
    </row>
    <row r="9" spans="2:7" ht="25" customHeight="1">
      <c r="B9" s="341"/>
      <c r="C9" s="343"/>
      <c r="D9" s="343"/>
      <c r="E9" s="343"/>
      <c r="G9" s="339"/>
    </row>
    <row r="10" spans="2:7" ht="25" customHeight="1">
      <c r="B10" s="341"/>
      <c r="C10" s="343"/>
      <c r="D10" s="343"/>
      <c r="E10" s="343"/>
      <c r="G10" s="339"/>
    </row>
    <row r="11" spans="2:7" ht="25" customHeight="1">
      <c r="B11" s="341"/>
      <c r="C11" s="343"/>
      <c r="D11" s="343"/>
      <c r="E11" s="343"/>
      <c r="G11" s="339"/>
    </row>
    <row r="12" spans="2:7" ht="25" customHeight="1">
      <c r="B12" s="341"/>
      <c r="C12" s="343"/>
      <c r="D12" s="343"/>
      <c r="E12" s="343"/>
      <c r="G12" s="339"/>
    </row>
    <row r="13" spans="2:7" ht="25" customHeight="1">
      <c r="B13" s="341"/>
      <c r="C13" s="343"/>
      <c r="D13" s="343"/>
      <c r="E13" s="343"/>
      <c r="G13" s="339"/>
    </row>
    <row r="14" spans="2:7" ht="25" customHeight="1">
      <c r="B14" s="341"/>
      <c r="C14" s="343"/>
      <c r="D14" s="343"/>
      <c r="E14" s="343"/>
      <c r="G14" s="339"/>
    </row>
    <row r="15" spans="2:7" ht="25" customHeight="1">
      <c r="B15" s="341"/>
      <c r="C15" s="343"/>
      <c r="D15" s="343"/>
      <c r="E15" s="343"/>
      <c r="G15" s="339"/>
    </row>
    <row r="16" spans="2:7" s="164" customFormat="1" ht="28" customHeight="1">
      <c r="C16" s="340" t="s">
        <v>16</v>
      </c>
      <c r="D16" s="340"/>
      <c r="E16" s="203"/>
    </row>
    <row r="17" spans="3:5" ht="19" customHeight="1">
      <c r="C17" s="165"/>
      <c r="D17" s="165"/>
      <c r="E17" s="165"/>
    </row>
    <row r="18" spans="3:5" ht="31" customHeight="1">
      <c r="C18" s="98" t="s">
        <v>69</v>
      </c>
    </row>
    <row r="19" spans="3:5" ht="31" customHeight="1">
      <c r="C19" s="152"/>
    </row>
    <row r="20" spans="3:5" s="166" customFormat="1" ht="24" customHeight="1">
      <c r="C20" s="120" t="s">
        <v>85</v>
      </c>
      <c r="D20" s="122"/>
      <c r="E20" s="122"/>
    </row>
    <row r="21" spans="3:5" ht="21" customHeight="1"/>
    <row r="22" spans="3:5" ht="40" customHeight="1"/>
    <row r="23" spans="3:5" ht="60" customHeight="1"/>
    <row r="24" spans="3:5" ht="93" customHeight="1"/>
    <row r="25" spans="3:5" ht="112" customHeight="1"/>
    <row r="26" spans="3:5" ht="32" customHeight="1"/>
    <row r="28" spans="3:5" ht="21" customHeight="1"/>
    <row r="29" spans="3:5" ht="33" customHeight="1"/>
    <row r="30" spans="3:5" ht="43" customHeight="1"/>
    <row r="31" spans="3:5" ht="22" customHeight="1"/>
  </sheetData>
  <sheetProtection algorithmName="SHA-512" hashValue="64gXMtxumbz53FI/rPqwE5qwKQxBIJnvXPBXySymcy82b4ZrYqP3U/tQh7XqNWTllj493C74e1c5Q520//rGNw==" saltValue="33tX61J8YffIYjkiZtAdYA==" spinCount="100000" sheet="1" objects="1" scenarios="1"/>
  <mergeCells count="6">
    <mergeCell ref="G7:G15"/>
    <mergeCell ref="C16:D16"/>
    <mergeCell ref="B8:B15"/>
    <mergeCell ref="C8:C15"/>
    <mergeCell ref="D8:D15"/>
    <mergeCell ref="E8:E15"/>
  </mergeCells>
  <pageMargins left="0.7" right="0.7" top="0.75" bottom="0.75" header="0.3" footer="0.3"/>
  <pageSetup paperSize="9" scale="57" orientation="portrait" r:id="rId1"/>
  <headerFooter>
    <oddFooter>&amp;R&amp;K000000pagina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E156A-DE35-B247-8012-DE469AB21029}">
  <sheetPr>
    <tabColor rgb="FFDF6C00"/>
  </sheetPr>
  <dimension ref="B2:H15"/>
  <sheetViews>
    <sheetView showGridLines="0" showRowColHeaders="0" zoomScaleNormal="100" zoomScalePageLayoutView="125" workbookViewId="0">
      <selection activeCell="E7" sqref="E7:E9"/>
    </sheetView>
  </sheetViews>
  <sheetFormatPr baseColWidth="10" defaultColWidth="8.83203125" defaultRowHeight="13"/>
  <cols>
    <col min="1" max="1" width="2.6640625" style="142" customWidth="1"/>
    <col min="2" max="2" width="5.1640625" style="142" customWidth="1"/>
    <col min="3" max="3" width="68.5" style="142" customWidth="1"/>
    <col min="4" max="4" width="63" style="142" customWidth="1"/>
    <col min="5" max="5" width="19" style="143" customWidth="1"/>
    <col min="6" max="6" width="19" style="143" hidden="1" customWidth="1"/>
    <col min="7" max="7" width="31.33203125" style="143" bestFit="1" customWidth="1"/>
    <col min="8" max="8" width="31.33203125" style="143" customWidth="1"/>
    <col min="9" max="16384" width="8.83203125" style="142"/>
  </cols>
  <sheetData>
    <row r="2" spans="2:8" ht="70" customHeight="1"/>
    <row r="3" spans="2:8" ht="26" thickBot="1">
      <c r="B3" s="144" t="s">
        <v>64</v>
      </c>
      <c r="C3" s="145"/>
      <c r="D3" s="145"/>
      <c r="E3" s="145"/>
      <c r="F3" s="145"/>
      <c r="G3" s="145"/>
      <c r="H3" s="145"/>
    </row>
    <row r="4" spans="2:8">
      <c r="B4" s="146"/>
      <c r="C4" s="146"/>
      <c r="D4" s="146"/>
      <c r="E4" s="146"/>
      <c r="F4" s="146"/>
      <c r="G4" s="146"/>
      <c r="H4" s="146"/>
    </row>
    <row r="5" spans="2:8" ht="23">
      <c r="B5" s="147"/>
      <c r="E5" s="142"/>
      <c r="F5" s="142"/>
      <c r="G5" s="148"/>
      <c r="H5" s="148"/>
    </row>
    <row r="6" spans="2:8" s="152" customFormat="1" ht="63">
      <c r="B6" s="149" t="s">
        <v>17</v>
      </c>
      <c r="C6" s="150"/>
      <c r="D6" s="150" t="s">
        <v>18</v>
      </c>
      <c r="E6" s="151" t="s">
        <v>57</v>
      </c>
      <c r="F6" s="151" t="s">
        <v>19</v>
      </c>
      <c r="G6" s="151" t="s">
        <v>58</v>
      </c>
      <c r="H6" s="151" t="s">
        <v>59</v>
      </c>
    </row>
    <row r="7" spans="2:8" s="154" customFormat="1" ht="88.75" customHeight="1">
      <c r="B7" s="3">
        <v>1</v>
      </c>
      <c r="C7" s="4" t="s">
        <v>70</v>
      </c>
      <c r="D7" s="5" t="s">
        <v>73</v>
      </c>
      <c r="E7" s="373"/>
      <c r="F7" s="331">
        <f>ROUND(E7,2)</f>
        <v>0</v>
      </c>
      <c r="G7" s="153">
        <v>0.75</v>
      </c>
      <c r="H7" s="153">
        <v>4.5</v>
      </c>
    </row>
    <row r="8" spans="2:8" s="154" customFormat="1" ht="88.75" customHeight="1">
      <c r="B8" s="1">
        <v>2</v>
      </c>
      <c r="C8" s="2" t="s">
        <v>71</v>
      </c>
      <c r="D8" s="8" t="s">
        <v>74</v>
      </c>
      <c r="E8" s="373"/>
      <c r="F8" s="331">
        <f>ROUND(E8,2)</f>
        <v>0</v>
      </c>
      <c r="G8" s="155">
        <v>0.75</v>
      </c>
      <c r="H8" s="155">
        <v>4.5</v>
      </c>
    </row>
    <row r="9" spans="2:8" s="154" customFormat="1" ht="88.75" customHeight="1">
      <c r="B9" s="204">
        <v>3</v>
      </c>
      <c r="C9" s="19" t="s">
        <v>72</v>
      </c>
      <c r="D9" s="205" t="s">
        <v>75</v>
      </c>
      <c r="E9" s="373"/>
      <c r="F9" s="331">
        <f>ROUND(E9,2)</f>
        <v>0</v>
      </c>
      <c r="G9" s="153">
        <v>0.5</v>
      </c>
      <c r="H9" s="153">
        <v>2.5</v>
      </c>
    </row>
    <row r="10" spans="2:8" ht="14" thickBot="1">
      <c r="B10" s="156"/>
      <c r="C10" s="156"/>
      <c r="D10" s="156"/>
      <c r="E10" s="157"/>
      <c r="F10" s="157"/>
      <c r="G10" s="157"/>
      <c r="H10" s="157"/>
    </row>
    <row r="11" spans="2:8">
      <c r="B11" s="146"/>
      <c r="C11" s="146"/>
      <c r="D11" s="146"/>
      <c r="E11" s="158"/>
      <c r="F11" s="158"/>
      <c r="G11" s="158"/>
      <c r="H11" s="158"/>
    </row>
    <row r="12" spans="2:8">
      <c r="C12" s="195" t="s">
        <v>20</v>
      </c>
      <c r="D12" s="159"/>
    </row>
    <row r="13" spans="2:8" ht="16">
      <c r="C13" s="98" t="s">
        <v>21</v>
      </c>
      <c r="E13" s="9"/>
      <c r="F13" s="9"/>
    </row>
    <row r="15" spans="2:8" ht="20">
      <c r="B15" s="121"/>
      <c r="C15" s="120" t="s">
        <v>85</v>
      </c>
      <c r="D15" s="122"/>
    </row>
  </sheetData>
  <sheetProtection algorithmName="SHA-512" hashValue="bJ7AWOeuggIJt4gs3TkPNL7V7W7G3MOpE+ii3aL5r18mrn8ujAhmC0+9flFQ16LS4ggdiY4nQHSOw3JOzm8FPA==" saltValue="EXSwGLPpzQHHopWLsIQwlQ==" spinCount="100000" sheet="1" objects="1" scenarios="1"/>
  <dataValidations count="1">
    <dataValidation type="decimal" allowBlank="1" showInputMessage="1" showErrorMessage="1" sqref="F7:F9" xr:uid="{9296769B-0D95-D44F-91B0-CDA707774398}">
      <formula1>G7</formula1>
      <formula2>H7</formula2>
    </dataValidation>
  </dataValidations>
  <pageMargins left="0.7" right="0.7" top="0.75" bottom="0.75" header="0.3" footer="0.3"/>
  <pageSetup paperSize="9" scale="36" orientation="portrait" horizontalDpi="300" verticalDpi="300" r:id="rId1"/>
  <headerFooter>
    <oddFooter>&amp;R&amp;K000000pagina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53961-0DED-D144-8FC4-C991E22D2C5E}">
  <sheetPr>
    <tabColor rgb="FFDF6C00"/>
  </sheetPr>
  <dimension ref="B2:O38"/>
  <sheetViews>
    <sheetView showGridLines="0" showRowColHeaders="0" zoomScaleNormal="100" zoomScalePageLayoutView="125" workbookViewId="0"/>
  </sheetViews>
  <sheetFormatPr baseColWidth="10" defaultColWidth="8.83203125" defaultRowHeight="20"/>
  <cols>
    <col min="1" max="1" width="2.6640625" style="122" customWidth="1"/>
    <col min="2" max="2" width="5.1640625" style="122" customWidth="1"/>
    <col min="3" max="3" width="68.5" style="122" customWidth="1"/>
    <col min="4" max="4" width="75" style="122" customWidth="1"/>
    <col min="5" max="5" width="19" style="125" customWidth="1"/>
    <col min="6" max="6" width="31.33203125" style="125" bestFit="1" customWidth="1"/>
    <col min="7" max="7" width="31.33203125" style="125" customWidth="1"/>
    <col min="8" max="16384" width="8.83203125" style="122"/>
  </cols>
  <sheetData>
    <row r="2" spans="2:15" ht="70" customHeight="1">
      <c r="E2" s="123">
        <v>-0.10000001</v>
      </c>
      <c r="F2" s="124">
        <v>5.0000000099999997E-2</v>
      </c>
    </row>
    <row r="3" spans="2:15" ht="21" thickBot="1">
      <c r="B3" s="126" t="s">
        <v>65</v>
      </c>
      <c r="C3" s="127"/>
      <c r="D3" s="127"/>
      <c r="E3" s="127"/>
      <c r="F3" s="127"/>
      <c r="G3" s="323"/>
    </row>
    <row r="4" spans="2:15">
      <c r="B4" s="128"/>
      <c r="C4" s="128"/>
      <c r="D4" s="128"/>
      <c r="E4" s="128"/>
      <c r="F4" s="128"/>
      <c r="G4" s="128"/>
    </row>
    <row r="5" spans="2:15">
      <c r="B5" s="129" t="s">
        <v>22</v>
      </c>
      <c r="E5" s="122"/>
      <c r="F5" s="122"/>
      <c r="G5" s="122"/>
    </row>
    <row r="6" spans="2:15">
      <c r="B6" s="122" t="s">
        <v>104</v>
      </c>
      <c r="E6" s="122"/>
      <c r="F6" s="122"/>
      <c r="G6" s="122"/>
    </row>
    <row r="7" spans="2:15">
      <c r="B7" s="130" t="s">
        <v>23</v>
      </c>
      <c r="E7" s="122"/>
      <c r="F7" s="131"/>
      <c r="G7" s="131"/>
    </row>
    <row r="8" spans="2:15">
      <c r="B8" s="130" t="s">
        <v>105</v>
      </c>
      <c r="E8" s="122"/>
      <c r="F8" s="131"/>
      <c r="G8" s="131"/>
    </row>
    <row r="9" spans="2:15">
      <c r="B9" s="130" t="s">
        <v>24</v>
      </c>
      <c r="E9" s="122"/>
      <c r="F9" s="131"/>
      <c r="G9" s="131"/>
    </row>
    <row r="10" spans="2:15">
      <c r="B10" s="130" t="s">
        <v>25</v>
      </c>
      <c r="E10" s="122"/>
      <c r="F10" s="131"/>
      <c r="G10" s="131"/>
    </row>
    <row r="11" spans="2:15">
      <c r="B11" s="130"/>
      <c r="E11" s="122"/>
      <c r="F11" s="131"/>
      <c r="G11" s="131"/>
      <c r="O11" s="206"/>
    </row>
    <row r="12" spans="2:15">
      <c r="B12" s="313" t="s">
        <v>26</v>
      </c>
      <c r="E12" s="122"/>
      <c r="F12" s="122"/>
      <c r="G12" s="131"/>
    </row>
    <row r="13" spans="2:15" ht="79" customHeight="1">
      <c r="B13" s="132"/>
      <c r="C13" s="133" t="s">
        <v>50</v>
      </c>
      <c r="D13" s="133" t="s">
        <v>27</v>
      </c>
      <c r="E13" s="134" t="s">
        <v>66</v>
      </c>
      <c r="F13" s="134" t="s">
        <v>28</v>
      </c>
      <c r="G13" s="324"/>
    </row>
    <row r="14" spans="2:15" s="135" customFormat="1" ht="72" customHeight="1">
      <c r="B14" s="25">
        <v>1</v>
      </c>
      <c r="C14" s="26" t="s">
        <v>86</v>
      </c>
      <c r="D14" s="27" t="s">
        <v>123</v>
      </c>
      <c r="E14" s="309"/>
      <c r="F14" s="317">
        <v>2.8788229151433496E-2</v>
      </c>
      <c r="G14" s="328">
        <f t="shared" ref="G14:G31" si="0">F14*E14</f>
        <v>0</v>
      </c>
    </row>
    <row r="15" spans="2:15" s="135" customFormat="1" ht="72" customHeight="1">
      <c r="B15" s="3">
        <v>2</v>
      </c>
      <c r="C15" s="4" t="s">
        <v>68</v>
      </c>
      <c r="D15" s="22" t="s">
        <v>125</v>
      </c>
      <c r="E15" s="332"/>
      <c r="F15" s="318">
        <v>4.6206562268341966E-2</v>
      </c>
      <c r="G15" s="325">
        <f t="shared" si="0"/>
        <v>0</v>
      </c>
    </row>
    <row r="16" spans="2:15" s="135" customFormat="1" ht="72" customHeight="1">
      <c r="B16" s="6">
        <v>3</v>
      </c>
      <c r="C16" s="7" t="s">
        <v>76</v>
      </c>
      <c r="D16" s="23" t="s">
        <v>124</v>
      </c>
      <c r="E16" s="332"/>
      <c r="F16" s="319">
        <v>4.4627930912778377E-2</v>
      </c>
      <c r="G16" s="329">
        <f t="shared" si="0"/>
        <v>0</v>
      </c>
    </row>
    <row r="17" spans="2:7" s="135" customFormat="1" ht="72" customHeight="1">
      <c r="B17" s="3">
        <v>4</v>
      </c>
      <c r="C17" s="4" t="s">
        <v>87</v>
      </c>
      <c r="D17" s="22" t="s">
        <v>98</v>
      </c>
      <c r="E17" s="332"/>
      <c r="F17" s="318">
        <v>5.6407192842407458E-2</v>
      </c>
      <c r="G17" s="325">
        <f t="shared" si="0"/>
        <v>0</v>
      </c>
    </row>
    <row r="18" spans="2:7" s="135" customFormat="1" ht="72" customHeight="1">
      <c r="B18" s="1">
        <v>5</v>
      </c>
      <c r="C18" s="7" t="s">
        <v>29</v>
      </c>
      <c r="D18" s="23" t="s">
        <v>101</v>
      </c>
      <c r="E18" s="332"/>
      <c r="F18" s="319">
        <v>1.3431375350354904E-2</v>
      </c>
      <c r="G18" s="329">
        <f t="shared" si="0"/>
        <v>0</v>
      </c>
    </row>
    <row r="19" spans="2:7" s="135" customFormat="1" ht="72" customHeight="1">
      <c r="B19" s="3">
        <v>6</v>
      </c>
      <c r="C19" s="4" t="s">
        <v>88</v>
      </c>
      <c r="D19" s="22" t="s">
        <v>99</v>
      </c>
      <c r="E19" s="332"/>
      <c r="F19" s="318">
        <v>1.5287536371669071E-2</v>
      </c>
      <c r="G19" s="325">
        <f t="shared" si="0"/>
        <v>0</v>
      </c>
    </row>
    <row r="20" spans="2:7" s="135" customFormat="1" ht="72" customHeight="1">
      <c r="B20" s="1">
        <v>7</v>
      </c>
      <c r="C20" s="7" t="s">
        <v>78</v>
      </c>
      <c r="D20" s="23" t="s">
        <v>107</v>
      </c>
      <c r="E20" s="332"/>
      <c r="F20" s="319">
        <v>7.5391024031269327E-3</v>
      </c>
      <c r="G20" s="329">
        <f t="shared" si="0"/>
        <v>0</v>
      </c>
    </row>
    <row r="21" spans="2:7" s="135" customFormat="1" ht="72" customHeight="1">
      <c r="B21" s="3">
        <v>8</v>
      </c>
      <c r="C21" s="19" t="s">
        <v>89</v>
      </c>
      <c r="D21" s="22" t="s">
        <v>100</v>
      </c>
      <c r="E21" s="332"/>
      <c r="F21" s="320">
        <v>1.5341054919334799E-3</v>
      </c>
      <c r="G21" s="326">
        <f t="shared" si="0"/>
        <v>0</v>
      </c>
    </row>
    <row r="22" spans="2:7" s="135" customFormat="1" ht="72" customHeight="1">
      <c r="B22" s="6">
        <v>9</v>
      </c>
      <c r="C22" s="2" t="s">
        <v>90</v>
      </c>
      <c r="D22" s="21" t="s">
        <v>126</v>
      </c>
      <c r="E22" s="332"/>
      <c r="F22" s="319">
        <v>5.1733088501617688E-3</v>
      </c>
      <c r="G22" s="329">
        <f t="shared" si="0"/>
        <v>0</v>
      </c>
    </row>
    <row r="23" spans="2:7" s="135" customFormat="1" ht="72" customHeight="1">
      <c r="B23" s="3">
        <v>10</v>
      </c>
      <c r="C23" s="4" t="s">
        <v>91</v>
      </c>
      <c r="D23" s="22" t="s">
        <v>127</v>
      </c>
      <c r="E23" s="332"/>
      <c r="F23" s="318">
        <v>1.287343640763609E-2</v>
      </c>
      <c r="G23" s="325">
        <f t="shared" ref="G23:G30" si="1">F23*E23</f>
        <v>0</v>
      </c>
    </row>
    <row r="24" spans="2:7" s="135" customFormat="1" ht="72" customHeight="1">
      <c r="B24" s="1">
        <v>11</v>
      </c>
      <c r="C24" s="7" t="s">
        <v>92</v>
      </c>
      <c r="D24" s="23" t="s">
        <v>122</v>
      </c>
      <c r="E24" s="332"/>
      <c r="F24" s="319">
        <v>5.0656020109045061E-2</v>
      </c>
      <c r="G24" s="329">
        <f t="shared" si="1"/>
        <v>0</v>
      </c>
    </row>
    <row r="25" spans="2:7" s="135" customFormat="1" ht="72" customHeight="1">
      <c r="B25" s="3">
        <v>12</v>
      </c>
      <c r="C25" s="4" t="s">
        <v>30</v>
      </c>
      <c r="D25" s="22" t="s">
        <v>121</v>
      </c>
      <c r="E25" s="332"/>
      <c r="F25" s="318">
        <v>5.0199532267887634E-2</v>
      </c>
      <c r="G25" s="325">
        <f t="shared" si="1"/>
        <v>0</v>
      </c>
    </row>
    <row r="26" spans="2:7" s="135" customFormat="1" ht="72" customHeight="1">
      <c r="B26" s="1">
        <v>13</v>
      </c>
      <c r="C26" s="7" t="s">
        <v>93</v>
      </c>
      <c r="D26" s="23" t="s">
        <v>110</v>
      </c>
      <c r="E26" s="332"/>
      <c r="F26" s="319">
        <v>3.8341292187246044E-2</v>
      </c>
      <c r="G26" s="329">
        <f t="shared" si="1"/>
        <v>0</v>
      </c>
    </row>
    <row r="27" spans="2:7" s="135" customFormat="1" ht="72" customHeight="1">
      <c r="B27" s="3">
        <v>14</v>
      </c>
      <c r="C27" s="19" t="s">
        <v>94</v>
      </c>
      <c r="D27" s="24" t="s">
        <v>128</v>
      </c>
      <c r="E27" s="332"/>
      <c r="F27" s="320">
        <v>2.3247135242334509E-2</v>
      </c>
      <c r="G27" s="326">
        <f>F27*E27</f>
        <v>0</v>
      </c>
    </row>
    <row r="28" spans="2:7" s="135" customFormat="1" ht="72" customHeight="1">
      <c r="B28" s="314">
        <v>15</v>
      </c>
      <c r="C28" s="315" t="s">
        <v>77</v>
      </c>
      <c r="D28" s="316" t="s">
        <v>129</v>
      </c>
      <c r="E28" s="332"/>
      <c r="F28" s="321">
        <v>0.14202036900712006</v>
      </c>
      <c r="G28" s="330">
        <f t="shared" ref="G28:G29" si="2">F28*E28</f>
        <v>0</v>
      </c>
    </row>
    <row r="29" spans="2:7" s="135" customFormat="1" ht="72" customHeight="1">
      <c r="B29" s="3">
        <v>16</v>
      </c>
      <c r="C29" s="19" t="s">
        <v>95</v>
      </c>
      <c r="D29" s="24" t="s">
        <v>102</v>
      </c>
      <c r="E29" s="332"/>
      <c r="F29" s="320">
        <v>0.195338230703449</v>
      </c>
      <c r="G29" s="326">
        <f t="shared" si="2"/>
        <v>0</v>
      </c>
    </row>
    <row r="30" spans="2:7" s="135" customFormat="1" ht="72" customHeight="1">
      <c r="B30" s="1">
        <v>17</v>
      </c>
      <c r="C30" s="7" t="s">
        <v>96</v>
      </c>
      <c r="D30" s="23" t="s">
        <v>106</v>
      </c>
      <c r="E30" s="332"/>
      <c r="F30" s="319">
        <v>0.25568051705645251</v>
      </c>
      <c r="G30" s="329">
        <f t="shared" si="1"/>
        <v>0</v>
      </c>
    </row>
    <row r="31" spans="2:7" s="135" customFormat="1" ht="72" customHeight="1" thickBot="1">
      <c r="B31" s="204">
        <v>18</v>
      </c>
      <c r="C31" s="243" t="s">
        <v>97</v>
      </c>
      <c r="D31" s="244" t="s">
        <v>109</v>
      </c>
      <c r="E31" s="310"/>
      <c r="F31" s="322">
        <v>1.2648123376622914E-2</v>
      </c>
      <c r="G31" s="327">
        <f t="shared" si="0"/>
        <v>0</v>
      </c>
    </row>
    <row r="32" spans="2:7" s="135" customFormat="1" ht="72" customHeight="1" thickTop="1">
      <c r="B32" s="28"/>
      <c r="C32" s="29" t="s">
        <v>31</v>
      </c>
      <c r="D32" s="30"/>
      <c r="E32" s="306">
        <f>SUM(G14:G31)</f>
        <v>0</v>
      </c>
      <c r="F32" s="31">
        <f>SUM(F14:F31)</f>
        <v>1.0000000000000013</v>
      </c>
      <c r="G32" s="136"/>
    </row>
    <row r="33" spans="2:7" ht="21" thickBot="1">
      <c r="B33" s="137"/>
      <c r="C33" s="137"/>
      <c r="D33" s="137"/>
      <c r="E33" s="138"/>
      <c r="F33" s="138"/>
      <c r="G33" s="138"/>
    </row>
    <row r="34" spans="2:7">
      <c r="B34" s="128"/>
      <c r="C34" s="128"/>
      <c r="D34" s="128"/>
      <c r="E34" s="139"/>
      <c r="F34" s="139"/>
      <c r="G34" s="139"/>
    </row>
    <row r="35" spans="2:7">
      <c r="C35" s="140" t="s">
        <v>120</v>
      </c>
      <c r="D35" s="140"/>
    </row>
    <row r="36" spans="2:7" ht="19" customHeight="1">
      <c r="C36" s="129" t="s">
        <v>67</v>
      </c>
      <c r="E36" s="20"/>
    </row>
    <row r="37" spans="2:7" ht="21" thickBot="1">
      <c r="B37" s="137"/>
      <c r="C37" s="137"/>
      <c r="D37" s="137"/>
      <c r="E37" s="138"/>
      <c r="F37" s="138"/>
      <c r="G37" s="138"/>
    </row>
    <row r="38" spans="2:7">
      <c r="B38" s="128"/>
      <c r="C38" s="141" t="s">
        <v>85</v>
      </c>
      <c r="D38" s="128"/>
      <c r="E38" s="139"/>
      <c r="F38" s="139"/>
      <c r="G38" s="139"/>
    </row>
  </sheetData>
  <sheetProtection algorithmName="SHA-512" hashValue="0qFOl+2Qz54ZQRnmZ40Jgao2t3nwzGXYmQj+3RPM2Tx5XQHYSnc57d7KlqREfmYZhAH3pwhmGeRf/Q5XHkScVA==" saltValue="KMQL0HBi1Q5mMbKmg1ERDA==" spinCount="100000" sheet="1" objects="1" scenarios="1"/>
  <dataValidations count="1">
    <dataValidation type="decimal" allowBlank="1" showInputMessage="1" showErrorMessage="1" sqref="E14:E32" xr:uid="{3142E661-8B92-FB48-A43D-6AC6508BFF80}">
      <formula1>$E$2</formula1>
      <formula2>$F$2</formula2>
    </dataValidation>
  </dataValidations>
  <pageMargins left="0.7" right="0.7" top="0.75" bottom="0.75" header="0.3" footer="0.3"/>
  <pageSetup paperSize="9" scale="37" orientation="portrait" horizontalDpi="300" verticalDpi="300" r:id="rId1"/>
  <headerFooter>
    <oddFooter>&amp;R&amp;K000000pagina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62D16-34D3-0945-857D-9F72D9CFF555}">
  <sheetPr>
    <tabColor rgb="FFDF6C00"/>
    <pageSetUpPr fitToPage="1"/>
  </sheetPr>
  <dimension ref="A1:M18"/>
  <sheetViews>
    <sheetView showGridLines="0" zoomScaleNormal="100" zoomScaleSheetLayoutView="100" workbookViewId="0"/>
  </sheetViews>
  <sheetFormatPr baseColWidth="10" defaultColWidth="10.83203125" defaultRowHeight="16"/>
  <cols>
    <col min="1" max="1" width="3" style="97" customWidth="1"/>
    <col min="2" max="2" width="78.5" style="98" customWidth="1"/>
    <col min="3" max="5" width="20" style="98" customWidth="1"/>
    <col min="6" max="6" width="27" style="98" customWidth="1"/>
    <col min="7" max="7" width="26.33203125" style="98" customWidth="1"/>
    <col min="8" max="8" width="16.5" style="98" bestFit="1" customWidth="1"/>
    <col min="9" max="9" width="15.1640625" style="98" bestFit="1" customWidth="1"/>
    <col min="10" max="11" width="10.83203125" style="98"/>
    <col min="12" max="12" width="15.1640625" style="98" bestFit="1" customWidth="1"/>
    <col min="13" max="13" width="11.6640625" style="98" bestFit="1" customWidth="1"/>
    <col min="14" max="16384" width="10.83203125" style="98"/>
  </cols>
  <sheetData>
    <row r="1" spans="1:13" s="93" customFormat="1" ht="76" customHeight="1">
      <c r="A1" s="91"/>
      <c r="B1" s="92"/>
      <c r="C1" s="36"/>
      <c r="D1" s="36"/>
      <c r="E1" s="36"/>
      <c r="F1" s="36"/>
      <c r="G1" s="36"/>
      <c r="H1" s="36"/>
      <c r="I1" s="36"/>
      <c r="J1" s="36"/>
      <c r="K1" s="36"/>
      <c r="L1" s="36"/>
    </row>
    <row r="2" spans="1:13" s="96" customFormat="1" ht="31" customHeight="1">
      <c r="A2" s="94"/>
      <c r="B2" s="344" t="s">
        <v>32</v>
      </c>
      <c r="C2" s="345"/>
      <c r="D2" s="345"/>
      <c r="E2" s="345"/>
      <c r="F2" s="345"/>
      <c r="G2" s="345"/>
      <c r="H2" s="95"/>
      <c r="I2" s="95"/>
      <c r="J2" s="95"/>
      <c r="K2" s="95"/>
      <c r="L2" s="95"/>
    </row>
    <row r="3" spans="1:13" ht="22" customHeight="1"/>
    <row r="4" spans="1:13" s="101" customFormat="1" ht="34">
      <c r="A4" s="99"/>
      <c r="B4" s="167" t="s">
        <v>33</v>
      </c>
      <c r="C4" s="168" t="s">
        <v>34</v>
      </c>
      <c r="D4" s="168" t="s">
        <v>35</v>
      </c>
      <c r="E4" s="100" t="s">
        <v>83</v>
      </c>
      <c r="F4" s="100" t="s">
        <v>36</v>
      </c>
      <c r="G4" s="100" t="s">
        <v>32</v>
      </c>
    </row>
    <row r="5" spans="1:13" s="108" customFormat="1" ht="51.5" customHeight="1">
      <c r="A5" s="102"/>
      <c r="B5" s="103" t="str">
        <f>'2.Prijsopgaaf Broker opslagen'!C7</f>
        <v>Opslag per uur, Intermediaire dienstverlening 
(incl contract service) - Toeleveranciers</v>
      </c>
      <c r="C5" s="104">
        <v>384670.17</v>
      </c>
      <c r="D5" s="105">
        <v>76.900000000000006</v>
      </c>
      <c r="E5" s="106">
        <f>'2.Prijsopgaaf Broker opslagen'!F7</f>
        <v>0</v>
      </c>
      <c r="F5" s="105">
        <f>D5*(1+'3. % doelstelling per doelgroep'!$E$32)</f>
        <v>76.900000000000006</v>
      </c>
      <c r="G5" s="107">
        <f>IF(E5=0,0,(C5*F5)+(C5*E5))</f>
        <v>0</v>
      </c>
      <c r="H5" s="333"/>
      <c r="I5" s="308"/>
      <c r="J5" s="208"/>
      <c r="K5" s="208"/>
      <c r="L5" s="109"/>
      <c r="M5" s="110"/>
    </row>
    <row r="6" spans="1:13" s="108" customFormat="1" ht="51.5" customHeight="1">
      <c r="A6" s="102"/>
      <c r="B6" s="103" t="str">
        <f>'2.Prijsopgaaf Broker opslagen'!C8</f>
        <v>Opslag per uur, Intermediaire dienstverlening 
(incl contract service) - Zzp</v>
      </c>
      <c r="C6" s="104">
        <v>115329.83</v>
      </c>
      <c r="D6" s="105">
        <v>102.62</v>
      </c>
      <c r="E6" s="106">
        <f>'2.Prijsopgaaf Broker opslagen'!F8</f>
        <v>0</v>
      </c>
      <c r="F6" s="105">
        <f>D6*(1+'3. % doelstelling per doelgroep'!$E$32)</f>
        <v>102.62</v>
      </c>
      <c r="G6" s="107">
        <f>IF(E6=0,0,(C6*F6)+(C6*E6))</f>
        <v>0</v>
      </c>
      <c r="H6" s="333"/>
      <c r="I6" s="308"/>
      <c r="J6" s="208"/>
      <c r="K6" s="208"/>
      <c r="L6" s="109"/>
      <c r="M6" s="110"/>
    </row>
    <row r="7" spans="1:13" s="108" customFormat="1" ht="51.5" customHeight="1">
      <c r="A7" s="102"/>
      <c r="B7" s="103" t="str">
        <f>'2.Prijsopgaaf Broker opslagen'!C9</f>
        <v>Opslag per uur voor te migreren contracten 
(zowel Toeleveranciers als Zzp)</v>
      </c>
      <c r="C7" s="104">
        <v>75000</v>
      </c>
      <c r="D7" s="105">
        <v>84.23</v>
      </c>
      <c r="E7" s="106">
        <f>'2.Prijsopgaaf Broker opslagen'!F9</f>
        <v>0</v>
      </c>
      <c r="F7" s="105">
        <f>D7*(1+'3. % doelstelling per doelgroep'!$E$32)</f>
        <v>84.23</v>
      </c>
      <c r="G7" s="107">
        <f>IF(E7=0,0,(C7*F7)+(C7*E7))</f>
        <v>0</v>
      </c>
      <c r="H7" s="308"/>
      <c r="I7" s="208"/>
      <c r="J7" s="208"/>
      <c r="K7" s="208"/>
      <c r="L7" s="109"/>
      <c r="M7" s="110"/>
    </row>
    <row r="8" spans="1:13" s="108" customFormat="1" ht="43.5" customHeight="1">
      <c r="A8" s="102"/>
      <c r="B8" s="111"/>
      <c r="C8" s="112"/>
      <c r="D8" s="347" t="s">
        <v>84</v>
      </c>
      <c r="E8" s="348"/>
      <c r="F8" s="113"/>
      <c r="G8" s="114">
        <f>SUM(G5:G7)</f>
        <v>0</v>
      </c>
      <c r="H8" s="207"/>
      <c r="I8" s="371"/>
    </row>
    <row r="9" spans="1:13" s="108" customFormat="1" ht="51.5" customHeight="1">
      <c r="A9" s="102"/>
      <c r="B9" s="307"/>
      <c r="G9" s="372"/>
    </row>
    <row r="10" spans="1:13" ht="22" customHeight="1">
      <c r="D10" s="115"/>
      <c r="G10" s="108"/>
    </row>
    <row r="11" spans="1:13" ht="37.75" customHeight="1">
      <c r="C11" s="116" t="s">
        <v>32</v>
      </c>
      <c r="D11" s="116"/>
      <c r="G11" s="303">
        <f>SUM(G8:G9)</f>
        <v>0</v>
      </c>
    </row>
    <row r="12" spans="1:13" ht="22" customHeight="1">
      <c r="G12" s="117"/>
    </row>
    <row r="13" spans="1:13">
      <c r="B13" s="98" t="s">
        <v>37</v>
      </c>
    </row>
    <row r="14" spans="1:13">
      <c r="B14" s="118"/>
      <c r="F14" s="119"/>
      <c r="G14" s="119"/>
    </row>
    <row r="15" spans="1:13">
      <c r="B15" s="346"/>
      <c r="C15" s="346"/>
      <c r="D15" s="346"/>
      <c r="E15" s="346"/>
      <c r="F15" s="346"/>
      <c r="G15" s="346"/>
    </row>
    <row r="16" spans="1:13" ht="17.5" customHeight="1">
      <c r="B16" s="346"/>
      <c r="C16" s="346"/>
      <c r="D16" s="346"/>
      <c r="E16" s="346"/>
      <c r="F16" s="346"/>
      <c r="G16" s="346"/>
    </row>
    <row r="18" spans="2:3">
      <c r="B18" s="120" t="s">
        <v>85</v>
      </c>
      <c r="C18" s="121"/>
    </row>
  </sheetData>
  <sheetProtection algorithmName="SHA-512" hashValue="AAmx53Mz0Bf1cEgYepUgxugb56TS3i9aYRwS/efe5GAE+Rpcm3Nmb/iT7AHRZ8IPrzo3w8XgSaoUPqDdfJ/d9Q==" saltValue="sD/Cu9Gh19uXJqI1YXF0Uw==" spinCount="100000" sheet="1" objects="1" scenarios="1"/>
  <mergeCells count="3">
    <mergeCell ref="B2:G2"/>
    <mergeCell ref="B15:G16"/>
    <mergeCell ref="D8:E8"/>
  </mergeCells>
  <pageMargins left="0.7" right="0.7" top="0.75" bottom="0.75" header="0.3" footer="0.3"/>
  <pageSetup paperSize="9" scale="42" orientation="portrait" r:id="rId1"/>
  <headerFooter>
    <oddFooter>&amp;R&amp;K000000pagina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4A0C5-46CD-4ACB-9697-51653B4F3E8F}">
  <sheetPr>
    <tabColor rgb="FFDF6C00"/>
    <pageSetUpPr fitToPage="1"/>
  </sheetPr>
  <dimension ref="B3:L42"/>
  <sheetViews>
    <sheetView showGridLines="0" zoomScaleNormal="100" zoomScaleSheetLayoutView="110" workbookViewId="0"/>
  </sheetViews>
  <sheetFormatPr baseColWidth="10" defaultColWidth="8.1640625" defaultRowHeight="13"/>
  <cols>
    <col min="1" max="1" width="4.33203125" style="50" customWidth="1"/>
    <col min="2" max="2" width="50.5" style="50" customWidth="1"/>
    <col min="3" max="3" width="48.33203125" style="50" customWidth="1"/>
    <col min="4" max="4" width="18" style="50" bestFit="1" customWidth="1"/>
    <col min="5" max="5" width="18.33203125" style="50" bestFit="1" customWidth="1"/>
    <col min="6" max="6" width="8.1640625" style="50"/>
    <col min="7" max="7" width="11.33203125" style="50" bestFit="1" customWidth="1"/>
    <col min="8" max="8" width="8.1640625" style="50"/>
    <col min="9" max="10" width="13.33203125" style="50" bestFit="1" customWidth="1"/>
    <col min="11" max="16384" width="8.1640625" style="50"/>
  </cols>
  <sheetData>
    <row r="3" spans="2:12" ht="49" customHeight="1"/>
    <row r="4" spans="2:12" s="52" customFormat="1" ht="31" customHeight="1">
      <c r="B4" s="305" t="s">
        <v>38</v>
      </c>
      <c r="C4" s="304"/>
      <c r="D4" s="304"/>
      <c r="E4" s="304"/>
      <c r="F4" s="51"/>
      <c r="H4" s="53"/>
      <c r="I4" s="53"/>
      <c r="J4" s="53"/>
      <c r="K4" s="53"/>
      <c r="L4" s="53"/>
    </row>
    <row r="5" spans="2:12">
      <c r="B5" s="54"/>
    </row>
    <row r="6" spans="2:12">
      <c r="D6" s="349"/>
      <c r="E6" s="349"/>
    </row>
    <row r="7" spans="2:12" ht="14">
      <c r="B7" s="55" t="s">
        <v>32</v>
      </c>
      <c r="C7" s="56" t="s">
        <v>39</v>
      </c>
      <c r="D7" s="57" t="s">
        <v>40</v>
      </c>
      <c r="E7" s="58" t="s">
        <v>41</v>
      </c>
    </row>
    <row r="8" spans="2:12">
      <c r="B8" s="59" t="s">
        <v>42</v>
      </c>
      <c r="C8" s="209">
        <f>'4.Berekening Inschrijfprijs'!G11</f>
        <v>0</v>
      </c>
      <c r="D8" s="311">
        <v>43372679.90484</v>
      </c>
      <c r="E8" s="312">
        <v>52557709.888980001</v>
      </c>
      <c r="G8" s="60"/>
    </row>
    <row r="9" spans="2:12">
      <c r="B9" s="61" t="s">
        <v>43</v>
      </c>
      <c r="C9" s="62" t="str">
        <f>IF(C8&gt;E8,"Prijs is buiten de bandbreedte en is een ongeldige Inschrijving",IF(C8&lt;D8,"Prijs is buiten de bandbreedte en is een ongeldige Inschrijving",C8:C8))</f>
        <v>Prijs is buiten de bandbreedte en is een ongeldige Inschrijving</v>
      </c>
      <c r="D9" s="63"/>
      <c r="E9" s="64"/>
    </row>
    <row r="10" spans="2:12">
      <c r="B10" s="65"/>
      <c r="C10" s="66"/>
      <c r="D10" s="65"/>
      <c r="E10" s="67"/>
    </row>
    <row r="11" spans="2:12" ht="24.25" customHeight="1">
      <c r="B11" s="68"/>
      <c r="C11" s="69"/>
      <c r="D11" s="70"/>
      <c r="E11" s="71"/>
    </row>
    <row r="12" spans="2:12">
      <c r="B12" s="72"/>
      <c r="C12" s="66"/>
      <c r="D12" s="10"/>
      <c r="E12" s="10"/>
    </row>
    <row r="13" spans="2:12">
      <c r="B13" s="73"/>
      <c r="C13" s="66"/>
      <c r="D13" s="10"/>
      <c r="E13" s="10"/>
    </row>
    <row r="14" spans="2:12">
      <c r="B14" s="73"/>
      <c r="C14" s="66"/>
      <c r="D14" s="10"/>
      <c r="E14" s="10"/>
    </row>
    <row r="15" spans="2:12">
      <c r="B15" s="11" t="s">
        <v>44</v>
      </c>
      <c r="C15" s="12" t="s">
        <v>45</v>
      </c>
      <c r="D15" s="12" t="s">
        <v>46</v>
      </c>
      <c r="E15" s="10"/>
    </row>
    <row r="16" spans="2:12">
      <c r="B16" s="74" t="s">
        <v>41</v>
      </c>
      <c r="C16" s="13">
        <f>E8</f>
        <v>52557709.888980001</v>
      </c>
      <c r="D16" s="14">
        <v>0</v>
      </c>
      <c r="E16" s="10"/>
      <c r="F16" s="75"/>
      <c r="G16" s="75"/>
      <c r="H16" s="75"/>
      <c r="I16" s="210"/>
      <c r="J16" s="211"/>
    </row>
    <row r="17" spans="2:10">
      <c r="B17" s="76" t="s">
        <v>40</v>
      </c>
      <c r="C17" s="13">
        <f>D8</f>
        <v>43372679.90484</v>
      </c>
      <c r="D17" s="14">
        <v>30</v>
      </c>
      <c r="E17" s="10"/>
      <c r="F17" s="75"/>
      <c r="G17" s="75"/>
      <c r="H17" s="75"/>
      <c r="I17" s="212"/>
      <c r="J17" s="211"/>
    </row>
    <row r="18" spans="2:10">
      <c r="B18" s="74"/>
      <c r="C18" s="74"/>
      <c r="D18" s="77"/>
      <c r="E18" s="78"/>
      <c r="F18" s="75"/>
      <c r="G18" s="75"/>
      <c r="H18" s="75"/>
      <c r="I18" s="212"/>
      <c r="J18" s="211"/>
    </row>
    <row r="19" spans="2:10">
      <c r="B19" s="15" t="s">
        <v>47</v>
      </c>
      <c r="C19" s="16" t="str">
        <f>C9</f>
        <v>Prijs is buiten de bandbreedte en is een ongeldige Inschrijving</v>
      </c>
      <c r="D19" s="79">
        <f xml:space="preserve"> IFERROR(D17 - (C19 - C17)/(C16-C17)*(D17),0)</f>
        <v>0</v>
      </c>
      <c r="E19" s="66"/>
      <c r="F19" s="75"/>
      <c r="G19" s="75"/>
      <c r="H19" s="75"/>
      <c r="I19" s="212"/>
      <c r="J19" s="211"/>
    </row>
    <row r="20" spans="2:10">
      <c r="C20" s="80"/>
      <c r="D20" s="81"/>
      <c r="E20" s="82"/>
      <c r="F20" s="75"/>
      <c r="G20" s="75"/>
      <c r="H20" s="75"/>
      <c r="I20" s="212"/>
      <c r="J20" s="211"/>
    </row>
    <row r="21" spans="2:10" s="84" customFormat="1">
      <c r="B21" s="83"/>
      <c r="D21" s="17"/>
      <c r="E21" s="50"/>
      <c r="F21" s="75"/>
      <c r="G21" s="75"/>
      <c r="H21" s="75"/>
      <c r="I21" s="212"/>
      <c r="J21" s="211"/>
    </row>
    <row r="22" spans="2:10" s="84" customFormat="1">
      <c r="B22" s="85" t="s">
        <v>32</v>
      </c>
      <c r="C22" s="85" t="s">
        <v>48</v>
      </c>
      <c r="D22" s="17"/>
      <c r="E22" s="66"/>
      <c r="F22" s="75"/>
      <c r="G22" s="75"/>
      <c r="H22" s="75"/>
      <c r="I22" s="212"/>
      <c r="J22" s="211"/>
    </row>
    <row r="23" spans="2:10" s="84" customFormat="1">
      <c r="B23" s="86">
        <f>D8</f>
        <v>43372679.90484</v>
      </c>
      <c r="C23" s="87">
        <f t="shared" ref="C23:C28" si="0" xml:space="preserve"> $D$17 - (B23 - $C$17)/($C$16-$C$17)*($D$17)</f>
        <v>30</v>
      </c>
      <c r="D23" s="17"/>
      <c r="E23" s="66"/>
      <c r="F23" s="75"/>
      <c r="G23" s="75"/>
      <c r="H23" s="75"/>
      <c r="I23" s="212"/>
      <c r="J23" s="211"/>
    </row>
    <row r="24" spans="2:10" s="84" customFormat="1">
      <c r="B24" s="86">
        <f>B23+($B$28-$B$23)/5</f>
        <v>45209685.901667997</v>
      </c>
      <c r="C24" s="87">
        <f t="shared" si="0"/>
        <v>24.000000000000011</v>
      </c>
      <c r="D24" s="18"/>
      <c r="E24" s="18"/>
      <c r="F24" s="75"/>
      <c r="G24" s="75"/>
      <c r="H24" s="75"/>
      <c r="I24" s="213"/>
      <c r="J24" s="213"/>
    </row>
    <row r="25" spans="2:10" s="84" customFormat="1">
      <c r="B25" s="86">
        <f>B24+($B$28-$B$23)/5</f>
        <v>47046691.898495995</v>
      </c>
      <c r="C25" s="87">
        <f t="shared" si="0"/>
        <v>18.000000000000021</v>
      </c>
      <c r="D25" s="18"/>
      <c r="E25" s="18"/>
      <c r="F25" s="75"/>
      <c r="G25" s="75"/>
      <c r="H25" s="75"/>
      <c r="I25" s="75"/>
    </row>
    <row r="26" spans="2:10" s="84" customFormat="1">
      <c r="B26" s="86">
        <f>B25+($B$28-$B$23)/5</f>
        <v>48883697.895323992</v>
      </c>
      <c r="C26" s="87">
        <f t="shared" si="0"/>
        <v>12.000000000000032</v>
      </c>
      <c r="D26" s="18"/>
      <c r="E26" s="18"/>
      <c r="F26" s="75"/>
      <c r="G26" s="75"/>
      <c r="H26" s="75"/>
      <c r="I26" s="75"/>
    </row>
    <row r="27" spans="2:10" s="84" customFormat="1">
      <c r="B27" s="86">
        <f>B26+($B$28-$B$23)/5</f>
        <v>50720703.892151989</v>
      </c>
      <c r="C27" s="87">
        <f t="shared" si="0"/>
        <v>6.0000000000000391</v>
      </c>
      <c r="D27" s="18"/>
      <c r="E27" s="18"/>
    </row>
    <row r="28" spans="2:10" s="84" customFormat="1">
      <c r="B28" s="88">
        <f>E8</f>
        <v>52557709.888980001</v>
      </c>
      <c r="C28" s="87">
        <f t="shared" si="0"/>
        <v>0</v>
      </c>
      <c r="D28" s="18"/>
      <c r="E28" s="18"/>
      <c r="F28" s="89"/>
      <c r="H28" s="90"/>
    </row>
    <row r="29" spans="2:10" s="84" customFormat="1"/>
    <row r="42" spans="2:3">
      <c r="B42" s="84">
        <v>104256928.93000001</v>
      </c>
      <c r="C42" s="84">
        <v>107816531.14</v>
      </c>
    </row>
  </sheetData>
  <sheetProtection algorithmName="SHA-512" hashValue="3I87n8lanG2FfiovnwBP38klBYjxsJGNKhhIr8GusyUMWhFkywXexFMr8rRtEtqN77arJ8c/LUiIg4pPemVbyw==" saltValue="aoCX4RHzjxTpd9A4Q+I58g==" spinCount="100000" sheet="1" objects="1" scenarios="1"/>
  <mergeCells count="1">
    <mergeCell ref="D6:E6"/>
  </mergeCells>
  <pageMargins left="0.7" right="0.7" top="0.75" bottom="0.75" header="0.3" footer="0.3"/>
  <pageSetup paperSize="9" scale="60" orientation="portrait" horizontalDpi="0" verticalDpi="0"/>
  <headerFooter>
    <oddFooter>&amp;R&amp;K000000pagina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5EA7-B88E-9E4A-8FC6-BAE4588C7D25}">
  <sheetPr>
    <tabColor rgb="FFDF6C00"/>
    <pageSetUpPr autoPageBreaks="0"/>
  </sheetPr>
  <dimension ref="B1:T151"/>
  <sheetViews>
    <sheetView showGridLines="0" showZeros="0" showOutlineSymbols="0" zoomScaleNormal="100" zoomScalePageLayoutView="140" workbookViewId="0"/>
  </sheetViews>
  <sheetFormatPr baseColWidth="10" defaultColWidth="8.83203125" defaultRowHeight="14"/>
  <cols>
    <col min="1" max="1" width="3.83203125" style="169" customWidth="1"/>
    <col min="2" max="2" width="1.83203125" style="169" customWidth="1"/>
    <col min="3" max="3" width="14.5" style="169" customWidth="1"/>
    <col min="4" max="4" width="11.83203125" style="169" customWidth="1"/>
    <col min="5" max="5" width="12" style="169" customWidth="1"/>
    <col min="6" max="6" width="4.33203125" style="169" customWidth="1"/>
    <col min="7" max="7" width="13.33203125" style="169" customWidth="1"/>
    <col min="8" max="8" width="12.5" style="169" customWidth="1"/>
    <col min="9" max="9" width="4.5" style="169" customWidth="1"/>
    <col min="10" max="10" width="15.5" style="169" customWidth="1"/>
    <col min="11" max="11" width="13.1640625" style="169" customWidth="1"/>
    <col min="12" max="12" width="3.83203125" style="169" customWidth="1"/>
    <col min="13" max="13" width="10.33203125" style="169" customWidth="1"/>
    <col min="14" max="15" width="10.1640625" style="169" customWidth="1"/>
    <col min="16" max="16" width="3.5" style="169" customWidth="1"/>
    <col min="17" max="17" width="3.33203125" style="169" customWidth="1"/>
    <col min="18" max="18" width="10.5" style="169" bestFit="1" customWidth="1"/>
    <col min="19" max="16384" width="8.83203125" style="169"/>
  </cols>
  <sheetData>
    <row r="1" spans="2:20" s="50" customFormat="1" ht="13"/>
    <row r="2" spans="2:20" s="50" customFormat="1" ht="13"/>
    <row r="3" spans="2:20" s="50" customFormat="1" ht="49" customHeight="1">
      <c r="J3" s="362"/>
      <c r="K3" s="363"/>
      <c r="L3" s="363"/>
      <c r="M3" s="363"/>
      <c r="N3" s="363"/>
    </row>
    <row r="4" spans="2:20" s="52" customFormat="1" ht="31" customHeight="1">
      <c r="B4" s="305" t="s">
        <v>79</v>
      </c>
      <c r="C4" s="304"/>
      <c r="D4" s="304"/>
      <c r="E4" s="304"/>
      <c r="F4" s="304"/>
      <c r="G4" s="304"/>
      <c r="H4" s="304"/>
      <c r="I4" s="304"/>
      <c r="J4" s="304"/>
      <c r="K4" s="304"/>
      <c r="L4" s="304"/>
      <c r="M4" s="304"/>
      <c r="N4" s="304"/>
      <c r="O4" s="304"/>
    </row>
    <row r="6" spans="2:20" s="193" customFormat="1" ht="50" customHeight="1" thickBot="1">
      <c r="B6" s="360" t="s">
        <v>81</v>
      </c>
      <c r="C6" s="360"/>
      <c r="D6" s="360"/>
      <c r="E6" s="360"/>
      <c r="F6" s="360"/>
      <c r="G6" s="360"/>
      <c r="H6" s="360"/>
      <c r="I6" s="360"/>
      <c r="J6" s="360"/>
      <c r="K6" s="360"/>
      <c r="L6" s="360"/>
      <c r="M6" s="360"/>
      <c r="N6" s="360"/>
      <c r="O6" s="361"/>
    </row>
    <row r="8" spans="2:20" ht="36" customHeight="1">
      <c r="B8" s="214"/>
      <c r="C8" s="170" t="s">
        <v>49</v>
      </c>
      <c r="D8" s="171"/>
      <c r="E8" s="172"/>
      <c r="F8" s="172"/>
      <c r="G8" s="173" t="s">
        <v>50</v>
      </c>
      <c r="H8" s="174"/>
      <c r="I8" s="173"/>
      <c r="J8" s="299" t="s">
        <v>114</v>
      </c>
      <c r="K8" s="173"/>
      <c r="L8" s="172"/>
      <c r="M8" s="172"/>
      <c r="N8" s="172"/>
      <c r="O8" s="175"/>
      <c r="R8" s="202"/>
    </row>
    <row r="9" spans="2:20" ht="6.75" customHeight="1">
      <c r="B9" s="215"/>
      <c r="C9" s="216"/>
      <c r="D9" s="217"/>
      <c r="E9" s="218"/>
      <c r="F9" s="219"/>
      <c r="G9" s="359"/>
      <c r="H9" s="359"/>
      <c r="I9" s="177"/>
      <c r="J9" s="177"/>
      <c r="K9" s="220"/>
      <c r="L9" s="220"/>
      <c r="M9" s="220"/>
      <c r="N9" s="220"/>
      <c r="O9" s="221"/>
    </row>
    <row r="10" spans="2:20" ht="24" customHeight="1">
      <c r="B10" s="215"/>
      <c r="C10" s="222"/>
      <c r="D10" s="357" t="s">
        <v>51</v>
      </c>
      <c r="E10" s="358"/>
      <c r="F10" s="223"/>
      <c r="G10" s="357" t="s">
        <v>52</v>
      </c>
      <c r="H10" s="358"/>
      <c r="I10" s="177"/>
      <c r="J10" s="357" t="s">
        <v>53</v>
      </c>
      <c r="K10" s="358"/>
      <c r="L10" s="224"/>
      <c r="M10" s="225"/>
      <c r="N10" s="225"/>
      <c r="O10" s="221"/>
    </row>
    <row r="11" spans="2:20" ht="53" customHeight="1">
      <c r="B11" s="226"/>
      <c r="C11" s="227" t="s">
        <v>54</v>
      </c>
      <c r="D11" s="227" t="s">
        <v>55</v>
      </c>
      <c r="E11" s="228" t="s">
        <v>56</v>
      </c>
      <c r="F11" s="229"/>
      <c r="G11" s="230" t="s">
        <v>55</v>
      </c>
      <c r="H11" s="228" t="s">
        <v>56</v>
      </c>
      <c r="I11" s="229"/>
      <c r="J11" s="230" t="s">
        <v>55</v>
      </c>
      <c r="K11" s="227" t="s">
        <v>56</v>
      </c>
      <c r="L11" s="229"/>
      <c r="N11" s="356" t="s">
        <v>80</v>
      </c>
      <c r="O11" s="356"/>
      <c r="R11" s="231"/>
      <c r="S11" s="178"/>
      <c r="T11" s="178"/>
    </row>
    <row r="12" spans="2:20" s="176" customFormat="1" ht="24" customHeight="1">
      <c r="B12" s="232"/>
      <c r="C12" s="233">
        <v>9</v>
      </c>
      <c r="D12" s="179">
        <v>57.5</v>
      </c>
      <c r="E12" s="179">
        <v>64</v>
      </c>
      <c r="F12" s="180"/>
      <c r="G12" s="179">
        <v>65.25</v>
      </c>
      <c r="H12" s="179">
        <v>71.75</v>
      </c>
      <c r="I12" s="234"/>
      <c r="J12" s="179">
        <v>73</v>
      </c>
      <c r="K12" s="179">
        <v>79.5</v>
      </c>
      <c r="L12" s="181"/>
      <c r="M12" s="182"/>
      <c r="N12" s="356"/>
      <c r="O12" s="356"/>
      <c r="R12" s="183"/>
      <c r="S12" s="184"/>
      <c r="T12" s="184"/>
    </row>
    <row r="13" spans="2:20" s="176" customFormat="1" ht="24" customHeight="1">
      <c r="B13" s="232"/>
      <c r="C13" s="235">
        <v>10</v>
      </c>
      <c r="D13" s="185">
        <v>62</v>
      </c>
      <c r="E13" s="185">
        <v>69.75</v>
      </c>
      <c r="F13" s="186"/>
      <c r="G13" s="185">
        <v>71</v>
      </c>
      <c r="H13" s="185">
        <v>78.75</v>
      </c>
      <c r="I13" s="236"/>
      <c r="J13" s="185">
        <v>80.25</v>
      </c>
      <c r="K13" s="185">
        <v>88</v>
      </c>
      <c r="L13" s="181"/>
      <c r="M13" s="182"/>
      <c r="N13" s="356"/>
      <c r="O13" s="356"/>
      <c r="R13" s="183"/>
      <c r="S13" s="184"/>
      <c r="T13" s="184"/>
    </row>
    <row r="14" spans="2:20" s="176" customFormat="1" ht="24" customHeight="1">
      <c r="B14" s="232"/>
      <c r="C14" s="237" t="s">
        <v>111</v>
      </c>
      <c r="D14" s="179">
        <v>67.75</v>
      </c>
      <c r="E14" s="179">
        <v>75.75</v>
      </c>
      <c r="F14" s="187"/>
      <c r="G14" s="179">
        <v>77</v>
      </c>
      <c r="H14" s="179">
        <v>85</v>
      </c>
      <c r="I14" s="238"/>
      <c r="J14" s="179">
        <v>86.5</v>
      </c>
      <c r="K14" s="179">
        <v>94</v>
      </c>
      <c r="L14" s="181"/>
      <c r="M14" s="182"/>
      <c r="N14" s="356"/>
      <c r="O14" s="356"/>
      <c r="R14" s="183"/>
      <c r="S14" s="184"/>
      <c r="T14" s="184"/>
    </row>
    <row r="15" spans="2:20" s="176" customFormat="1" ht="24" customHeight="1">
      <c r="B15" s="232"/>
      <c r="C15" s="235">
        <v>11</v>
      </c>
      <c r="D15" s="185">
        <v>73.25</v>
      </c>
      <c r="E15" s="185">
        <v>81.25</v>
      </c>
      <c r="F15" s="186"/>
      <c r="G15" s="185">
        <v>82.75</v>
      </c>
      <c r="H15" s="185">
        <v>91</v>
      </c>
      <c r="I15" s="236"/>
      <c r="J15" s="185">
        <v>92.75</v>
      </c>
      <c r="K15" s="185">
        <v>100</v>
      </c>
      <c r="L15" s="181"/>
      <c r="M15" s="182"/>
      <c r="N15" s="356"/>
      <c r="O15" s="356"/>
      <c r="R15" s="183"/>
      <c r="S15" s="184"/>
      <c r="T15" s="184"/>
    </row>
    <row r="16" spans="2:20" s="176" customFormat="1" ht="24" customHeight="1">
      <c r="B16" s="232"/>
      <c r="C16" s="237" t="s">
        <v>112</v>
      </c>
      <c r="D16" s="179">
        <v>79.5</v>
      </c>
      <c r="E16" s="179">
        <v>87.75</v>
      </c>
      <c r="F16" s="186"/>
      <c r="G16" s="179">
        <v>89.25</v>
      </c>
      <c r="H16" s="179">
        <v>96.75</v>
      </c>
      <c r="I16" s="236"/>
      <c r="J16" s="179">
        <v>98.5</v>
      </c>
      <c r="K16" s="179">
        <v>105.75</v>
      </c>
      <c r="L16" s="181"/>
      <c r="M16" s="182"/>
      <c r="N16" s="356"/>
      <c r="O16" s="356"/>
    </row>
    <row r="17" spans="2:20" s="176" customFormat="1" ht="24" customHeight="1">
      <c r="B17" s="232"/>
      <c r="C17" s="235">
        <v>12</v>
      </c>
      <c r="D17" s="185">
        <v>86</v>
      </c>
      <c r="E17" s="185">
        <v>94</v>
      </c>
      <c r="F17" s="186"/>
      <c r="G17" s="185">
        <v>95.75</v>
      </c>
      <c r="H17" s="185">
        <v>102.75</v>
      </c>
      <c r="I17" s="236"/>
      <c r="J17" s="185">
        <v>104.75</v>
      </c>
      <c r="K17" s="185">
        <v>111.75</v>
      </c>
      <c r="L17" s="181"/>
      <c r="M17" s="182"/>
      <c r="N17" s="356"/>
      <c r="O17" s="356"/>
    </row>
    <row r="18" spans="2:20" s="176" customFormat="1" ht="24" customHeight="1">
      <c r="B18" s="232"/>
      <c r="C18" s="237">
        <v>13</v>
      </c>
      <c r="D18" s="179">
        <v>94.5</v>
      </c>
      <c r="E18" s="179">
        <v>101.75</v>
      </c>
      <c r="F18" s="186"/>
      <c r="G18" s="179">
        <v>103.5</v>
      </c>
      <c r="H18" s="179">
        <v>110.5</v>
      </c>
      <c r="I18" s="236"/>
      <c r="J18" s="179">
        <v>112.75</v>
      </c>
      <c r="K18" s="179">
        <v>119.75</v>
      </c>
      <c r="L18" s="181"/>
      <c r="M18" s="182"/>
      <c r="N18" s="356"/>
      <c r="O18" s="356"/>
      <c r="R18" s="183"/>
      <c r="S18" s="184"/>
      <c r="T18" s="184"/>
    </row>
    <row r="19" spans="2:20" s="176" customFormat="1" ht="24" customHeight="1">
      <c r="B19" s="232"/>
      <c r="C19" s="235">
        <v>14</v>
      </c>
      <c r="D19" s="185">
        <v>100.25</v>
      </c>
      <c r="E19" s="185">
        <v>108.75</v>
      </c>
      <c r="F19" s="186"/>
      <c r="G19" s="185">
        <v>110.75</v>
      </c>
      <c r="H19" s="185">
        <v>119.5</v>
      </c>
      <c r="I19" s="236"/>
      <c r="J19" s="185">
        <v>121.5</v>
      </c>
      <c r="K19" s="185">
        <v>130.25</v>
      </c>
      <c r="L19" s="181"/>
      <c r="M19" s="182"/>
      <c r="N19" s="356"/>
      <c r="O19" s="356"/>
      <c r="R19" s="183"/>
    </row>
    <row r="20" spans="2:20" s="176" customFormat="1" ht="24" customHeight="1">
      <c r="B20" s="232"/>
      <c r="C20" s="237">
        <v>15</v>
      </c>
      <c r="D20" s="179">
        <v>107</v>
      </c>
      <c r="E20" s="179">
        <v>117</v>
      </c>
      <c r="F20" s="186"/>
      <c r="G20" s="179">
        <v>119.25</v>
      </c>
      <c r="H20" s="179">
        <v>129</v>
      </c>
      <c r="I20" s="236"/>
      <c r="J20" s="179">
        <v>131.5</v>
      </c>
      <c r="K20" s="179">
        <v>141.5</v>
      </c>
      <c r="L20" s="181"/>
      <c r="M20" s="355" t="s">
        <v>113</v>
      </c>
      <c r="N20" s="355"/>
      <c r="O20" s="350">
        <v>1.3846666666666667</v>
      </c>
      <c r="R20" s="183"/>
    </row>
    <row r="21" spans="2:20" s="176" customFormat="1" ht="24" customHeight="1">
      <c r="B21" s="232"/>
      <c r="L21" s="181"/>
      <c r="M21" s="355"/>
      <c r="N21" s="355"/>
      <c r="O21" s="350"/>
      <c r="R21" s="183"/>
    </row>
    <row r="22" spans="2:20" ht="15" customHeight="1" thickBot="1">
      <c r="B22" s="240"/>
      <c r="C22" s="241"/>
      <c r="D22" s="188"/>
      <c r="E22" s="188"/>
      <c r="F22" s="189"/>
      <c r="G22" s="189"/>
      <c r="H22" s="189"/>
      <c r="I22" s="242"/>
      <c r="J22" s="183"/>
      <c r="K22" s="183"/>
      <c r="L22" s="183"/>
      <c r="M22" s="190"/>
      <c r="N22" s="239"/>
      <c r="O22" s="239"/>
      <c r="R22" s="183"/>
    </row>
    <row r="23" spans="2:20" ht="15" thickTop="1">
      <c r="B23" s="191"/>
      <c r="C23" s="191"/>
      <c r="D23" s="191"/>
      <c r="E23" s="191"/>
      <c r="F23" s="191"/>
      <c r="G23" s="191"/>
      <c r="H23" s="191"/>
      <c r="I23" s="191"/>
      <c r="J23" s="191"/>
      <c r="K23" s="191"/>
      <c r="L23" s="191"/>
      <c r="M23" s="191"/>
      <c r="N23" s="191"/>
      <c r="O23" s="191"/>
    </row>
    <row r="24" spans="2:20" ht="36" customHeight="1">
      <c r="B24" s="214"/>
      <c r="C24" s="170" t="s">
        <v>49</v>
      </c>
      <c r="D24" s="171"/>
      <c r="E24" s="172"/>
      <c r="F24" s="172"/>
      <c r="G24" s="173" t="s">
        <v>50</v>
      </c>
      <c r="H24" s="174"/>
      <c r="I24" s="192"/>
      <c r="J24" s="299" t="s">
        <v>68</v>
      </c>
      <c r="K24" s="192"/>
      <c r="L24" s="172"/>
      <c r="M24" s="172"/>
      <c r="N24" s="172"/>
      <c r="O24" s="175"/>
      <c r="R24" s="202"/>
    </row>
    <row r="25" spans="2:20" ht="6.75" customHeight="1">
      <c r="B25" s="215"/>
      <c r="C25" s="216"/>
      <c r="D25" s="217"/>
      <c r="E25" s="218"/>
      <c r="F25" s="219"/>
      <c r="G25" s="359"/>
      <c r="H25" s="359"/>
      <c r="I25" s="177"/>
      <c r="J25" s="177"/>
      <c r="K25" s="220"/>
      <c r="L25" s="220"/>
      <c r="M25" s="220"/>
      <c r="N25" s="220"/>
      <c r="O25" s="221"/>
    </row>
    <row r="26" spans="2:20" ht="24" customHeight="1">
      <c r="B26" s="215"/>
      <c r="C26" s="222"/>
      <c r="D26" s="357" t="s">
        <v>51</v>
      </c>
      <c r="E26" s="358"/>
      <c r="F26" s="223"/>
      <c r="G26" s="357" t="s">
        <v>52</v>
      </c>
      <c r="H26" s="358"/>
      <c r="I26" s="177"/>
      <c r="J26" s="357" t="s">
        <v>53</v>
      </c>
      <c r="K26" s="358"/>
      <c r="L26" s="224"/>
      <c r="M26" s="225"/>
      <c r="N26" s="225"/>
      <c r="O26" s="221"/>
    </row>
    <row r="27" spans="2:20" ht="53" customHeight="1">
      <c r="B27" s="226"/>
      <c r="C27" s="227" t="s">
        <v>54</v>
      </c>
      <c r="D27" s="227" t="s">
        <v>55</v>
      </c>
      <c r="E27" s="228" t="s">
        <v>56</v>
      </c>
      <c r="F27" s="229"/>
      <c r="G27" s="230" t="s">
        <v>55</v>
      </c>
      <c r="H27" s="228" t="s">
        <v>56</v>
      </c>
      <c r="I27" s="229"/>
      <c r="J27" s="230" t="s">
        <v>55</v>
      </c>
      <c r="K27" s="227" t="s">
        <v>56</v>
      </c>
      <c r="L27" s="229"/>
      <c r="N27" s="356" t="s">
        <v>80</v>
      </c>
      <c r="O27" s="356"/>
      <c r="R27" s="231"/>
      <c r="S27" s="178"/>
      <c r="T27" s="178"/>
    </row>
    <row r="28" spans="2:20" s="176" customFormat="1" ht="24" customHeight="1">
      <c r="B28" s="232"/>
      <c r="C28" s="233">
        <v>9</v>
      </c>
      <c r="D28" s="179">
        <v>60</v>
      </c>
      <c r="E28" s="179">
        <v>66.75</v>
      </c>
      <c r="F28" s="180"/>
      <c r="G28" s="179">
        <v>68</v>
      </c>
      <c r="H28" s="179">
        <v>74.75</v>
      </c>
      <c r="I28" s="234"/>
      <c r="J28" s="179">
        <v>76.25</v>
      </c>
      <c r="K28" s="179">
        <v>82.75</v>
      </c>
      <c r="L28" s="181"/>
      <c r="M28" s="182"/>
      <c r="N28" s="356"/>
      <c r="O28" s="356"/>
      <c r="R28" s="183"/>
      <c r="S28" s="184"/>
      <c r="T28" s="184"/>
    </row>
    <row r="29" spans="2:20" s="176" customFormat="1" ht="24" customHeight="1">
      <c r="B29" s="232"/>
      <c r="C29" s="235">
        <v>10</v>
      </c>
      <c r="D29" s="185">
        <v>65</v>
      </c>
      <c r="E29" s="185">
        <v>72.75</v>
      </c>
      <c r="F29" s="186"/>
      <c r="G29" s="185">
        <v>74.5</v>
      </c>
      <c r="H29" s="185">
        <v>82.25</v>
      </c>
      <c r="I29" s="236"/>
      <c r="J29" s="185">
        <v>84</v>
      </c>
      <c r="K29" s="185">
        <v>91.75</v>
      </c>
      <c r="L29" s="181"/>
      <c r="M29" s="182"/>
      <c r="N29" s="356"/>
      <c r="O29" s="356"/>
      <c r="R29" s="183"/>
      <c r="S29" s="184"/>
      <c r="T29" s="184"/>
    </row>
    <row r="30" spans="2:20" s="176" customFormat="1" ht="24" customHeight="1">
      <c r="B30" s="232"/>
      <c r="C30" s="237" t="s">
        <v>111</v>
      </c>
      <c r="D30" s="179">
        <v>71.25</v>
      </c>
      <c r="E30" s="179">
        <v>79</v>
      </c>
      <c r="F30" s="187"/>
      <c r="G30" s="179">
        <v>80.75</v>
      </c>
      <c r="H30" s="179">
        <v>88.75</v>
      </c>
      <c r="I30" s="238"/>
      <c r="J30" s="179">
        <v>90.75</v>
      </c>
      <c r="K30" s="179">
        <v>98.25</v>
      </c>
      <c r="L30" s="181"/>
      <c r="M30" s="182"/>
      <c r="N30" s="356"/>
      <c r="O30" s="356"/>
      <c r="R30" s="183"/>
      <c r="S30" s="184"/>
      <c r="T30" s="184"/>
    </row>
    <row r="31" spans="2:20" s="176" customFormat="1" ht="24" customHeight="1">
      <c r="B31" s="232"/>
      <c r="C31" s="235">
        <v>11</v>
      </c>
      <c r="D31" s="185">
        <v>76.75</v>
      </c>
      <c r="E31" s="185">
        <v>85</v>
      </c>
      <c r="F31" s="186"/>
      <c r="G31" s="185">
        <v>87</v>
      </c>
      <c r="H31" s="185">
        <v>95</v>
      </c>
      <c r="I31" s="236"/>
      <c r="J31" s="185">
        <v>97.25</v>
      </c>
      <c r="K31" s="185">
        <v>104.5</v>
      </c>
      <c r="L31" s="181"/>
      <c r="M31" s="182"/>
      <c r="N31" s="356"/>
      <c r="O31" s="356"/>
      <c r="R31" s="183"/>
      <c r="S31" s="184"/>
      <c r="T31" s="184"/>
    </row>
    <row r="32" spans="2:20" s="176" customFormat="1" ht="24" customHeight="1">
      <c r="B32" s="232"/>
      <c r="C32" s="237" t="s">
        <v>112</v>
      </c>
      <c r="D32" s="179">
        <v>83.5</v>
      </c>
      <c r="E32" s="179">
        <v>91.75</v>
      </c>
      <c r="F32" s="186"/>
      <c r="G32" s="179">
        <v>93.75</v>
      </c>
      <c r="H32" s="179">
        <v>101.25</v>
      </c>
      <c r="I32" s="236"/>
      <c r="J32" s="179">
        <v>103.5</v>
      </c>
      <c r="K32" s="179">
        <v>110.75</v>
      </c>
      <c r="L32" s="181"/>
      <c r="M32" s="182"/>
      <c r="N32" s="356"/>
      <c r="O32" s="356"/>
      <c r="R32" s="183"/>
      <c r="S32" s="184"/>
      <c r="T32" s="184"/>
    </row>
    <row r="33" spans="2:20" s="176" customFormat="1" ht="24" customHeight="1">
      <c r="B33" s="232"/>
      <c r="C33" s="235">
        <v>12</v>
      </c>
      <c r="D33" s="185">
        <v>90.5</v>
      </c>
      <c r="E33" s="185">
        <v>98.25</v>
      </c>
      <c r="F33" s="186"/>
      <c r="G33" s="185">
        <v>100.5</v>
      </c>
      <c r="H33" s="185">
        <v>107.5</v>
      </c>
      <c r="I33" s="236"/>
      <c r="J33" s="185">
        <v>110</v>
      </c>
      <c r="K33" s="185">
        <v>117.25</v>
      </c>
      <c r="L33" s="181"/>
      <c r="M33" s="182"/>
      <c r="N33" s="356"/>
      <c r="O33" s="356"/>
      <c r="R33" s="183"/>
      <c r="S33" s="184"/>
      <c r="T33" s="184"/>
    </row>
    <row r="34" spans="2:20" s="176" customFormat="1" ht="24" customHeight="1">
      <c r="B34" s="232"/>
      <c r="C34" s="237">
        <v>13</v>
      </c>
      <c r="D34" s="179">
        <v>99.25</v>
      </c>
      <c r="E34" s="179">
        <v>106.5</v>
      </c>
      <c r="F34" s="186"/>
      <c r="G34" s="179">
        <v>108.75</v>
      </c>
      <c r="H34" s="179">
        <v>116</v>
      </c>
      <c r="I34" s="236"/>
      <c r="J34" s="179">
        <v>118.5</v>
      </c>
      <c r="K34" s="179">
        <v>125.75</v>
      </c>
      <c r="L34" s="181"/>
      <c r="M34" s="182"/>
      <c r="N34" s="356"/>
      <c r="O34" s="356"/>
      <c r="R34" s="183"/>
      <c r="S34" s="184"/>
      <c r="T34" s="184"/>
    </row>
    <row r="35" spans="2:20" s="176" customFormat="1" ht="24" customHeight="1">
      <c r="B35" s="232"/>
      <c r="C35" s="235">
        <v>14</v>
      </c>
      <c r="D35" s="185">
        <v>105.5</v>
      </c>
      <c r="E35" s="185">
        <v>114</v>
      </c>
      <c r="F35" s="186"/>
      <c r="G35" s="185">
        <v>116.75</v>
      </c>
      <c r="H35" s="185">
        <v>125.25</v>
      </c>
      <c r="I35" s="236"/>
      <c r="J35" s="185">
        <v>128.25</v>
      </c>
      <c r="K35" s="185">
        <v>136.75</v>
      </c>
      <c r="L35" s="181"/>
      <c r="M35" s="182"/>
      <c r="N35" s="356"/>
      <c r="O35" s="356"/>
      <c r="R35" s="183"/>
    </row>
    <row r="36" spans="2:20" s="176" customFormat="1" ht="24" customHeight="1">
      <c r="B36" s="232"/>
      <c r="C36" s="237">
        <v>15</v>
      </c>
      <c r="D36" s="179">
        <v>113</v>
      </c>
      <c r="E36" s="179">
        <v>122.75</v>
      </c>
      <c r="F36" s="186"/>
      <c r="G36" s="179">
        <v>125.5</v>
      </c>
      <c r="H36" s="179">
        <v>135.5</v>
      </c>
      <c r="I36" s="236"/>
      <c r="J36" s="179">
        <v>138.75</v>
      </c>
      <c r="K36" s="179">
        <v>148.5</v>
      </c>
      <c r="L36" s="181"/>
      <c r="M36" s="355" t="s">
        <v>113</v>
      </c>
      <c r="N36" s="355"/>
      <c r="O36" s="350">
        <v>1.3846666666666667</v>
      </c>
      <c r="R36" s="183"/>
    </row>
    <row r="37" spans="2:20" s="176" customFormat="1" ht="24" customHeight="1">
      <c r="B37" s="232"/>
      <c r="C37" s="364"/>
      <c r="D37" s="179"/>
      <c r="E37" s="179"/>
      <c r="F37" s="365"/>
      <c r="G37" s="179"/>
      <c r="H37" s="179"/>
      <c r="I37" s="366"/>
      <c r="J37" s="179"/>
      <c r="K37" s="179"/>
      <c r="L37" s="181"/>
      <c r="M37" s="355"/>
      <c r="N37" s="355"/>
      <c r="O37" s="350"/>
      <c r="R37" s="183"/>
    </row>
    <row r="38" spans="2:20" ht="15" customHeight="1" thickBot="1">
      <c r="B38" s="240"/>
      <c r="C38" s="241"/>
      <c r="D38" s="188"/>
      <c r="E38" s="188"/>
      <c r="F38" s="189"/>
      <c r="G38" s="189"/>
      <c r="H38" s="189"/>
      <c r="I38" s="242"/>
      <c r="J38" s="183"/>
      <c r="K38" s="183"/>
      <c r="L38" s="183"/>
      <c r="M38" s="190"/>
      <c r="N38" s="239"/>
      <c r="O38" s="239"/>
      <c r="R38" s="183"/>
    </row>
    <row r="39" spans="2:20" ht="15" thickTop="1">
      <c r="B39" s="191"/>
      <c r="C39" s="191"/>
      <c r="D39" s="191"/>
      <c r="E39" s="191"/>
      <c r="F39" s="191"/>
      <c r="G39" s="191"/>
      <c r="H39" s="191"/>
      <c r="I39" s="191"/>
      <c r="J39" s="191"/>
      <c r="K39" s="191"/>
      <c r="L39" s="191"/>
      <c r="M39" s="191"/>
      <c r="N39" s="191"/>
      <c r="O39" s="191"/>
    </row>
    <row r="40" spans="2:20" ht="36" customHeight="1">
      <c r="B40" s="214"/>
      <c r="C40" s="170" t="s">
        <v>49</v>
      </c>
      <c r="D40" s="171"/>
      <c r="E40" s="172"/>
      <c r="F40" s="172"/>
      <c r="G40" s="173" t="s">
        <v>50</v>
      </c>
      <c r="H40" s="174"/>
      <c r="I40" s="192"/>
      <c r="J40" s="299" t="s">
        <v>76</v>
      </c>
      <c r="K40" s="192"/>
      <c r="L40" s="172"/>
      <c r="M40" s="172"/>
      <c r="N40" s="172"/>
      <c r="O40" s="175"/>
      <c r="R40" s="202"/>
    </row>
    <row r="41" spans="2:20" ht="6.75" customHeight="1">
      <c r="B41" s="215"/>
      <c r="C41" s="216"/>
      <c r="D41" s="217"/>
      <c r="E41" s="218"/>
      <c r="F41" s="219"/>
      <c r="G41" s="359"/>
      <c r="H41" s="359"/>
      <c r="I41" s="177"/>
      <c r="J41" s="177"/>
      <c r="K41" s="220"/>
      <c r="L41" s="220"/>
      <c r="M41" s="220"/>
      <c r="N41" s="220"/>
      <c r="O41" s="221"/>
    </row>
    <row r="42" spans="2:20" ht="24" customHeight="1">
      <c r="B42" s="215"/>
      <c r="C42" s="222"/>
      <c r="D42" s="357" t="s">
        <v>51</v>
      </c>
      <c r="E42" s="358"/>
      <c r="F42" s="223"/>
      <c r="G42" s="357" t="s">
        <v>52</v>
      </c>
      <c r="H42" s="358"/>
      <c r="I42" s="177"/>
      <c r="J42" s="357" t="s">
        <v>53</v>
      </c>
      <c r="K42" s="358"/>
      <c r="L42" s="224"/>
      <c r="M42" s="225"/>
      <c r="N42" s="225"/>
      <c r="O42" s="221"/>
    </row>
    <row r="43" spans="2:20" ht="53" customHeight="1">
      <c r="B43" s="226"/>
      <c r="C43" s="227" t="s">
        <v>54</v>
      </c>
      <c r="D43" s="227" t="s">
        <v>55</v>
      </c>
      <c r="E43" s="228" t="s">
        <v>56</v>
      </c>
      <c r="F43" s="229"/>
      <c r="G43" s="230" t="s">
        <v>55</v>
      </c>
      <c r="H43" s="228" t="s">
        <v>56</v>
      </c>
      <c r="I43" s="229"/>
      <c r="J43" s="230" t="s">
        <v>55</v>
      </c>
      <c r="K43" s="227" t="s">
        <v>56</v>
      </c>
      <c r="L43" s="229"/>
      <c r="N43" s="356" t="s">
        <v>80</v>
      </c>
      <c r="O43" s="356"/>
      <c r="R43" s="231"/>
      <c r="S43" s="178"/>
      <c r="T43" s="178"/>
    </row>
    <row r="44" spans="2:20" s="176" customFormat="1" ht="24" customHeight="1">
      <c r="B44" s="232"/>
      <c r="C44" s="233">
        <v>9</v>
      </c>
      <c r="D44" s="179">
        <v>58.5</v>
      </c>
      <c r="E44" s="179">
        <v>65</v>
      </c>
      <c r="F44" s="180"/>
      <c r="G44" s="179">
        <v>66.25</v>
      </c>
      <c r="H44" s="179">
        <v>73</v>
      </c>
      <c r="I44" s="234"/>
      <c r="J44" s="179">
        <v>74.25</v>
      </c>
      <c r="K44" s="179">
        <v>80.75</v>
      </c>
      <c r="L44" s="181"/>
      <c r="M44" s="182"/>
      <c r="N44" s="356"/>
      <c r="O44" s="356"/>
      <c r="R44" s="183"/>
      <c r="S44" s="184"/>
      <c r="T44" s="184"/>
    </row>
    <row r="45" spans="2:20" s="176" customFormat="1" ht="24" customHeight="1">
      <c r="B45" s="232"/>
      <c r="C45" s="235">
        <v>10</v>
      </c>
      <c r="D45" s="185">
        <v>63.25</v>
      </c>
      <c r="E45" s="185">
        <v>71</v>
      </c>
      <c r="F45" s="186"/>
      <c r="G45" s="185">
        <v>72.5</v>
      </c>
      <c r="H45" s="185">
        <v>80.25</v>
      </c>
      <c r="I45" s="236"/>
      <c r="J45" s="185">
        <v>81.75</v>
      </c>
      <c r="K45" s="185">
        <v>89.5</v>
      </c>
      <c r="L45" s="181"/>
      <c r="M45" s="182"/>
      <c r="N45" s="356"/>
      <c r="O45" s="356"/>
      <c r="R45" s="183"/>
      <c r="S45" s="184"/>
      <c r="T45" s="184"/>
    </row>
    <row r="46" spans="2:20" s="176" customFormat="1" ht="24" customHeight="1">
      <c r="B46" s="232"/>
      <c r="C46" s="237" t="s">
        <v>111</v>
      </c>
      <c r="D46" s="179">
        <v>69.25</v>
      </c>
      <c r="E46" s="179">
        <v>77.25</v>
      </c>
      <c r="F46" s="187"/>
      <c r="G46" s="179">
        <v>78.75</v>
      </c>
      <c r="H46" s="179">
        <v>86.5</v>
      </c>
      <c r="I46" s="238"/>
      <c r="J46" s="179">
        <v>88.25</v>
      </c>
      <c r="K46" s="179">
        <v>96</v>
      </c>
      <c r="L46" s="181"/>
      <c r="M46" s="182"/>
      <c r="N46" s="356"/>
      <c r="O46" s="356"/>
      <c r="R46" s="183"/>
      <c r="S46" s="184"/>
      <c r="T46" s="184"/>
    </row>
    <row r="47" spans="2:20" s="176" customFormat="1" ht="24" customHeight="1">
      <c r="B47" s="232"/>
      <c r="C47" s="235">
        <v>11</v>
      </c>
      <c r="D47" s="185">
        <v>74.75</v>
      </c>
      <c r="E47" s="185">
        <v>83</v>
      </c>
      <c r="F47" s="186"/>
      <c r="G47" s="185">
        <v>84.75</v>
      </c>
      <c r="H47" s="185">
        <v>92.75</v>
      </c>
      <c r="I47" s="236"/>
      <c r="J47" s="185">
        <v>94.75</v>
      </c>
      <c r="K47" s="185">
        <v>102</v>
      </c>
      <c r="L47" s="181"/>
      <c r="M47" s="182"/>
      <c r="N47" s="356"/>
      <c r="O47" s="356"/>
      <c r="R47" s="183"/>
      <c r="S47" s="184"/>
      <c r="T47" s="184"/>
    </row>
    <row r="48" spans="2:20" s="176" customFormat="1" ht="24" customHeight="1">
      <c r="B48" s="232"/>
      <c r="C48" s="237" t="s">
        <v>112</v>
      </c>
      <c r="D48" s="179">
        <v>81.25</v>
      </c>
      <c r="E48" s="179">
        <v>89.5</v>
      </c>
      <c r="F48" s="186"/>
      <c r="G48" s="179">
        <v>91.25</v>
      </c>
      <c r="H48" s="179">
        <v>98.75</v>
      </c>
      <c r="I48" s="236"/>
      <c r="J48" s="179">
        <v>100.75</v>
      </c>
      <c r="K48" s="179">
        <v>108</v>
      </c>
      <c r="L48" s="181"/>
      <c r="M48" s="182"/>
      <c r="N48" s="356"/>
      <c r="O48" s="356"/>
      <c r="R48" s="183"/>
      <c r="S48" s="184"/>
      <c r="T48" s="184"/>
    </row>
    <row r="49" spans="2:20" s="176" customFormat="1" ht="24" customHeight="1">
      <c r="B49" s="232"/>
      <c r="C49" s="235">
        <v>12</v>
      </c>
      <c r="D49" s="185">
        <v>88</v>
      </c>
      <c r="E49" s="185">
        <v>96</v>
      </c>
      <c r="F49" s="186"/>
      <c r="G49" s="185">
        <v>98</v>
      </c>
      <c r="H49" s="185">
        <v>105</v>
      </c>
      <c r="I49" s="236"/>
      <c r="J49" s="185">
        <v>107.25</v>
      </c>
      <c r="K49" s="185">
        <v>114.25</v>
      </c>
      <c r="L49" s="181"/>
      <c r="M49" s="182"/>
      <c r="N49" s="356"/>
      <c r="O49" s="356"/>
      <c r="R49" s="183"/>
      <c r="S49" s="184"/>
      <c r="T49" s="184"/>
    </row>
    <row r="50" spans="2:20" s="176" customFormat="1" ht="24" customHeight="1">
      <c r="B50" s="232"/>
      <c r="C50" s="237">
        <v>13</v>
      </c>
      <c r="D50" s="179">
        <v>96.75</v>
      </c>
      <c r="E50" s="179">
        <v>104</v>
      </c>
      <c r="F50" s="186"/>
      <c r="G50" s="179">
        <v>106</v>
      </c>
      <c r="H50" s="179">
        <v>113.25</v>
      </c>
      <c r="I50" s="236"/>
      <c r="J50" s="179">
        <v>115.5</v>
      </c>
      <c r="K50" s="179">
        <v>122.5</v>
      </c>
      <c r="L50" s="181"/>
      <c r="M50" s="182"/>
      <c r="N50" s="356"/>
      <c r="O50" s="356"/>
      <c r="R50" s="183"/>
      <c r="S50" s="184"/>
      <c r="T50" s="184"/>
    </row>
    <row r="51" spans="2:20" s="176" customFormat="1" ht="24" customHeight="1">
      <c r="B51" s="232"/>
      <c r="C51" s="235">
        <v>14</v>
      </c>
      <c r="D51" s="185">
        <v>102.75</v>
      </c>
      <c r="E51" s="185">
        <v>111.5</v>
      </c>
      <c r="F51" s="186"/>
      <c r="G51" s="185">
        <v>113.75</v>
      </c>
      <c r="H51" s="185">
        <v>122.25</v>
      </c>
      <c r="I51" s="236"/>
      <c r="J51" s="185">
        <v>124.75</v>
      </c>
      <c r="K51" s="185">
        <v>133.5</v>
      </c>
      <c r="L51" s="181"/>
      <c r="M51" s="182"/>
      <c r="N51" s="356"/>
      <c r="O51" s="356"/>
      <c r="R51" s="183"/>
    </row>
    <row r="52" spans="2:20" s="176" customFormat="1" ht="24" customHeight="1">
      <c r="B52" s="232"/>
      <c r="C52" s="237">
        <v>15</v>
      </c>
      <c r="D52" s="179">
        <v>110</v>
      </c>
      <c r="E52" s="179">
        <v>120</v>
      </c>
      <c r="F52" s="186"/>
      <c r="G52" s="179">
        <v>122.25</v>
      </c>
      <c r="H52" s="179">
        <v>132.25</v>
      </c>
      <c r="I52" s="236"/>
      <c r="J52" s="179">
        <v>135</v>
      </c>
      <c r="K52" s="179">
        <v>145</v>
      </c>
      <c r="L52" s="181"/>
      <c r="M52" s="355" t="s">
        <v>113</v>
      </c>
      <c r="N52" s="355"/>
      <c r="O52" s="350">
        <v>1.3846666666666667</v>
      </c>
      <c r="R52" s="183"/>
    </row>
    <row r="53" spans="2:20" s="176" customFormat="1" ht="24" customHeight="1">
      <c r="B53" s="232"/>
      <c r="C53" s="364"/>
      <c r="D53" s="179"/>
      <c r="E53" s="179"/>
      <c r="F53" s="365"/>
      <c r="G53" s="179"/>
      <c r="H53" s="179"/>
      <c r="I53" s="366"/>
      <c r="J53" s="179"/>
      <c r="K53" s="179"/>
      <c r="L53" s="181"/>
      <c r="M53" s="355"/>
      <c r="N53" s="355"/>
      <c r="O53" s="350"/>
      <c r="R53" s="183"/>
    </row>
    <row r="54" spans="2:20" ht="15" customHeight="1" thickBot="1">
      <c r="B54" s="240"/>
      <c r="C54" s="241"/>
      <c r="D54" s="188"/>
      <c r="E54" s="188"/>
      <c r="F54" s="189"/>
      <c r="G54" s="189"/>
      <c r="H54" s="189"/>
      <c r="I54" s="242"/>
      <c r="J54" s="183"/>
      <c r="K54" s="183"/>
      <c r="L54" s="183"/>
      <c r="M54" s="190"/>
      <c r="N54" s="239"/>
      <c r="O54" s="239"/>
      <c r="R54" s="183"/>
    </row>
    <row r="55" spans="2:20" ht="15" thickTop="1">
      <c r="B55" s="191"/>
      <c r="C55" s="191"/>
      <c r="D55" s="191"/>
      <c r="E55" s="191"/>
      <c r="F55" s="191"/>
      <c r="G55" s="191"/>
      <c r="H55" s="191"/>
      <c r="I55" s="191"/>
      <c r="J55" s="191"/>
      <c r="K55" s="191"/>
      <c r="L55" s="191"/>
      <c r="M55" s="191"/>
      <c r="N55" s="191"/>
      <c r="O55" s="191"/>
    </row>
    <row r="56" spans="2:20" ht="36" customHeight="1">
      <c r="B56" s="214"/>
      <c r="C56" s="170" t="s">
        <v>49</v>
      </c>
      <c r="D56" s="171"/>
      <c r="E56" s="172"/>
      <c r="F56" s="172"/>
      <c r="G56" s="173" t="s">
        <v>50</v>
      </c>
      <c r="H56" s="174"/>
      <c r="I56" s="192"/>
      <c r="J56" s="299" t="s">
        <v>115</v>
      </c>
      <c r="K56" s="192"/>
      <c r="L56" s="172"/>
      <c r="M56" s="172"/>
      <c r="N56" s="172"/>
      <c r="O56" s="175"/>
      <c r="R56" s="202"/>
    </row>
    <row r="57" spans="2:20" ht="6.75" customHeight="1">
      <c r="B57" s="215"/>
      <c r="C57" s="216"/>
      <c r="D57" s="217"/>
      <c r="E57" s="218"/>
      <c r="F57" s="219"/>
      <c r="G57" s="359"/>
      <c r="H57" s="359"/>
      <c r="I57" s="177"/>
      <c r="J57" s="177"/>
      <c r="K57" s="220"/>
      <c r="L57" s="220"/>
      <c r="M57" s="220"/>
      <c r="N57" s="220"/>
      <c r="O57" s="221"/>
    </row>
    <row r="58" spans="2:20" ht="24" customHeight="1">
      <c r="B58" s="215"/>
      <c r="C58" s="222"/>
      <c r="D58" s="357" t="s">
        <v>51</v>
      </c>
      <c r="E58" s="358"/>
      <c r="F58" s="223"/>
      <c r="G58" s="357" t="s">
        <v>52</v>
      </c>
      <c r="H58" s="358"/>
      <c r="I58" s="177"/>
      <c r="J58" s="357" t="s">
        <v>53</v>
      </c>
      <c r="K58" s="358"/>
      <c r="L58" s="224"/>
      <c r="M58" s="225"/>
      <c r="N58" s="225"/>
      <c r="O58" s="221"/>
    </row>
    <row r="59" spans="2:20" ht="53" customHeight="1">
      <c r="B59" s="226"/>
      <c r="C59" s="227" t="s">
        <v>54</v>
      </c>
      <c r="D59" s="227" t="s">
        <v>55</v>
      </c>
      <c r="E59" s="228" t="s">
        <v>56</v>
      </c>
      <c r="F59" s="229"/>
      <c r="G59" s="230" t="s">
        <v>55</v>
      </c>
      <c r="H59" s="228" t="s">
        <v>56</v>
      </c>
      <c r="I59" s="229"/>
      <c r="J59" s="230" t="s">
        <v>55</v>
      </c>
      <c r="K59" s="227" t="s">
        <v>56</v>
      </c>
      <c r="L59" s="229"/>
      <c r="N59" s="356" t="s">
        <v>80</v>
      </c>
      <c r="O59" s="356"/>
      <c r="R59" s="231"/>
      <c r="S59" s="178"/>
      <c r="T59" s="178"/>
    </row>
    <row r="60" spans="2:20" s="176" customFormat="1" ht="24" customHeight="1">
      <c r="B60" s="232"/>
      <c r="C60" s="233">
        <v>9</v>
      </c>
      <c r="D60" s="179">
        <v>62.5</v>
      </c>
      <c r="E60" s="179">
        <v>69.25</v>
      </c>
      <c r="F60" s="180"/>
      <c r="G60" s="179">
        <v>70.75</v>
      </c>
      <c r="H60" s="179">
        <v>77.5</v>
      </c>
      <c r="I60" s="234"/>
      <c r="J60" s="179">
        <v>79.25</v>
      </c>
      <c r="K60" s="179">
        <v>86</v>
      </c>
      <c r="L60" s="181"/>
      <c r="M60" s="182"/>
      <c r="N60" s="356"/>
      <c r="O60" s="356"/>
      <c r="R60" s="183"/>
      <c r="S60" s="184"/>
      <c r="T60" s="184"/>
    </row>
    <row r="61" spans="2:20" s="176" customFormat="1" ht="24" customHeight="1">
      <c r="B61" s="232"/>
      <c r="C61" s="235">
        <v>10</v>
      </c>
      <c r="D61" s="185">
        <v>68</v>
      </c>
      <c r="E61" s="185">
        <v>75.75</v>
      </c>
      <c r="F61" s="186"/>
      <c r="G61" s="185">
        <v>77.5</v>
      </c>
      <c r="H61" s="185">
        <v>85.25</v>
      </c>
      <c r="I61" s="236"/>
      <c r="J61" s="185">
        <v>87.25</v>
      </c>
      <c r="K61" s="185">
        <v>95</v>
      </c>
      <c r="L61" s="181"/>
      <c r="M61" s="182"/>
      <c r="N61" s="356"/>
      <c r="O61" s="356"/>
      <c r="R61" s="183"/>
      <c r="S61" s="184"/>
      <c r="T61" s="184"/>
    </row>
    <row r="62" spans="2:20" s="176" customFormat="1" ht="24" customHeight="1">
      <c r="B62" s="232"/>
      <c r="C62" s="237" t="s">
        <v>111</v>
      </c>
      <c r="D62" s="179">
        <v>74.25</v>
      </c>
      <c r="E62" s="179">
        <v>82</v>
      </c>
      <c r="F62" s="187"/>
      <c r="G62" s="179">
        <v>84.25</v>
      </c>
      <c r="H62" s="179">
        <v>92</v>
      </c>
      <c r="I62" s="238"/>
      <c r="J62" s="179">
        <v>94.5</v>
      </c>
      <c r="K62" s="179">
        <v>102</v>
      </c>
      <c r="L62" s="181"/>
      <c r="M62" s="182"/>
      <c r="N62" s="356"/>
      <c r="O62" s="356"/>
      <c r="R62" s="183"/>
      <c r="S62" s="184"/>
      <c r="T62" s="184"/>
    </row>
    <row r="63" spans="2:20" s="176" customFormat="1" ht="24" customHeight="1">
      <c r="B63" s="232"/>
      <c r="C63" s="235">
        <v>11</v>
      </c>
      <c r="D63" s="185">
        <v>80</v>
      </c>
      <c r="E63" s="185">
        <v>88.25</v>
      </c>
      <c r="F63" s="186"/>
      <c r="G63" s="185">
        <v>90.5</v>
      </c>
      <c r="H63" s="185">
        <v>98.75</v>
      </c>
      <c r="I63" s="236"/>
      <c r="J63" s="185">
        <v>101.25</v>
      </c>
      <c r="K63" s="185">
        <v>108.5</v>
      </c>
      <c r="L63" s="181"/>
      <c r="M63" s="182"/>
      <c r="N63" s="356"/>
      <c r="O63" s="356"/>
      <c r="R63" s="183"/>
      <c r="S63" s="184"/>
      <c r="T63" s="184"/>
    </row>
    <row r="64" spans="2:20" s="176" customFormat="1" ht="24" customHeight="1">
      <c r="B64" s="232"/>
      <c r="C64" s="237" t="s">
        <v>112</v>
      </c>
      <c r="D64" s="179">
        <v>87</v>
      </c>
      <c r="E64" s="179">
        <v>95.25</v>
      </c>
      <c r="F64" s="186"/>
      <c r="G64" s="179">
        <v>97.5</v>
      </c>
      <c r="H64" s="179">
        <v>105</v>
      </c>
      <c r="I64" s="236"/>
      <c r="J64" s="179">
        <v>107.75</v>
      </c>
      <c r="K64" s="179">
        <v>115</v>
      </c>
      <c r="L64" s="181"/>
      <c r="M64" s="182"/>
      <c r="N64" s="356"/>
      <c r="O64" s="356"/>
      <c r="R64" s="183"/>
      <c r="S64" s="184"/>
      <c r="T64" s="184"/>
    </row>
    <row r="65" spans="2:20" s="176" customFormat="1" ht="24" customHeight="1">
      <c r="B65" s="232"/>
      <c r="C65" s="235">
        <v>12</v>
      </c>
      <c r="D65" s="185">
        <v>94</v>
      </c>
      <c r="E65" s="185">
        <v>102</v>
      </c>
      <c r="F65" s="186"/>
      <c r="G65" s="185">
        <v>104.5</v>
      </c>
      <c r="H65" s="185">
        <v>111.75</v>
      </c>
      <c r="I65" s="236"/>
      <c r="J65" s="185">
        <v>114.5</v>
      </c>
      <c r="K65" s="185">
        <v>121.75</v>
      </c>
      <c r="L65" s="181"/>
      <c r="M65" s="182"/>
      <c r="N65" s="356"/>
      <c r="O65" s="356"/>
      <c r="R65" s="183"/>
      <c r="S65" s="184"/>
      <c r="T65" s="184"/>
    </row>
    <row r="66" spans="2:20" s="176" customFormat="1" ht="24" customHeight="1">
      <c r="B66" s="232"/>
      <c r="C66" s="237">
        <v>13</v>
      </c>
      <c r="D66" s="179">
        <v>103.25</v>
      </c>
      <c r="E66" s="179">
        <v>110.5</v>
      </c>
      <c r="F66" s="186"/>
      <c r="G66" s="179">
        <v>113.25</v>
      </c>
      <c r="H66" s="179">
        <v>120.5</v>
      </c>
      <c r="I66" s="236"/>
      <c r="J66" s="179">
        <v>123.5</v>
      </c>
      <c r="K66" s="179">
        <v>130.75</v>
      </c>
      <c r="L66" s="181"/>
      <c r="M66" s="182"/>
      <c r="N66" s="356"/>
      <c r="O66" s="356"/>
      <c r="R66" s="183"/>
      <c r="S66" s="184"/>
      <c r="T66" s="184"/>
    </row>
    <row r="67" spans="2:20" s="176" customFormat="1" ht="24" customHeight="1">
      <c r="B67" s="232"/>
      <c r="C67" s="235">
        <v>14</v>
      </c>
      <c r="D67" s="185">
        <v>109.75</v>
      </c>
      <c r="E67" s="185">
        <v>118.5</v>
      </c>
      <c r="F67" s="186"/>
      <c r="G67" s="185">
        <v>121.5</v>
      </c>
      <c r="H67" s="185">
        <v>130</v>
      </c>
      <c r="I67" s="236"/>
      <c r="J67" s="185">
        <v>133.5</v>
      </c>
      <c r="K67" s="185">
        <v>142</v>
      </c>
      <c r="L67" s="181"/>
      <c r="M67" s="182"/>
      <c r="N67" s="356"/>
      <c r="O67" s="356"/>
      <c r="R67" s="183"/>
    </row>
    <row r="68" spans="2:20" s="176" customFormat="1" ht="24" customHeight="1">
      <c r="B68" s="232"/>
      <c r="C68" s="237">
        <v>15</v>
      </c>
      <c r="D68" s="179">
        <v>117.5</v>
      </c>
      <c r="E68" s="179">
        <v>127.5</v>
      </c>
      <c r="F68" s="186"/>
      <c r="G68" s="179">
        <v>130.75</v>
      </c>
      <c r="H68" s="179">
        <v>140.75</v>
      </c>
      <c r="I68" s="236"/>
      <c r="J68" s="179">
        <v>144.5</v>
      </c>
      <c r="K68" s="179">
        <v>154.25</v>
      </c>
      <c r="L68" s="181"/>
      <c r="M68" s="355" t="s">
        <v>113</v>
      </c>
      <c r="N68" s="355"/>
      <c r="O68" s="350">
        <v>1.3846666666666667</v>
      </c>
      <c r="R68" s="183"/>
    </row>
    <row r="69" spans="2:20" s="176" customFormat="1" ht="24" customHeight="1">
      <c r="B69" s="232"/>
      <c r="C69" s="364"/>
      <c r="D69" s="179"/>
      <c r="E69" s="179"/>
      <c r="F69" s="365"/>
      <c r="G69" s="179"/>
      <c r="H69" s="179"/>
      <c r="I69" s="366"/>
      <c r="J69" s="179"/>
      <c r="K69" s="179"/>
      <c r="L69" s="181"/>
      <c r="M69" s="355"/>
      <c r="N69" s="355"/>
      <c r="O69" s="350"/>
      <c r="R69" s="183"/>
    </row>
    <row r="70" spans="2:20" ht="15" customHeight="1" thickBot="1">
      <c r="B70" s="240"/>
      <c r="C70" s="241"/>
      <c r="D70" s="188"/>
      <c r="E70" s="188"/>
      <c r="F70" s="189"/>
      <c r="G70" s="189"/>
      <c r="H70" s="189"/>
      <c r="I70" s="242"/>
      <c r="J70" s="183"/>
      <c r="K70" s="183"/>
      <c r="L70" s="183"/>
      <c r="M70" s="190"/>
      <c r="N70" s="239"/>
      <c r="O70" s="239"/>
      <c r="R70" s="183"/>
    </row>
    <row r="71" spans="2:20" ht="15" thickTop="1">
      <c r="B71" s="191"/>
      <c r="C71" s="191"/>
      <c r="D71" s="191"/>
      <c r="E71" s="191"/>
      <c r="F71" s="191"/>
      <c r="G71" s="191"/>
      <c r="H71" s="191"/>
      <c r="I71" s="191"/>
      <c r="J71" s="191"/>
      <c r="K71" s="191"/>
      <c r="L71" s="191"/>
      <c r="M71" s="191"/>
      <c r="N71" s="191"/>
      <c r="O71" s="191"/>
    </row>
    <row r="72" spans="2:20" ht="36" customHeight="1">
      <c r="B72" s="214"/>
      <c r="C72" s="170" t="s">
        <v>49</v>
      </c>
      <c r="D72" s="171"/>
      <c r="E72" s="172"/>
      <c r="F72" s="172"/>
      <c r="G72" s="173" t="s">
        <v>50</v>
      </c>
      <c r="H72" s="174"/>
      <c r="I72" s="192"/>
      <c r="J72" s="299" t="s">
        <v>29</v>
      </c>
      <c r="K72" s="192"/>
      <c r="L72" s="172"/>
      <c r="M72" s="172"/>
      <c r="N72" s="172"/>
      <c r="O72" s="175"/>
      <c r="R72" s="202"/>
    </row>
    <row r="73" spans="2:20" ht="6.75" customHeight="1">
      <c r="B73" s="215"/>
      <c r="C73" s="216"/>
      <c r="D73" s="217"/>
      <c r="E73" s="218"/>
      <c r="F73" s="219"/>
      <c r="G73" s="359"/>
      <c r="H73" s="359"/>
      <c r="I73" s="177"/>
      <c r="J73" s="177"/>
      <c r="K73" s="220"/>
      <c r="L73" s="220"/>
      <c r="M73" s="220"/>
      <c r="N73" s="220"/>
      <c r="O73" s="221"/>
    </row>
    <row r="74" spans="2:20" ht="24" customHeight="1">
      <c r="B74" s="215"/>
      <c r="C74" s="222"/>
      <c r="D74" s="357" t="s">
        <v>51</v>
      </c>
      <c r="E74" s="358"/>
      <c r="F74" s="223"/>
      <c r="G74" s="357" t="s">
        <v>52</v>
      </c>
      <c r="H74" s="358"/>
      <c r="I74" s="177"/>
      <c r="J74" s="357" t="s">
        <v>53</v>
      </c>
      <c r="K74" s="358"/>
      <c r="L74" s="224"/>
      <c r="M74" s="225"/>
      <c r="N74" s="225"/>
      <c r="O74" s="221"/>
    </row>
    <row r="75" spans="2:20" ht="53" customHeight="1">
      <c r="B75" s="226"/>
      <c r="C75" s="227" t="s">
        <v>54</v>
      </c>
      <c r="D75" s="227" t="s">
        <v>55</v>
      </c>
      <c r="E75" s="228" t="s">
        <v>56</v>
      </c>
      <c r="F75" s="229"/>
      <c r="G75" s="230" t="s">
        <v>55</v>
      </c>
      <c r="H75" s="228" t="s">
        <v>56</v>
      </c>
      <c r="I75" s="229"/>
      <c r="J75" s="230" t="s">
        <v>55</v>
      </c>
      <c r="K75" s="227" t="s">
        <v>56</v>
      </c>
      <c r="L75" s="229"/>
      <c r="N75" s="356" t="s">
        <v>80</v>
      </c>
      <c r="O75" s="356"/>
      <c r="R75" s="231"/>
      <c r="S75" s="178"/>
      <c r="T75" s="178"/>
    </row>
    <row r="76" spans="2:20" s="176" customFormat="1" ht="24" customHeight="1">
      <c r="B76" s="232"/>
      <c r="C76" s="233">
        <v>9</v>
      </c>
      <c r="D76" s="179">
        <v>58</v>
      </c>
      <c r="E76" s="179">
        <v>64.75</v>
      </c>
      <c r="F76" s="180"/>
      <c r="G76" s="179">
        <v>66</v>
      </c>
      <c r="H76" s="179">
        <v>72.5</v>
      </c>
      <c r="I76" s="234"/>
      <c r="J76" s="179">
        <v>73.75</v>
      </c>
      <c r="K76" s="179">
        <v>80.5</v>
      </c>
      <c r="L76" s="181"/>
      <c r="M76" s="182"/>
      <c r="N76" s="356"/>
      <c r="O76" s="356"/>
      <c r="R76" s="183"/>
      <c r="S76" s="184"/>
      <c r="T76" s="184"/>
    </row>
    <row r="77" spans="2:20" s="176" customFormat="1" ht="24" customHeight="1">
      <c r="B77" s="232"/>
      <c r="C77" s="235">
        <v>10</v>
      </c>
      <c r="D77" s="185">
        <v>63</v>
      </c>
      <c r="E77" s="185">
        <v>70.75</v>
      </c>
      <c r="F77" s="186"/>
      <c r="G77" s="185">
        <v>72</v>
      </c>
      <c r="H77" s="185">
        <v>79.75</v>
      </c>
      <c r="I77" s="236"/>
      <c r="J77" s="185">
        <v>81.25</v>
      </c>
      <c r="K77" s="185">
        <v>89</v>
      </c>
      <c r="L77" s="181"/>
      <c r="M77" s="182"/>
      <c r="N77" s="356"/>
      <c r="O77" s="356"/>
      <c r="R77" s="183"/>
      <c r="S77" s="184"/>
      <c r="T77" s="184"/>
    </row>
    <row r="78" spans="2:20" s="176" customFormat="1" ht="24" customHeight="1">
      <c r="B78" s="232"/>
      <c r="C78" s="237" t="s">
        <v>111</v>
      </c>
      <c r="D78" s="179">
        <v>68.75</v>
      </c>
      <c r="E78" s="179">
        <v>76.75</v>
      </c>
      <c r="F78" s="187"/>
      <c r="G78" s="179">
        <v>78.25</v>
      </c>
      <c r="H78" s="179">
        <v>86</v>
      </c>
      <c r="I78" s="238"/>
      <c r="J78" s="179">
        <v>87.75</v>
      </c>
      <c r="K78" s="179">
        <v>95.25</v>
      </c>
      <c r="L78" s="181"/>
      <c r="M78" s="182"/>
      <c r="N78" s="356"/>
      <c r="O78" s="356"/>
      <c r="R78" s="183"/>
      <c r="S78" s="184"/>
      <c r="T78" s="184"/>
    </row>
    <row r="79" spans="2:20" s="176" customFormat="1" ht="24" customHeight="1">
      <c r="B79" s="232"/>
      <c r="C79" s="235">
        <v>11</v>
      </c>
      <c r="D79" s="185">
        <v>74.25</v>
      </c>
      <c r="E79" s="185">
        <v>82.5</v>
      </c>
      <c r="F79" s="186"/>
      <c r="G79" s="185">
        <v>84</v>
      </c>
      <c r="H79" s="185">
        <v>92.25</v>
      </c>
      <c r="I79" s="236"/>
      <c r="J79" s="185">
        <v>94</v>
      </c>
      <c r="K79" s="185">
        <v>101.25</v>
      </c>
      <c r="L79" s="181"/>
      <c r="M79" s="182"/>
      <c r="N79" s="356"/>
      <c r="O79" s="356"/>
      <c r="R79" s="183"/>
      <c r="S79" s="184"/>
      <c r="T79" s="184"/>
    </row>
    <row r="80" spans="2:20" s="176" customFormat="1" ht="24" customHeight="1">
      <c r="B80" s="232"/>
      <c r="C80" s="237" t="s">
        <v>112</v>
      </c>
      <c r="D80" s="179">
        <v>80.75</v>
      </c>
      <c r="E80" s="179">
        <v>89</v>
      </c>
      <c r="F80" s="186"/>
      <c r="G80" s="179">
        <v>90.75</v>
      </c>
      <c r="H80" s="179">
        <v>98.25</v>
      </c>
      <c r="I80" s="236"/>
      <c r="J80" s="179">
        <v>100.25</v>
      </c>
      <c r="K80" s="179">
        <v>107.25</v>
      </c>
      <c r="L80" s="181"/>
      <c r="M80" s="182"/>
      <c r="N80" s="356"/>
      <c r="O80" s="356"/>
      <c r="R80" s="183"/>
      <c r="S80" s="184"/>
      <c r="T80" s="184"/>
    </row>
    <row r="81" spans="2:20" s="176" customFormat="1" ht="24" customHeight="1">
      <c r="B81" s="232"/>
      <c r="C81" s="235">
        <v>12</v>
      </c>
      <c r="D81" s="185">
        <v>87.5</v>
      </c>
      <c r="E81" s="185">
        <v>95.5</v>
      </c>
      <c r="F81" s="186"/>
      <c r="G81" s="185">
        <v>97.25</v>
      </c>
      <c r="H81" s="185">
        <v>104.5</v>
      </c>
      <c r="I81" s="236"/>
      <c r="J81" s="185">
        <v>106.5</v>
      </c>
      <c r="K81" s="185">
        <v>113.5</v>
      </c>
      <c r="L81" s="181"/>
      <c r="M81" s="182"/>
      <c r="N81" s="356"/>
      <c r="O81" s="356"/>
      <c r="R81" s="183"/>
      <c r="S81" s="184"/>
      <c r="T81" s="184"/>
    </row>
    <row r="82" spans="2:20" s="176" customFormat="1" ht="24" customHeight="1">
      <c r="B82" s="232"/>
      <c r="C82" s="237">
        <v>13</v>
      </c>
      <c r="D82" s="179">
        <v>96.25</v>
      </c>
      <c r="E82" s="179">
        <v>103.5</v>
      </c>
      <c r="F82" s="186"/>
      <c r="G82" s="179">
        <v>105.5</v>
      </c>
      <c r="H82" s="179">
        <v>112.5</v>
      </c>
      <c r="I82" s="236"/>
      <c r="J82" s="179">
        <v>114.75</v>
      </c>
      <c r="K82" s="179">
        <v>121.75</v>
      </c>
      <c r="L82" s="181"/>
      <c r="M82" s="182"/>
      <c r="N82" s="356"/>
      <c r="O82" s="356"/>
      <c r="R82" s="183"/>
      <c r="S82" s="184"/>
      <c r="T82" s="184"/>
    </row>
    <row r="83" spans="2:20" s="176" customFormat="1" ht="24" customHeight="1">
      <c r="B83" s="232"/>
      <c r="C83" s="235">
        <v>14</v>
      </c>
      <c r="D83" s="185">
        <v>102.25</v>
      </c>
      <c r="E83" s="185">
        <v>110.75</v>
      </c>
      <c r="F83" s="186"/>
      <c r="G83" s="185">
        <v>113</v>
      </c>
      <c r="H83" s="185">
        <v>121.5</v>
      </c>
      <c r="I83" s="236"/>
      <c r="J83" s="185">
        <v>124</v>
      </c>
      <c r="K83" s="185">
        <v>132.5</v>
      </c>
      <c r="L83" s="181"/>
      <c r="M83" s="182"/>
      <c r="N83" s="356"/>
      <c r="O83" s="356"/>
      <c r="R83" s="183"/>
    </row>
    <row r="84" spans="2:20" s="176" customFormat="1" ht="24" customHeight="1">
      <c r="B84" s="232"/>
      <c r="C84" s="237">
        <v>15</v>
      </c>
      <c r="D84" s="179">
        <v>109.25</v>
      </c>
      <c r="E84" s="179">
        <v>119.25</v>
      </c>
      <c r="F84" s="186"/>
      <c r="G84" s="179">
        <v>121.5</v>
      </c>
      <c r="H84" s="179">
        <v>131.5</v>
      </c>
      <c r="I84" s="236"/>
      <c r="J84" s="179">
        <v>134.25</v>
      </c>
      <c r="K84" s="179">
        <v>144</v>
      </c>
      <c r="L84" s="181"/>
      <c r="M84" s="355" t="s">
        <v>113</v>
      </c>
      <c r="N84" s="355"/>
      <c r="O84" s="350">
        <v>1.3846666666666667</v>
      </c>
      <c r="R84" s="183"/>
    </row>
    <row r="85" spans="2:20" s="176" customFormat="1" ht="24" customHeight="1">
      <c r="B85" s="232"/>
      <c r="C85" s="364"/>
      <c r="D85" s="179"/>
      <c r="E85" s="179"/>
      <c r="F85" s="365"/>
      <c r="G85" s="179"/>
      <c r="H85" s="179"/>
      <c r="I85" s="366"/>
      <c r="J85" s="179"/>
      <c r="K85" s="179"/>
      <c r="L85" s="181"/>
      <c r="M85" s="355"/>
      <c r="N85" s="355"/>
      <c r="O85" s="350"/>
      <c r="R85" s="183"/>
    </row>
    <row r="86" spans="2:20" ht="15" customHeight="1" thickBot="1">
      <c r="B86" s="240"/>
      <c r="C86" s="241"/>
      <c r="D86" s="188"/>
      <c r="E86" s="188"/>
      <c r="F86" s="189"/>
      <c r="G86" s="189"/>
      <c r="H86" s="189"/>
      <c r="I86" s="242"/>
      <c r="J86" s="183"/>
      <c r="K86" s="183"/>
      <c r="L86" s="183"/>
      <c r="M86" s="190"/>
      <c r="N86" s="239"/>
      <c r="O86" s="239"/>
      <c r="R86" s="183"/>
    </row>
    <row r="87" spans="2:20" ht="15" thickTop="1">
      <c r="B87" s="191"/>
      <c r="C87" s="191"/>
      <c r="D87" s="191"/>
      <c r="E87" s="191"/>
      <c r="F87" s="191"/>
      <c r="G87" s="191"/>
      <c r="H87" s="191"/>
      <c r="I87" s="191"/>
      <c r="J87" s="191"/>
      <c r="K87" s="191"/>
      <c r="L87" s="191"/>
      <c r="M87" s="191"/>
      <c r="N87" s="191"/>
      <c r="O87" s="191"/>
    </row>
    <row r="88" spans="2:20" ht="36" customHeight="1">
      <c r="B88" s="214"/>
      <c r="C88" s="170" t="s">
        <v>49</v>
      </c>
      <c r="D88" s="171"/>
      <c r="E88" s="172"/>
      <c r="F88" s="172"/>
      <c r="G88" s="173" t="s">
        <v>50</v>
      </c>
      <c r="H88" s="174"/>
      <c r="I88" s="192"/>
      <c r="J88" s="299" t="s">
        <v>88</v>
      </c>
      <c r="K88" s="192"/>
      <c r="L88" s="172"/>
      <c r="M88" s="172"/>
      <c r="N88" s="172"/>
      <c r="O88" s="175"/>
      <c r="R88" s="202"/>
    </row>
    <row r="89" spans="2:20" ht="6.75" customHeight="1">
      <c r="B89" s="215"/>
      <c r="C89" s="216"/>
      <c r="D89" s="217"/>
      <c r="E89" s="218"/>
      <c r="F89" s="219"/>
      <c r="G89" s="359"/>
      <c r="H89" s="359"/>
      <c r="I89" s="177"/>
      <c r="J89" s="177"/>
      <c r="K89" s="220"/>
      <c r="L89" s="220"/>
      <c r="M89" s="220"/>
      <c r="N89" s="220"/>
      <c r="O89" s="221"/>
    </row>
    <row r="90" spans="2:20" ht="24" customHeight="1">
      <c r="B90" s="215"/>
      <c r="C90" s="222"/>
      <c r="D90" s="357" t="s">
        <v>51</v>
      </c>
      <c r="E90" s="358"/>
      <c r="F90" s="223"/>
      <c r="G90" s="357" t="s">
        <v>52</v>
      </c>
      <c r="H90" s="358"/>
      <c r="I90" s="177"/>
      <c r="J90" s="357" t="s">
        <v>53</v>
      </c>
      <c r="K90" s="358"/>
      <c r="L90" s="224"/>
      <c r="M90" s="225"/>
      <c r="N90" s="225"/>
      <c r="O90" s="221"/>
    </row>
    <row r="91" spans="2:20" ht="53" customHeight="1">
      <c r="B91" s="226"/>
      <c r="C91" s="227" t="s">
        <v>54</v>
      </c>
      <c r="D91" s="227" t="s">
        <v>55</v>
      </c>
      <c r="E91" s="228" t="s">
        <v>56</v>
      </c>
      <c r="F91" s="229"/>
      <c r="G91" s="230" t="s">
        <v>55</v>
      </c>
      <c r="H91" s="228" t="s">
        <v>56</v>
      </c>
      <c r="I91" s="229"/>
      <c r="J91" s="230" t="s">
        <v>55</v>
      </c>
      <c r="K91" s="227" t="s">
        <v>56</v>
      </c>
      <c r="L91" s="229"/>
      <c r="N91" s="356" t="s">
        <v>80</v>
      </c>
      <c r="O91" s="356"/>
      <c r="R91" s="231"/>
      <c r="S91" s="178"/>
      <c r="T91" s="178"/>
    </row>
    <row r="92" spans="2:20" s="176" customFormat="1" ht="24" customHeight="1">
      <c r="B92" s="232"/>
      <c r="C92" s="233">
        <v>9</v>
      </c>
      <c r="D92" s="179">
        <v>60.5</v>
      </c>
      <c r="E92" s="179">
        <v>67</v>
      </c>
      <c r="F92" s="180"/>
      <c r="G92" s="179">
        <v>68.5</v>
      </c>
      <c r="H92" s="179">
        <v>75</v>
      </c>
      <c r="I92" s="234"/>
      <c r="J92" s="179">
        <v>76.75</v>
      </c>
      <c r="K92" s="179">
        <v>83.25</v>
      </c>
      <c r="L92" s="181"/>
      <c r="M92" s="182"/>
      <c r="N92" s="356"/>
      <c r="O92" s="356"/>
      <c r="R92" s="183"/>
      <c r="S92" s="184"/>
      <c r="T92" s="184"/>
    </row>
    <row r="93" spans="2:20" s="176" customFormat="1" ht="24" customHeight="1">
      <c r="B93" s="232"/>
      <c r="C93" s="235">
        <v>10</v>
      </c>
      <c r="D93" s="185">
        <v>65.5</v>
      </c>
      <c r="E93" s="185">
        <v>73.25</v>
      </c>
      <c r="F93" s="186"/>
      <c r="G93" s="185">
        <v>75</v>
      </c>
      <c r="H93" s="185">
        <v>82.75</v>
      </c>
      <c r="I93" s="236"/>
      <c r="J93" s="185">
        <v>84.5</v>
      </c>
      <c r="K93" s="185">
        <v>92.25</v>
      </c>
      <c r="L93" s="181"/>
      <c r="M93" s="182"/>
      <c r="N93" s="356"/>
      <c r="O93" s="356"/>
      <c r="R93" s="183"/>
      <c r="S93" s="184"/>
      <c r="T93" s="184"/>
    </row>
    <row r="94" spans="2:20" s="176" customFormat="1" ht="24" customHeight="1">
      <c r="B94" s="232"/>
      <c r="C94" s="237" t="s">
        <v>111</v>
      </c>
      <c r="D94" s="179">
        <v>71.5</v>
      </c>
      <c r="E94" s="179">
        <v>79.5</v>
      </c>
      <c r="F94" s="187"/>
      <c r="G94" s="179">
        <v>81.25</v>
      </c>
      <c r="H94" s="179">
        <v>89.25</v>
      </c>
      <c r="I94" s="238"/>
      <c r="J94" s="179">
        <v>91.25</v>
      </c>
      <c r="K94" s="179">
        <v>98.75</v>
      </c>
      <c r="L94" s="181"/>
      <c r="M94" s="182"/>
      <c r="N94" s="356"/>
      <c r="O94" s="356"/>
      <c r="R94" s="183"/>
      <c r="S94" s="184"/>
      <c r="T94" s="184"/>
    </row>
    <row r="95" spans="2:20" s="176" customFormat="1" ht="24" customHeight="1">
      <c r="B95" s="232"/>
      <c r="C95" s="235">
        <v>11</v>
      </c>
      <c r="D95" s="185">
        <v>77.25</v>
      </c>
      <c r="E95" s="185">
        <v>85.5</v>
      </c>
      <c r="F95" s="186"/>
      <c r="G95" s="185">
        <v>87.5</v>
      </c>
      <c r="H95" s="185">
        <v>95.75</v>
      </c>
      <c r="I95" s="236"/>
      <c r="J95" s="185">
        <v>98</v>
      </c>
      <c r="K95" s="185">
        <v>105</v>
      </c>
      <c r="L95" s="181"/>
      <c r="M95" s="182"/>
      <c r="N95" s="356"/>
      <c r="O95" s="356"/>
      <c r="R95" s="183"/>
      <c r="S95" s="184"/>
      <c r="T95" s="184"/>
    </row>
    <row r="96" spans="2:20" s="176" customFormat="1" ht="24" customHeight="1">
      <c r="B96" s="232"/>
      <c r="C96" s="237" t="s">
        <v>112</v>
      </c>
      <c r="D96" s="179">
        <v>84</v>
      </c>
      <c r="E96" s="179">
        <v>92.25</v>
      </c>
      <c r="F96" s="186"/>
      <c r="G96" s="179">
        <v>94.25</v>
      </c>
      <c r="H96" s="179">
        <v>101.75</v>
      </c>
      <c r="I96" s="236"/>
      <c r="J96" s="179">
        <v>104.25</v>
      </c>
      <c r="K96" s="179">
        <v>111.25</v>
      </c>
      <c r="L96" s="181"/>
      <c r="M96" s="182"/>
      <c r="N96" s="356"/>
      <c r="O96" s="356"/>
      <c r="R96" s="183"/>
      <c r="S96" s="184"/>
      <c r="T96" s="184"/>
    </row>
    <row r="97" spans="2:20" s="176" customFormat="1" ht="24" customHeight="1">
      <c r="B97" s="232"/>
      <c r="C97" s="235">
        <v>12</v>
      </c>
      <c r="D97" s="185">
        <v>91</v>
      </c>
      <c r="E97" s="185">
        <v>99</v>
      </c>
      <c r="F97" s="186"/>
      <c r="G97" s="185">
        <v>101.25</v>
      </c>
      <c r="H97" s="185">
        <v>108.25</v>
      </c>
      <c r="I97" s="236"/>
      <c r="J97" s="185">
        <v>110.75</v>
      </c>
      <c r="K97" s="185">
        <v>118</v>
      </c>
      <c r="L97" s="181"/>
      <c r="M97" s="182"/>
      <c r="N97" s="356"/>
      <c r="O97" s="356"/>
      <c r="R97" s="183"/>
      <c r="S97" s="184"/>
      <c r="T97" s="184"/>
    </row>
    <row r="98" spans="2:20" s="176" customFormat="1" ht="24" customHeight="1">
      <c r="B98" s="232"/>
      <c r="C98" s="237">
        <v>13</v>
      </c>
      <c r="D98" s="179">
        <v>100</v>
      </c>
      <c r="E98" s="179">
        <v>107.25</v>
      </c>
      <c r="F98" s="186"/>
      <c r="G98" s="179">
        <v>109.5</v>
      </c>
      <c r="H98" s="179">
        <v>116.75</v>
      </c>
      <c r="I98" s="236"/>
      <c r="J98" s="179">
        <v>119.5</v>
      </c>
      <c r="K98" s="179">
        <v>126.5</v>
      </c>
      <c r="L98" s="181"/>
      <c r="M98" s="182"/>
      <c r="N98" s="356"/>
      <c r="O98" s="356"/>
      <c r="R98" s="183"/>
      <c r="S98" s="184"/>
      <c r="T98" s="184"/>
    </row>
    <row r="99" spans="2:20" s="176" customFormat="1" ht="24" customHeight="1">
      <c r="B99" s="232"/>
      <c r="C99" s="235">
        <v>14</v>
      </c>
      <c r="D99" s="185">
        <v>106.25</v>
      </c>
      <c r="E99" s="185">
        <v>114.75</v>
      </c>
      <c r="F99" s="186"/>
      <c r="G99" s="185">
        <v>117.5</v>
      </c>
      <c r="H99" s="185">
        <v>126</v>
      </c>
      <c r="I99" s="236"/>
      <c r="J99" s="185">
        <v>129</v>
      </c>
      <c r="K99" s="185">
        <v>137.5</v>
      </c>
      <c r="L99" s="181"/>
      <c r="M99" s="182"/>
      <c r="N99" s="356"/>
      <c r="O99" s="356"/>
      <c r="R99" s="183"/>
    </row>
    <row r="100" spans="2:20" s="176" customFormat="1" ht="24" customHeight="1">
      <c r="B100" s="232"/>
      <c r="C100" s="237">
        <v>15</v>
      </c>
      <c r="D100" s="179">
        <v>113.75</v>
      </c>
      <c r="E100" s="179">
        <v>123.5</v>
      </c>
      <c r="F100" s="186"/>
      <c r="G100" s="179">
        <v>126.5</v>
      </c>
      <c r="H100" s="179">
        <v>136.25</v>
      </c>
      <c r="I100" s="236"/>
      <c r="J100" s="179">
        <v>139.5</v>
      </c>
      <c r="K100" s="179">
        <v>149.5</v>
      </c>
      <c r="L100" s="181"/>
      <c r="M100" s="355" t="s">
        <v>113</v>
      </c>
      <c r="N100" s="355"/>
      <c r="O100" s="350">
        <v>1.3846666666666667</v>
      </c>
      <c r="R100" s="183"/>
    </row>
    <row r="101" spans="2:20" s="176" customFormat="1" ht="24" customHeight="1">
      <c r="B101" s="232"/>
      <c r="C101" s="364"/>
      <c r="D101" s="179"/>
      <c r="E101" s="179"/>
      <c r="F101" s="365"/>
      <c r="G101" s="179"/>
      <c r="H101" s="179"/>
      <c r="I101" s="366"/>
      <c r="J101" s="179"/>
      <c r="K101" s="179"/>
      <c r="L101" s="181"/>
      <c r="M101" s="355"/>
      <c r="N101" s="355"/>
      <c r="O101" s="350"/>
      <c r="R101" s="183"/>
    </row>
    <row r="102" spans="2:20" ht="15" customHeight="1" thickBot="1">
      <c r="B102" s="240"/>
      <c r="C102" s="241"/>
      <c r="D102" s="188"/>
      <c r="E102" s="188"/>
      <c r="F102" s="189"/>
      <c r="G102" s="189"/>
      <c r="H102" s="189"/>
      <c r="I102" s="242"/>
      <c r="J102" s="183"/>
      <c r="K102" s="183"/>
      <c r="L102" s="183"/>
      <c r="M102" s="190"/>
      <c r="N102" s="239"/>
      <c r="O102" s="239"/>
      <c r="R102" s="183"/>
    </row>
    <row r="103" spans="2:20" ht="15" thickTop="1">
      <c r="B103" s="191"/>
      <c r="C103" s="191"/>
      <c r="D103" s="191"/>
      <c r="E103" s="191"/>
      <c r="F103" s="191"/>
      <c r="G103" s="191"/>
      <c r="H103" s="191"/>
      <c r="I103" s="191"/>
      <c r="J103" s="191"/>
      <c r="K103" s="191"/>
      <c r="L103" s="191"/>
      <c r="M103" s="191"/>
      <c r="N103" s="191"/>
      <c r="O103" s="191"/>
    </row>
    <row r="104" spans="2:20" ht="36" customHeight="1">
      <c r="B104" s="214"/>
      <c r="C104" s="170" t="s">
        <v>49</v>
      </c>
      <c r="D104" s="171"/>
      <c r="E104" s="172"/>
      <c r="F104" s="172"/>
      <c r="G104" s="173" t="s">
        <v>50</v>
      </c>
      <c r="H104" s="174"/>
      <c r="I104" s="192"/>
      <c r="J104" s="299" t="s">
        <v>78</v>
      </c>
      <c r="K104" s="192"/>
      <c r="L104" s="172"/>
      <c r="M104" s="172"/>
      <c r="N104" s="172"/>
      <c r="O104" s="175"/>
      <c r="R104" s="202"/>
    </row>
    <row r="105" spans="2:20" ht="6.75" customHeight="1">
      <c r="B105" s="215"/>
      <c r="C105" s="216"/>
      <c r="D105" s="217"/>
      <c r="E105" s="218"/>
      <c r="F105" s="219"/>
      <c r="G105" s="359"/>
      <c r="H105" s="359"/>
      <c r="I105" s="177"/>
      <c r="J105" s="177"/>
      <c r="K105" s="220"/>
      <c r="L105" s="220"/>
      <c r="M105" s="220"/>
      <c r="N105" s="220"/>
      <c r="O105" s="221"/>
    </row>
    <row r="106" spans="2:20" ht="24" customHeight="1">
      <c r="B106" s="215"/>
      <c r="C106" s="222"/>
      <c r="D106" s="357" t="s">
        <v>51</v>
      </c>
      <c r="E106" s="358"/>
      <c r="F106" s="223"/>
      <c r="G106" s="357" t="s">
        <v>52</v>
      </c>
      <c r="H106" s="358"/>
      <c r="I106" s="177"/>
      <c r="J106" s="357" t="s">
        <v>53</v>
      </c>
      <c r="K106" s="358"/>
      <c r="L106" s="224"/>
      <c r="M106" s="225"/>
      <c r="N106" s="225"/>
      <c r="O106" s="221"/>
    </row>
    <row r="107" spans="2:20" ht="53" customHeight="1">
      <c r="B107" s="226"/>
      <c r="C107" s="227" t="s">
        <v>54</v>
      </c>
      <c r="D107" s="227" t="s">
        <v>55</v>
      </c>
      <c r="E107" s="228" t="s">
        <v>56</v>
      </c>
      <c r="F107" s="229"/>
      <c r="G107" s="230" t="s">
        <v>55</v>
      </c>
      <c r="H107" s="228" t="s">
        <v>56</v>
      </c>
      <c r="I107" s="229"/>
      <c r="J107" s="230" t="s">
        <v>55</v>
      </c>
      <c r="K107" s="227" t="s">
        <v>56</v>
      </c>
      <c r="L107" s="229"/>
      <c r="N107" s="356" t="s">
        <v>80</v>
      </c>
      <c r="O107" s="356"/>
      <c r="R107" s="231"/>
      <c r="S107" s="178"/>
      <c r="T107" s="178"/>
    </row>
    <row r="108" spans="2:20" s="176" customFormat="1" ht="24" customHeight="1">
      <c r="B108" s="232"/>
      <c r="C108" s="233">
        <v>9</v>
      </c>
      <c r="D108" s="179">
        <v>61.75</v>
      </c>
      <c r="E108" s="179">
        <v>68.25</v>
      </c>
      <c r="F108" s="180"/>
      <c r="G108" s="179">
        <v>70</v>
      </c>
      <c r="H108" s="179">
        <v>76.5</v>
      </c>
      <c r="I108" s="234"/>
      <c r="J108" s="179">
        <v>78.25</v>
      </c>
      <c r="K108" s="179">
        <v>84.75</v>
      </c>
      <c r="L108" s="181"/>
      <c r="M108" s="182"/>
      <c r="N108" s="356"/>
      <c r="O108" s="356"/>
      <c r="R108" s="183"/>
      <c r="S108" s="184"/>
      <c r="T108" s="184"/>
    </row>
    <row r="109" spans="2:20" s="176" customFormat="1" ht="24" customHeight="1">
      <c r="B109" s="232"/>
      <c r="C109" s="235">
        <v>10</v>
      </c>
      <c r="D109" s="185">
        <v>66.75</v>
      </c>
      <c r="E109" s="185">
        <v>74.5</v>
      </c>
      <c r="F109" s="186"/>
      <c r="G109" s="185">
        <v>76.25</v>
      </c>
      <c r="H109" s="185">
        <v>84</v>
      </c>
      <c r="I109" s="236"/>
      <c r="J109" s="185">
        <v>86</v>
      </c>
      <c r="K109" s="185">
        <v>93.75</v>
      </c>
      <c r="L109" s="181"/>
      <c r="M109" s="182"/>
      <c r="N109" s="356"/>
      <c r="O109" s="356"/>
      <c r="R109" s="183"/>
      <c r="S109" s="184"/>
      <c r="T109" s="184"/>
    </row>
    <row r="110" spans="2:20" s="176" customFormat="1" ht="24" customHeight="1">
      <c r="B110" s="232"/>
      <c r="C110" s="237" t="s">
        <v>111</v>
      </c>
      <c r="D110" s="179">
        <v>73.25</v>
      </c>
      <c r="E110" s="179">
        <v>81.25</v>
      </c>
      <c r="F110" s="187"/>
      <c r="G110" s="179">
        <v>83.25</v>
      </c>
      <c r="H110" s="179">
        <v>91</v>
      </c>
      <c r="I110" s="238"/>
      <c r="J110" s="179">
        <v>93.25</v>
      </c>
      <c r="K110" s="179">
        <v>101</v>
      </c>
      <c r="L110" s="181"/>
      <c r="M110" s="182"/>
      <c r="N110" s="356"/>
      <c r="O110" s="356"/>
      <c r="R110" s="183"/>
      <c r="S110" s="184"/>
      <c r="T110" s="184"/>
    </row>
    <row r="111" spans="2:20" s="176" customFormat="1" ht="24" customHeight="1">
      <c r="B111" s="232"/>
      <c r="C111" s="235">
        <v>11</v>
      </c>
      <c r="D111" s="185">
        <v>79.5</v>
      </c>
      <c r="E111" s="185">
        <v>87.75</v>
      </c>
      <c r="F111" s="186"/>
      <c r="G111" s="185">
        <v>90</v>
      </c>
      <c r="H111" s="185">
        <v>98.25</v>
      </c>
      <c r="I111" s="236"/>
      <c r="J111" s="185">
        <v>100.75</v>
      </c>
      <c r="K111" s="185">
        <v>108</v>
      </c>
      <c r="L111" s="181"/>
      <c r="M111" s="182"/>
      <c r="N111" s="356"/>
      <c r="O111" s="356"/>
      <c r="R111" s="183"/>
      <c r="S111" s="184"/>
      <c r="T111" s="184"/>
    </row>
    <row r="112" spans="2:20" s="176" customFormat="1" ht="24" customHeight="1">
      <c r="B112" s="232"/>
      <c r="C112" s="237" t="s">
        <v>112</v>
      </c>
      <c r="D112" s="179">
        <v>86.5</v>
      </c>
      <c r="E112" s="179">
        <v>94.75</v>
      </c>
      <c r="F112" s="186"/>
      <c r="G112" s="179">
        <v>97</v>
      </c>
      <c r="H112" s="179">
        <v>104.5</v>
      </c>
      <c r="I112" s="236"/>
      <c r="J112" s="179">
        <v>107.25</v>
      </c>
      <c r="K112" s="179">
        <v>114.25</v>
      </c>
      <c r="L112" s="181"/>
      <c r="M112" s="182"/>
      <c r="N112" s="356"/>
      <c r="O112" s="356"/>
      <c r="R112" s="183"/>
      <c r="S112" s="184"/>
      <c r="T112" s="184"/>
    </row>
    <row r="113" spans="2:20" s="176" customFormat="1" ht="24" customHeight="1">
      <c r="B113" s="232"/>
      <c r="C113" s="235">
        <v>12</v>
      </c>
      <c r="D113" s="185">
        <v>94</v>
      </c>
      <c r="E113" s="185">
        <v>102</v>
      </c>
      <c r="F113" s="186"/>
      <c r="G113" s="185">
        <v>104.5</v>
      </c>
      <c r="H113" s="185">
        <v>111.75</v>
      </c>
      <c r="I113" s="236"/>
      <c r="J113" s="185">
        <v>114.5</v>
      </c>
      <c r="K113" s="185">
        <v>121.75</v>
      </c>
      <c r="L113" s="181"/>
      <c r="M113" s="182"/>
      <c r="N113" s="356"/>
      <c r="O113" s="356"/>
      <c r="R113" s="183"/>
      <c r="S113" s="184"/>
      <c r="T113" s="184"/>
    </row>
    <row r="114" spans="2:20" s="176" customFormat="1" ht="24" customHeight="1">
      <c r="B114" s="232"/>
      <c r="C114" s="237">
        <v>13</v>
      </c>
      <c r="D114" s="179">
        <v>103</v>
      </c>
      <c r="E114" s="179">
        <v>110</v>
      </c>
      <c r="F114" s="186"/>
      <c r="G114" s="179">
        <v>112.75</v>
      </c>
      <c r="H114" s="179">
        <v>119.75</v>
      </c>
      <c r="I114" s="236"/>
      <c r="J114" s="179">
        <v>123</v>
      </c>
      <c r="K114" s="179">
        <v>130</v>
      </c>
      <c r="L114" s="181"/>
      <c r="M114" s="182"/>
      <c r="N114" s="356"/>
      <c r="O114" s="356"/>
      <c r="R114" s="183"/>
      <c r="S114" s="184"/>
      <c r="T114" s="184"/>
    </row>
    <row r="115" spans="2:20" s="176" customFormat="1" ht="24" customHeight="1">
      <c r="B115" s="232"/>
      <c r="C115" s="235">
        <v>14</v>
      </c>
      <c r="D115" s="185">
        <v>108</v>
      </c>
      <c r="E115" s="185">
        <v>116.5</v>
      </c>
      <c r="F115" s="186"/>
      <c r="G115" s="185">
        <v>119.5</v>
      </c>
      <c r="H115" s="185">
        <v>128</v>
      </c>
      <c r="I115" s="236"/>
      <c r="J115" s="185">
        <v>131.25</v>
      </c>
      <c r="K115" s="185">
        <v>139.75</v>
      </c>
      <c r="L115" s="181"/>
      <c r="M115" s="182"/>
      <c r="N115" s="356"/>
      <c r="O115" s="356"/>
      <c r="R115" s="183"/>
    </row>
    <row r="116" spans="2:20" s="176" customFormat="1" ht="24" customHeight="1">
      <c r="B116" s="232"/>
      <c r="C116" s="237">
        <v>15</v>
      </c>
      <c r="D116" s="179">
        <v>113.75</v>
      </c>
      <c r="E116" s="179">
        <v>123.75</v>
      </c>
      <c r="F116" s="186"/>
      <c r="G116" s="179">
        <v>126.75</v>
      </c>
      <c r="H116" s="179">
        <v>136.5</v>
      </c>
      <c r="I116" s="236"/>
      <c r="J116" s="179">
        <v>139.75</v>
      </c>
      <c r="K116" s="179">
        <v>149.75</v>
      </c>
      <c r="L116" s="181"/>
      <c r="M116" s="355" t="s">
        <v>113</v>
      </c>
      <c r="N116" s="355"/>
      <c r="O116" s="350">
        <v>1.3846666666666667</v>
      </c>
      <c r="R116" s="183"/>
    </row>
    <row r="117" spans="2:20" s="176" customFormat="1" ht="24" customHeight="1">
      <c r="B117" s="232"/>
      <c r="C117" s="364"/>
      <c r="D117" s="179"/>
      <c r="E117" s="179"/>
      <c r="F117" s="365"/>
      <c r="G117" s="179"/>
      <c r="H117" s="179"/>
      <c r="I117" s="366"/>
      <c r="J117" s="179"/>
      <c r="K117" s="179"/>
      <c r="L117" s="181"/>
      <c r="M117" s="355"/>
      <c r="N117" s="355"/>
      <c r="O117" s="350"/>
      <c r="R117" s="183"/>
    </row>
    <row r="118" spans="2:20" ht="15" customHeight="1" thickBot="1">
      <c r="B118" s="240"/>
      <c r="C118" s="241"/>
      <c r="D118" s="188"/>
      <c r="E118" s="188"/>
      <c r="F118" s="189"/>
      <c r="G118" s="189"/>
      <c r="H118" s="189"/>
      <c r="I118" s="242"/>
      <c r="J118" s="183"/>
      <c r="K118" s="183"/>
      <c r="L118" s="183"/>
      <c r="M118" s="190"/>
      <c r="N118" s="239"/>
      <c r="O118" s="239"/>
      <c r="R118" s="183"/>
    </row>
    <row r="119" spans="2:20" ht="15" thickTop="1">
      <c r="B119" s="191"/>
      <c r="C119" s="191"/>
      <c r="D119" s="191"/>
      <c r="E119" s="191"/>
      <c r="F119" s="191"/>
      <c r="G119" s="191"/>
      <c r="H119" s="191"/>
      <c r="I119" s="191"/>
      <c r="J119" s="191"/>
      <c r="K119" s="191"/>
      <c r="L119" s="191"/>
      <c r="M119" s="191"/>
      <c r="N119" s="191"/>
      <c r="O119" s="191"/>
    </row>
    <row r="120" spans="2:20" ht="36" customHeight="1">
      <c r="B120" s="214"/>
      <c r="C120" s="170" t="s">
        <v>49</v>
      </c>
      <c r="D120" s="171"/>
      <c r="E120" s="172"/>
      <c r="F120" s="172"/>
      <c r="G120" s="173" t="s">
        <v>50</v>
      </c>
      <c r="H120" s="174"/>
      <c r="I120" s="192"/>
      <c r="J120" s="299" t="s">
        <v>89</v>
      </c>
      <c r="K120" s="192"/>
      <c r="L120" s="172"/>
      <c r="M120" s="172"/>
      <c r="N120" s="172"/>
      <c r="O120" s="175"/>
      <c r="R120" s="202"/>
    </row>
    <row r="121" spans="2:20" ht="6.75" customHeight="1">
      <c r="B121" s="215"/>
      <c r="C121" s="216"/>
      <c r="D121" s="217"/>
      <c r="E121" s="218"/>
      <c r="F121" s="219"/>
      <c r="G121" s="359"/>
      <c r="H121" s="359"/>
      <c r="I121" s="177"/>
      <c r="J121" s="177"/>
      <c r="K121" s="220"/>
      <c r="L121" s="220"/>
      <c r="M121" s="220"/>
      <c r="N121" s="220"/>
      <c r="O121" s="221"/>
    </row>
    <row r="122" spans="2:20" ht="24" customHeight="1">
      <c r="B122" s="215"/>
      <c r="C122" s="222"/>
      <c r="D122" s="357" t="s">
        <v>51</v>
      </c>
      <c r="E122" s="358"/>
      <c r="F122" s="223"/>
      <c r="G122" s="357" t="s">
        <v>52</v>
      </c>
      <c r="H122" s="358"/>
      <c r="I122" s="177"/>
      <c r="J122" s="357" t="s">
        <v>53</v>
      </c>
      <c r="K122" s="358"/>
      <c r="L122" s="224"/>
      <c r="M122" s="225"/>
      <c r="N122" s="225"/>
      <c r="O122" s="221"/>
    </row>
    <row r="123" spans="2:20" ht="53" customHeight="1">
      <c r="B123" s="226"/>
      <c r="C123" s="227" t="s">
        <v>54</v>
      </c>
      <c r="D123" s="227" t="s">
        <v>55</v>
      </c>
      <c r="E123" s="228" t="s">
        <v>56</v>
      </c>
      <c r="F123" s="229"/>
      <c r="G123" s="230" t="s">
        <v>55</v>
      </c>
      <c r="H123" s="228" t="s">
        <v>56</v>
      </c>
      <c r="I123" s="229"/>
      <c r="J123" s="230" t="s">
        <v>55</v>
      </c>
      <c r="K123" s="227" t="s">
        <v>56</v>
      </c>
      <c r="L123" s="229"/>
      <c r="N123" s="356" t="s">
        <v>80</v>
      </c>
      <c r="O123" s="356"/>
      <c r="R123" s="231"/>
      <c r="S123" s="178"/>
      <c r="T123" s="178"/>
    </row>
    <row r="124" spans="2:20" s="176" customFormat="1" ht="24" customHeight="1">
      <c r="B124" s="232"/>
      <c r="C124" s="233">
        <v>9</v>
      </c>
      <c r="D124" s="179">
        <v>60</v>
      </c>
      <c r="E124" s="179">
        <v>66.75</v>
      </c>
      <c r="F124" s="180"/>
      <c r="G124" s="179">
        <v>68</v>
      </c>
      <c r="H124" s="179">
        <v>74.75</v>
      </c>
      <c r="I124" s="234"/>
      <c r="J124" s="179">
        <v>76.25</v>
      </c>
      <c r="K124" s="179">
        <v>82.75</v>
      </c>
      <c r="L124" s="181"/>
      <c r="M124" s="182"/>
      <c r="N124" s="356"/>
      <c r="O124" s="356"/>
      <c r="R124" s="183"/>
      <c r="S124" s="184"/>
      <c r="T124" s="184"/>
    </row>
    <row r="125" spans="2:20" s="176" customFormat="1" ht="24" customHeight="1">
      <c r="B125" s="232"/>
      <c r="C125" s="235">
        <v>10</v>
      </c>
      <c r="D125" s="185">
        <v>65</v>
      </c>
      <c r="E125" s="185">
        <v>72.75</v>
      </c>
      <c r="F125" s="186"/>
      <c r="G125" s="185">
        <v>74.5</v>
      </c>
      <c r="H125" s="185">
        <v>82.25</v>
      </c>
      <c r="I125" s="236"/>
      <c r="J125" s="185">
        <v>84</v>
      </c>
      <c r="K125" s="185">
        <v>91.75</v>
      </c>
      <c r="L125" s="181"/>
      <c r="M125" s="182"/>
      <c r="N125" s="356"/>
      <c r="O125" s="356"/>
      <c r="R125" s="183"/>
      <c r="S125" s="184"/>
      <c r="T125" s="184"/>
    </row>
    <row r="126" spans="2:20" s="176" customFormat="1" ht="24" customHeight="1">
      <c r="B126" s="232"/>
      <c r="C126" s="237" t="s">
        <v>111</v>
      </c>
      <c r="D126" s="179">
        <v>71.25</v>
      </c>
      <c r="E126" s="179">
        <v>79</v>
      </c>
      <c r="F126" s="187"/>
      <c r="G126" s="179">
        <v>80.75</v>
      </c>
      <c r="H126" s="179">
        <v>88.75</v>
      </c>
      <c r="I126" s="238"/>
      <c r="J126" s="179">
        <v>90.75</v>
      </c>
      <c r="K126" s="179">
        <v>98.25</v>
      </c>
      <c r="L126" s="181"/>
      <c r="M126" s="182"/>
      <c r="N126" s="356"/>
      <c r="O126" s="356"/>
      <c r="R126" s="183"/>
      <c r="S126" s="184"/>
      <c r="T126" s="184"/>
    </row>
    <row r="127" spans="2:20" s="176" customFormat="1" ht="24" customHeight="1">
      <c r="B127" s="232"/>
      <c r="C127" s="235">
        <v>11</v>
      </c>
      <c r="D127" s="185">
        <v>76.75</v>
      </c>
      <c r="E127" s="185">
        <v>85</v>
      </c>
      <c r="F127" s="186"/>
      <c r="G127" s="185">
        <v>87</v>
      </c>
      <c r="H127" s="185">
        <v>95</v>
      </c>
      <c r="I127" s="236"/>
      <c r="J127" s="185">
        <v>97.25</v>
      </c>
      <c r="K127" s="185">
        <v>104.5</v>
      </c>
      <c r="L127" s="181"/>
      <c r="M127" s="182"/>
      <c r="N127" s="356"/>
      <c r="O127" s="356"/>
      <c r="R127" s="183"/>
      <c r="S127" s="184"/>
      <c r="T127" s="184"/>
    </row>
    <row r="128" spans="2:20" s="176" customFormat="1" ht="24" customHeight="1">
      <c r="B128" s="232"/>
      <c r="C128" s="237" t="s">
        <v>112</v>
      </c>
      <c r="D128" s="179">
        <v>83.5</v>
      </c>
      <c r="E128" s="179">
        <v>91.75</v>
      </c>
      <c r="F128" s="186"/>
      <c r="G128" s="179">
        <v>93.75</v>
      </c>
      <c r="H128" s="179">
        <v>101.25</v>
      </c>
      <c r="I128" s="236"/>
      <c r="J128" s="179">
        <v>103.5</v>
      </c>
      <c r="K128" s="179">
        <v>110.75</v>
      </c>
      <c r="L128" s="181"/>
      <c r="M128" s="182"/>
      <c r="N128" s="356"/>
      <c r="O128" s="356"/>
      <c r="R128" s="183"/>
      <c r="S128" s="184"/>
      <c r="T128" s="184"/>
    </row>
    <row r="129" spans="2:20" s="176" customFormat="1" ht="24" customHeight="1">
      <c r="B129" s="232"/>
      <c r="C129" s="235">
        <v>12</v>
      </c>
      <c r="D129" s="185">
        <v>90.5</v>
      </c>
      <c r="E129" s="185">
        <v>98.25</v>
      </c>
      <c r="F129" s="186"/>
      <c r="G129" s="185">
        <v>100.5</v>
      </c>
      <c r="H129" s="185">
        <v>107.5</v>
      </c>
      <c r="I129" s="236"/>
      <c r="J129" s="185">
        <v>110</v>
      </c>
      <c r="K129" s="185">
        <v>117.25</v>
      </c>
      <c r="L129" s="181"/>
      <c r="M129" s="182"/>
      <c r="N129" s="356"/>
      <c r="O129" s="356"/>
      <c r="R129" s="183"/>
      <c r="S129" s="184"/>
      <c r="T129" s="184"/>
    </row>
    <row r="130" spans="2:20" s="176" customFormat="1" ht="24" customHeight="1">
      <c r="B130" s="232"/>
      <c r="C130" s="237">
        <v>13</v>
      </c>
      <c r="D130" s="179">
        <v>99.25</v>
      </c>
      <c r="E130" s="179">
        <v>106.5</v>
      </c>
      <c r="F130" s="186"/>
      <c r="G130" s="179">
        <v>108.75</v>
      </c>
      <c r="H130" s="179">
        <v>116</v>
      </c>
      <c r="I130" s="236"/>
      <c r="J130" s="179">
        <v>118.5</v>
      </c>
      <c r="K130" s="179">
        <v>125.75</v>
      </c>
      <c r="L130" s="181"/>
      <c r="M130" s="182"/>
      <c r="N130" s="356"/>
      <c r="O130" s="356"/>
      <c r="R130" s="183"/>
      <c r="S130" s="184"/>
      <c r="T130" s="184"/>
    </row>
    <row r="131" spans="2:20" s="176" customFormat="1" ht="24" customHeight="1">
      <c r="B131" s="232"/>
      <c r="C131" s="235">
        <v>14</v>
      </c>
      <c r="D131" s="185">
        <v>105.5</v>
      </c>
      <c r="E131" s="185">
        <v>114</v>
      </c>
      <c r="F131" s="186"/>
      <c r="G131" s="185">
        <v>116.75</v>
      </c>
      <c r="H131" s="185">
        <v>125.25</v>
      </c>
      <c r="I131" s="236"/>
      <c r="J131" s="185">
        <v>128.25</v>
      </c>
      <c r="K131" s="185">
        <v>136.75</v>
      </c>
      <c r="L131" s="181"/>
      <c r="M131" s="182"/>
      <c r="N131" s="356"/>
      <c r="O131" s="356"/>
      <c r="R131" s="183"/>
    </row>
    <row r="132" spans="2:20" s="176" customFormat="1" ht="24" customHeight="1">
      <c r="B132" s="232"/>
      <c r="C132" s="237">
        <v>15</v>
      </c>
      <c r="D132" s="179">
        <v>113</v>
      </c>
      <c r="E132" s="179">
        <v>122.75</v>
      </c>
      <c r="F132" s="186"/>
      <c r="G132" s="179">
        <v>125.5</v>
      </c>
      <c r="H132" s="179">
        <v>135.5</v>
      </c>
      <c r="I132" s="236"/>
      <c r="J132" s="179">
        <v>138.75</v>
      </c>
      <c r="K132" s="179">
        <v>148.5</v>
      </c>
      <c r="L132" s="181"/>
      <c r="M132" s="355" t="s">
        <v>113</v>
      </c>
      <c r="N132" s="355"/>
      <c r="O132" s="350">
        <v>1.3846666666666667</v>
      </c>
      <c r="R132" s="183"/>
    </row>
    <row r="133" spans="2:20" s="176" customFormat="1" ht="24" customHeight="1">
      <c r="B133" s="232"/>
      <c r="C133" s="364"/>
      <c r="D133" s="179"/>
      <c r="E133" s="179"/>
      <c r="F133" s="365"/>
      <c r="G133" s="179"/>
      <c r="H133" s="179"/>
      <c r="I133" s="366"/>
      <c r="J133" s="179"/>
      <c r="K133" s="179"/>
      <c r="L133" s="181"/>
      <c r="M133" s="355"/>
      <c r="N133" s="355"/>
      <c r="O133" s="350"/>
      <c r="R133" s="183"/>
    </row>
    <row r="134" spans="2:20" ht="15" customHeight="1" thickBot="1">
      <c r="B134" s="240"/>
      <c r="C134" s="241"/>
      <c r="D134" s="188"/>
      <c r="E134" s="188"/>
      <c r="F134" s="189"/>
      <c r="G134" s="189"/>
      <c r="H134" s="189"/>
      <c r="I134" s="242"/>
      <c r="J134" s="183"/>
      <c r="K134" s="183"/>
      <c r="L134" s="183"/>
      <c r="M134" s="190"/>
      <c r="N134" s="239"/>
      <c r="O134" s="239"/>
      <c r="R134" s="183"/>
    </row>
    <row r="135" spans="2:20" ht="15" thickTop="1">
      <c r="B135" s="191"/>
      <c r="C135" s="191"/>
      <c r="D135" s="191"/>
      <c r="E135" s="191"/>
      <c r="F135" s="191"/>
      <c r="G135" s="191"/>
      <c r="H135" s="191"/>
      <c r="I135" s="191"/>
      <c r="J135" s="191"/>
      <c r="K135" s="191"/>
      <c r="L135" s="191"/>
      <c r="M135" s="191"/>
      <c r="N135" s="191"/>
      <c r="O135" s="191"/>
    </row>
    <row r="136" spans="2:20" ht="36" customHeight="1">
      <c r="B136" s="214"/>
      <c r="C136" s="170" t="s">
        <v>49</v>
      </c>
      <c r="D136" s="171"/>
      <c r="E136" s="172"/>
      <c r="F136" s="172"/>
      <c r="G136" s="173" t="s">
        <v>50</v>
      </c>
      <c r="H136" s="174"/>
      <c r="I136" s="192"/>
      <c r="J136" s="299" t="s">
        <v>116</v>
      </c>
      <c r="K136" s="192"/>
      <c r="L136" s="172"/>
      <c r="M136" s="172"/>
      <c r="N136" s="172"/>
      <c r="O136" s="175"/>
      <c r="R136" s="202"/>
    </row>
    <row r="137" spans="2:20" ht="6.75" customHeight="1">
      <c r="B137" s="215"/>
      <c r="C137" s="216"/>
      <c r="D137" s="217"/>
      <c r="E137" s="218"/>
      <c r="F137" s="219"/>
      <c r="G137" s="359"/>
      <c r="H137" s="359"/>
      <c r="I137" s="177"/>
      <c r="J137" s="177"/>
      <c r="K137" s="220"/>
      <c r="L137" s="220"/>
      <c r="M137" s="220"/>
      <c r="N137" s="220"/>
      <c r="O137" s="221"/>
    </row>
    <row r="138" spans="2:20" ht="24" customHeight="1">
      <c r="B138" s="215"/>
      <c r="C138" s="222"/>
      <c r="D138" s="357" t="s">
        <v>51</v>
      </c>
      <c r="E138" s="358"/>
      <c r="F138" s="223"/>
      <c r="G138" s="357" t="s">
        <v>52</v>
      </c>
      <c r="H138" s="358"/>
      <c r="I138" s="177"/>
      <c r="J138" s="357" t="s">
        <v>53</v>
      </c>
      <c r="K138" s="358"/>
      <c r="L138" s="224"/>
      <c r="M138" s="225"/>
      <c r="N138" s="225"/>
      <c r="O138" s="221"/>
    </row>
    <row r="139" spans="2:20" ht="53" customHeight="1">
      <c r="B139" s="226"/>
      <c r="C139" s="227" t="s">
        <v>54</v>
      </c>
      <c r="D139" s="227" t="s">
        <v>55</v>
      </c>
      <c r="E139" s="228" t="s">
        <v>56</v>
      </c>
      <c r="F139" s="229"/>
      <c r="G139" s="230" t="s">
        <v>55</v>
      </c>
      <c r="H139" s="228" t="s">
        <v>56</v>
      </c>
      <c r="I139" s="229"/>
      <c r="J139" s="230" t="s">
        <v>55</v>
      </c>
      <c r="K139" s="227" t="s">
        <v>56</v>
      </c>
      <c r="L139" s="229"/>
      <c r="N139" s="356" t="s">
        <v>80</v>
      </c>
      <c r="O139" s="356"/>
      <c r="R139" s="231"/>
      <c r="S139" s="178"/>
      <c r="T139" s="178"/>
    </row>
    <row r="140" spans="2:20" s="176" customFormat="1" ht="24" customHeight="1">
      <c r="B140" s="232"/>
      <c r="C140" s="233">
        <v>9</v>
      </c>
      <c r="D140" s="179">
        <v>62</v>
      </c>
      <c r="E140" s="179">
        <v>68.75</v>
      </c>
      <c r="F140" s="180"/>
      <c r="G140" s="179">
        <v>70.25</v>
      </c>
      <c r="H140" s="179">
        <v>76.75</v>
      </c>
      <c r="I140" s="234"/>
      <c r="J140" s="179">
        <v>78.75</v>
      </c>
      <c r="K140" s="179">
        <v>85.25</v>
      </c>
      <c r="L140" s="181"/>
      <c r="M140" s="182"/>
      <c r="N140" s="356"/>
      <c r="O140" s="356"/>
      <c r="R140" s="183"/>
      <c r="S140" s="184"/>
      <c r="T140" s="184"/>
    </row>
    <row r="141" spans="2:20" s="176" customFormat="1" ht="24" customHeight="1">
      <c r="B141" s="232"/>
      <c r="C141" s="235">
        <v>10</v>
      </c>
      <c r="D141" s="185">
        <v>67.25</v>
      </c>
      <c r="E141" s="185">
        <v>75</v>
      </c>
      <c r="F141" s="186"/>
      <c r="G141" s="185">
        <v>76.75</v>
      </c>
      <c r="H141" s="185">
        <v>84.5</v>
      </c>
      <c r="I141" s="236"/>
      <c r="J141" s="185">
        <v>86.5</v>
      </c>
      <c r="K141" s="185">
        <v>94.25</v>
      </c>
      <c r="L141" s="181"/>
      <c r="M141" s="182"/>
      <c r="N141" s="356"/>
      <c r="O141" s="356"/>
      <c r="R141" s="183"/>
      <c r="S141" s="184"/>
      <c r="T141" s="184"/>
    </row>
    <row r="142" spans="2:20" s="176" customFormat="1" ht="24" customHeight="1">
      <c r="B142" s="232"/>
      <c r="C142" s="237" t="s">
        <v>111</v>
      </c>
      <c r="D142" s="179">
        <v>73.5</v>
      </c>
      <c r="E142" s="179">
        <v>81.25</v>
      </c>
      <c r="F142" s="187"/>
      <c r="G142" s="179">
        <v>83.25</v>
      </c>
      <c r="H142" s="179">
        <v>91.25</v>
      </c>
      <c r="I142" s="238"/>
      <c r="J142" s="179">
        <v>93.5</v>
      </c>
      <c r="K142" s="179">
        <v>101</v>
      </c>
      <c r="L142" s="181"/>
      <c r="M142" s="182"/>
      <c r="N142" s="356"/>
      <c r="O142" s="356"/>
      <c r="R142" s="183"/>
      <c r="S142" s="184"/>
      <c r="T142" s="184"/>
    </row>
    <row r="143" spans="2:20" s="176" customFormat="1" ht="24" customHeight="1">
      <c r="B143" s="232"/>
      <c r="C143" s="235">
        <v>11</v>
      </c>
      <c r="D143" s="185">
        <v>79.25</v>
      </c>
      <c r="E143" s="185">
        <v>87.5</v>
      </c>
      <c r="F143" s="186"/>
      <c r="G143" s="185">
        <v>89.75</v>
      </c>
      <c r="H143" s="185">
        <v>97.75</v>
      </c>
      <c r="I143" s="236"/>
      <c r="J143" s="185">
        <v>100.25</v>
      </c>
      <c r="K143" s="185">
        <v>107.5</v>
      </c>
      <c r="L143" s="181"/>
      <c r="M143" s="182"/>
      <c r="N143" s="356"/>
      <c r="O143" s="356"/>
      <c r="R143" s="183"/>
      <c r="S143" s="184"/>
      <c r="T143" s="184"/>
    </row>
    <row r="144" spans="2:20" s="176" customFormat="1" ht="24" customHeight="1">
      <c r="B144" s="232"/>
      <c r="C144" s="237" t="s">
        <v>112</v>
      </c>
      <c r="D144" s="179">
        <v>86.25</v>
      </c>
      <c r="E144" s="179">
        <v>94.25</v>
      </c>
      <c r="F144" s="186"/>
      <c r="G144" s="179">
        <v>96.5</v>
      </c>
      <c r="H144" s="179">
        <v>104.25</v>
      </c>
      <c r="I144" s="236"/>
      <c r="J144" s="179">
        <v>106.75</v>
      </c>
      <c r="K144" s="179">
        <v>114</v>
      </c>
      <c r="L144" s="181"/>
      <c r="M144" s="182"/>
      <c r="N144" s="356"/>
      <c r="O144" s="356"/>
      <c r="R144" s="183"/>
      <c r="S144" s="184"/>
      <c r="T144" s="184"/>
    </row>
    <row r="145" spans="2:20" s="176" customFormat="1" ht="24" customHeight="1">
      <c r="B145" s="232"/>
      <c r="C145" s="235">
        <v>12</v>
      </c>
      <c r="D145" s="185">
        <v>93.25</v>
      </c>
      <c r="E145" s="185">
        <v>101</v>
      </c>
      <c r="F145" s="186"/>
      <c r="G145" s="185">
        <v>103.5</v>
      </c>
      <c r="H145" s="185">
        <v>110.75</v>
      </c>
      <c r="I145" s="236"/>
      <c r="J145" s="185">
        <v>113.5</v>
      </c>
      <c r="K145" s="185">
        <v>120.5</v>
      </c>
      <c r="L145" s="181"/>
      <c r="M145" s="182"/>
      <c r="N145" s="356"/>
      <c r="O145" s="356"/>
      <c r="R145" s="183"/>
      <c r="S145" s="184"/>
      <c r="T145" s="184"/>
    </row>
    <row r="146" spans="2:20" s="176" customFormat="1" ht="24" customHeight="1">
      <c r="B146" s="232"/>
      <c r="C146" s="237">
        <v>13</v>
      </c>
      <c r="D146" s="179">
        <v>102.25</v>
      </c>
      <c r="E146" s="179">
        <v>109.5</v>
      </c>
      <c r="F146" s="186"/>
      <c r="G146" s="179">
        <v>112.25</v>
      </c>
      <c r="H146" s="179">
        <v>119.25</v>
      </c>
      <c r="I146" s="236"/>
      <c r="J146" s="179">
        <v>122.25</v>
      </c>
      <c r="K146" s="179">
        <v>129.25</v>
      </c>
      <c r="L146" s="181"/>
      <c r="M146" s="182"/>
      <c r="N146" s="356"/>
      <c r="O146" s="356"/>
      <c r="R146" s="183"/>
      <c r="S146" s="184"/>
      <c r="T146" s="184"/>
    </row>
    <row r="147" spans="2:20" s="176" customFormat="1" ht="24" customHeight="1">
      <c r="B147" s="232"/>
      <c r="C147" s="235">
        <v>14</v>
      </c>
      <c r="D147" s="185">
        <v>108.75</v>
      </c>
      <c r="E147" s="185">
        <v>117.25</v>
      </c>
      <c r="F147" s="186"/>
      <c r="G147" s="185">
        <v>120.25</v>
      </c>
      <c r="H147" s="185">
        <v>128.75</v>
      </c>
      <c r="I147" s="236"/>
      <c r="J147" s="185">
        <v>132</v>
      </c>
      <c r="K147" s="185">
        <v>140.75</v>
      </c>
      <c r="L147" s="181"/>
      <c r="M147" s="182"/>
      <c r="N147" s="356"/>
      <c r="O147" s="356"/>
      <c r="R147" s="183"/>
    </row>
    <row r="148" spans="2:20" s="176" customFormat="1" ht="24" customHeight="1">
      <c r="B148" s="232"/>
      <c r="C148" s="237">
        <v>15</v>
      </c>
      <c r="D148" s="179">
        <v>116.25</v>
      </c>
      <c r="E148" s="179">
        <v>126.25</v>
      </c>
      <c r="F148" s="186"/>
      <c r="G148" s="179">
        <v>129.5</v>
      </c>
      <c r="H148" s="179">
        <v>139.25</v>
      </c>
      <c r="I148" s="236"/>
      <c r="J148" s="179">
        <v>143</v>
      </c>
      <c r="K148" s="179">
        <v>152.75</v>
      </c>
      <c r="L148" s="181"/>
      <c r="M148" s="355" t="s">
        <v>113</v>
      </c>
      <c r="N148" s="355"/>
      <c r="O148" s="350">
        <v>1.3846666666666667</v>
      </c>
      <c r="R148" s="183"/>
    </row>
    <row r="149" spans="2:20" s="176" customFormat="1" ht="24" customHeight="1">
      <c r="B149" s="232"/>
      <c r="C149" s="364"/>
      <c r="D149" s="179"/>
      <c r="E149" s="179"/>
      <c r="F149" s="365"/>
      <c r="G149" s="179"/>
      <c r="H149" s="179"/>
      <c r="I149" s="366"/>
      <c r="J149" s="179"/>
      <c r="K149" s="179"/>
      <c r="L149" s="181"/>
      <c r="M149" s="355"/>
      <c r="N149" s="355"/>
      <c r="O149" s="350"/>
      <c r="R149" s="183"/>
    </row>
    <row r="150" spans="2:20" ht="15" customHeight="1" thickBot="1">
      <c r="B150" s="240"/>
      <c r="C150" s="241"/>
      <c r="D150" s="188"/>
      <c r="E150" s="188"/>
      <c r="F150" s="189"/>
      <c r="G150" s="189"/>
      <c r="H150" s="189"/>
      <c r="I150" s="242"/>
      <c r="J150" s="183"/>
      <c r="K150" s="183"/>
      <c r="L150" s="183"/>
      <c r="M150" s="190"/>
      <c r="N150" s="239"/>
      <c r="O150" s="239"/>
      <c r="R150" s="183"/>
    </row>
    <row r="151" spans="2:20" ht="15" thickTop="1">
      <c r="B151" s="191"/>
      <c r="C151" s="191"/>
      <c r="D151" s="191"/>
      <c r="E151" s="191"/>
      <c r="F151" s="191"/>
      <c r="G151" s="191"/>
      <c r="H151" s="191"/>
      <c r="I151" s="191"/>
      <c r="J151" s="191"/>
      <c r="K151" s="191"/>
      <c r="L151" s="191"/>
      <c r="M151" s="191"/>
      <c r="N151" s="191"/>
      <c r="O151" s="191"/>
    </row>
  </sheetData>
  <sheetProtection algorithmName="SHA-512" hashValue="6DeIMfRS5phkAhVal7CFMwLuknljptsVsgiKzBu/1QMVaWp4FUr5WhiO0nOrDJgVWgqjuKelyrBJzw7ghZv9Yg==" saltValue="ksfKAUz0Cae+/4lqsc6/9g==" spinCount="100000" sheet="1" objects="1" scenarios="1"/>
  <mergeCells count="64">
    <mergeCell ref="N27:O35"/>
    <mergeCell ref="M36:N37"/>
    <mergeCell ref="O36:O37"/>
    <mergeCell ref="M52:N53"/>
    <mergeCell ref="O52:O53"/>
    <mergeCell ref="M68:N69"/>
    <mergeCell ref="O68:O69"/>
    <mergeCell ref="M84:N85"/>
    <mergeCell ref="O84:O85"/>
    <mergeCell ref="M20:N21"/>
    <mergeCell ref="O20:O21"/>
    <mergeCell ref="G25:H25"/>
    <mergeCell ref="D26:E26"/>
    <mergeCell ref="G26:H26"/>
    <mergeCell ref="J26:K26"/>
    <mergeCell ref="B6:O6"/>
    <mergeCell ref="G9:H9"/>
    <mergeCell ref="D10:E10"/>
    <mergeCell ref="G10:H10"/>
    <mergeCell ref="J10:K10"/>
    <mergeCell ref="N11:O19"/>
    <mergeCell ref="N43:O51"/>
    <mergeCell ref="G57:H57"/>
    <mergeCell ref="G41:H41"/>
    <mergeCell ref="D42:E42"/>
    <mergeCell ref="G42:H42"/>
    <mergeCell ref="J42:K42"/>
    <mergeCell ref="N75:O83"/>
    <mergeCell ref="G89:H89"/>
    <mergeCell ref="G73:H73"/>
    <mergeCell ref="D74:E74"/>
    <mergeCell ref="G74:H74"/>
    <mergeCell ref="J74:K74"/>
    <mergeCell ref="D58:E58"/>
    <mergeCell ref="G58:H58"/>
    <mergeCell ref="J58:K58"/>
    <mergeCell ref="N59:O67"/>
    <mergeCell ref="N107:O115"/>
    <mergeCell ref="G121:H121"/>
    <mergeCell ref="G105:H105"/>
    <mergeCell ref="D106:E106"/>
    <mergeCell ref="G106:H106"/>
    <mergeCell ref="J106:K106"/>
    <mergeCell ref="D90:E90"/>
    <mergeCell ref="G90:H90"/>
    <mergeCell ref="J90:K90"/>
    <mergeCell ref="N91:O99"/>
    <mergeCell ref="M100:N101"/>
    <mergeCell ref="O100:O101"/>
    <mergeCell ref="M116:N117"/>
    <mergeCell ref="O116:O117"/>
    <mergeCell ref="N139:O147"/>
    <mergeCell ref="G137:H137"/>
    <mergeCell ref="D138:E138"/>
    <mergeCell ref="G138:H138"/>
    <mergeCell ref="J138:K138"/>
    <mergeCell ref="D122:E122"/>
    <mergeCell ref="G122:H122"/>
    <mergeCell ref="J122:K122"/>
    <mergeCell ref="N123:O131"/>
    <mergeCell ref="M132:N133"/>
    <mergeCell ref="O132:O133"/>
    <mergeCell ref="M148:N149"/>
    <mergeCell ref="O148:O149"/>
  </mergeCells>
  <printOptions horizontalCentered="1"/>
  <pageMargins left="0.39370078740157499" right="0.35433070866141703" top="0.511811023622047" bottom="0.55118110236220497" header="0.31496062992126" footer="0.31496062992126"/>
  <pageSetup paperSize="9" scale="60" fitToHeight="2" orientation="portrait"/>
  <headerFooter alignWithMargins="0">
    <oddFooter>&amp;L&amp;K000000&amp;P van &amp;N&amp;R&amp;8&amp;K000000&amp;D</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928FE-1C5A-514F-B8E6-EA689EA152B7}">
  <sheetPr>
    <tabColor rgb="FFDF6C00"/>
    <pageSetUpPr autoPageBreaks="0"/>
  </sheetPr>
  <dimension ref="A1:W151"/>
  <sheetViews>
    <sheetView showGridLines="0" showZeros="0" showOutlineSymbols="0" zoomScaleNormal="100" zoomScalePageLayoutView="140" workbookViewId="0"/>
  </sheetViews>
  <sheetFormatPr baseColWidth="10" defaultColWidth="8.83203125" defaultRowHeight="14"/>
  <cols>
    <col min="1" max="1" width="3.83203125" style="169" customWidth="1"/>
    <col min="2" max="2" width="1.83203125" style="169" customWidth="1"/>
    <col min="3" max="3" width="14.5" style="169" customWidth="1"/>
    <col min="4" max="4" width="11.83203125" style="169" customWidth="1"/>
    <col min="5" max="5" width="12" style="169" customWidth="1"/>
    <col min="6" max="6" width="4.33203125" style="169" customWidth="1"/>
    <col min="7" max="7" width="13.33203125" style="169" customWidth="1"/>
    <col min="8" max="8" width="12.5" style="169" customWidth="1"/>
    <col min="9" max="9" width="4.5" style="169" customWidth="1"/>
    <col min="10" max="10" width="15.5" style="169" customWidth="1"/>
    <col min="11" max="11" width="13.1640625" style="169" customWidth="1"/>
    <col min="12" max="12" width="3.83203125" style="169" customWidth="1"/>
    <col min="13" max="13" width="10.33203125" style="169" customWidth="1"/>
    <col min="14" max="15" width="10.1640625" style="169" customWidth="1"/>
    <col min="16" max="16" width="3.5" style="169" customWidth="1"/>
    <col min="17" max="17" width="3.33203125" style="169" customWidth="1"/>
    <col min="18" max="18" width="10.5" style="169" bestFit="1" customWidth="1"/>
    <col min="19" max="16384" width="8.83203125" style="169"/>
  </cols>
  <sheetData>
    <row r="1" spans="2:20" s="50" customFormat="1" ht="13"/>
    <row r="2" spans="2:20" s="50" customFormat="1" ht="13"/>
    <row r="3" spans="2:20" s="50" customFormat="1" ht="49" customHeight="1">
      <c r="J3" s="362"/>
      <c r="K3" s="363"/>
      <c r="L3" s="363"/>
      <c r="M3" s="363"/>
      <c r="N3" s="363"/>
    </row>
    <row r="4" spans="2:20" s="52" customFormat="1" ht="31" customHeight="1">
      <c r="B4" s="305" t="s">
        <v>79</v>
      </c>
      <c r="C4" s="304"/>
      <c r="D4" s="304"/>
      <c r="E4" s="304"/>
      <c r="F4" s="304"/>
      <c r="G4" s="304"/>
      <c r="H4" s="304"/>
      <c r="I4" s="304"/>
      <c r="J4" s="304"/>
      <c r="K4" s="304"/>
      <c r="L4" s="304"/>
      <c r="M4" s="304"/>
      <c r="N4" s="304"/>
      <c r="O4" s="304"/>
    </row>
    <row r="6" spans="2:20" s="193" customFormat="1" ht="50" customHeight="1" thickBot="1">
      <c r="B6" s="360" t="s">
        <v>81</v>
      </c>
      <c r="C6" s="360"/>
      <c r="D6" s="360"/>
      <c r="E6" s="360"/>
      <c r="F6" s="360"/>
      <c r="G6" s="360"/>
      <c r="H6" s="360"/>
      <c r="I6" s="360"/>
      <c r="J6" s="360"/>
      <c r="K6" s="360"/>
      <c r="L6" s="360"/>
      <c r="M6" s="360"/>
      <c r="N6" s="360"/>
      <c r="O6" s="361"/>
    </row>
    <row r="8" spans="2:20" ht="36" customHeight="1">
      <c r="B8" s="214"/>
      <c r="C8" s="170" t="s">
        <v>49</v>
      </c>
      <c r="D8" s="171"/>
      <c r="E8" s="172"/>
      <c r="F8" s="172"/>
      <c r="G8" s="173" t="s">
        <v>50</v>
      </c>
      <c r="H8" s="174"/>
      <c r="I8" s="192"/>
      <c r="J8" s="299" t="s">
        <v>91</v>
      </c>
      <c r="K8" s="192"/>
      <c r="L8" s="172"/>
      <c r="M8" s="172"/>
      <c r="N8" s="172"/>
      <c r="O8" s="175"/>
      <c r="R8" s="202"/>
    </row>
    <row r="9" spans="2:20" ht="6.75" customHeight="1">
      <c r="B9" s="215"/>
      <c r="C9" s="216"/>
      <c r="D9" s="217"/>
      <c r="E9" s="218"/>
      <c r="F9" s="219"/>
      <c r="G9" s="359"/>
      <c r="H9" s="359"/>
      <c r="I9" s="177"/>
      <c r="J9" s="177"/>
      <c r="K9" s="220"/>
      <c r="L9" s="220"/>
      <c r="M9" s="220"/>
      <c r="N9" s="220"/>
      <c r="O9" s="221"/>
    </row>
    <row r="10" spans="2:20" ht="24" customHeight="1">
      <c r="B10" s="215"/>
      <c r="C10" s="222"/>
      <c r="D10" s="357" t="s">
        <v>51</v>
      </c>
      <c r="E10" s="358"/>
      <c r="F10" s="223"/>
      <c r="G10" s="357" t="s">
        <v>52</v>
      </c>
      <c r="H10" s="358"/>
      <c r="I10" s="177"/>
      <c r="J10" s="357" t="s">
        <v>53</v>
      </c>
      <c r="K10" s="358"/>
      <c r="L10" s="224"/>
      <c r="M10" s="225"/>
      <c r="N10" s="225"/>
      <c r="O10" s="221"/>
    </row>
    <row r="11" spans="2:20" ht="53" customHeight="1">
      <c r="B11" s="226"/>
      <c r="C11" s="227" t="s">
        <v>54</v>
      </c>
      <c r="D11" s="227" t="s">
        <v>55</v>
      </c>
      <c r="E11" s="228" t="s">
        <v>56</v>
      </c>
      <c r="F11" s="229"/>
      <c r="G11" s="230" t="s">
        <v>55</v>
      </c>
      <c r="H11" s="228" t="s">
        <v>56</v>
      </c>
      <c r="I11" s="229"/>
      <c r="J11" s="230" t="s">
        <v>55</v>
      </c>
      <c r="K11" s="227" t="s">
        <v>56</v>
      </c>
      <c r="L11" s="229"/>
      <c r="N11" s="356" t="s">
        <v>80</v>
      </c>
      <c r="O11" s="356"/>
      <c r="R11" s="231"/>
      <c r="S11" s="178"/>
      <c r="T11" s="178"/>
    </row>
    <row r="12" spans="2:20" s="176" customFormat="1" ht="24" customHeight="1">
      <c r="B12" s="232"/>
      <c r="C12" s="233">
        <v>9</v>
      </c>
      <c r="D12" s="179">
        <v>63.5</v>
      </c>
      <c r="E12" s="179">
        <v>70</v>
      </c>
      <c r="F12" s="180"/>
      <c r="G12" s="179">
        <v>71.75</v>
      </c>
      <c r="H12" s="179">
        <v>78.5</v>
      </c>
      <c r="I12" s="234"/>
      <c r="J12" s="179">
        <v>80.5</v>
      </c>
      <c r="K12" s="179">
        <v>87</v>
      </c>
      <c r="L12" s="181"/>
      <c r="M12" s="182"/>
      <c r="N12" s="356"/>
      <c r="O12" s="356"/>
      <c r="R12" s="183"/>
      <c r="S12" s="184"/>
      <c r="T12" s="184"/>
    </row>
    <row r="13" spans="2:20" s="176" customFormat="1" ht="24" customHeight="1">
      <c r="B13" s="232"/>
      <c r="C13" s="235">
        <v>10</v>
      </c>
      <c r="D13" s="185">
        <v>68.75</v>
      </c>
      <c r="E13" s="185">
        <v>76.5</v>
      </c>
      <c r="F13" s="186"/>
      <c r="G13" s="185">
        <v>78.5</v>
      </c>
      <c r="H13" s="185">
        <v>86.25</v>
      </c>
      <c r="I13" s="236"/>
      <c r="J13" s="185">
        <v>88.5</v>
      </c>
      <c r="K13" s="185">
        <v>96.25</v>
      </c>
      <c r="L13" s="181"/>
      <c r="M13" s="182"/>
      <c r="N13" s="356"/>
      <c r="O13" s="356"/>
      <c r="R13" s="183"/>
      <c r="S13" s="184"/>
      <c r="T13" s="184"/>
    </row>
    <row r="14" spans="2:20" s="176" customFormat="1" ht="24" customHeight="1">
      <c r="B14" s="232"/>
      <c r="C14" s="237" t="s">
        <v>111</v>
      </c>
      <c r="D14" s="179">
        <v>75.25</v>
      </c>
      <c r="E14" s="179">
        <v>83.25</v>
      </c>
      <c r="F14" s="187"/>
      <c r="G14" s="179">
        <v>85.25</v>
      </c>
      <c r="H14" s="179">
        <v>93.25</v>
      </c>
      <c r="I14" s="238"/>
      <c r="J14" s="179">
        <v>95.75</v>
      </c>
      <c r="K14" s="179">
        <v>103.25</v>
      </c>
      <c r="L14" s="181"/>
      <c r="M14" s="182"/>
      <c r="N14" s="356"/>
      <c r="O14" s="356"/>
      <c r="R14" s="183"/>
      <c r="S14" s="184"/>
      <c r="T14" s="184"/>
    </row>
    <row r="15" spans="2:20" s="176" customFormat="1" ht="24" customHeight="1">
      <c r="B15" s="232"/>
      <c r="C15" s="235">
        <v>11</v>
      </c>
      <c r="D15" s="185">
        <v>81.25</v>
      </c>
      <c r="E15" s="185">
        <v>89.5</v>
      </c>
      <c r="F15" s="186"/>
      <c r="G15" s="185">
        <v>91.75</v>
      </c>
      <c r="H15" s="185">
        <v>100</v>
      </c>
      <c r="I15" s="236"/>
      <c r="J15" s="185">
        <v>102.75</v>
      </c>
      <c r="K15" s="185">
        <v>110</v>
      </c>
      <c r="L15" s="181"/>
      <c r="M15" s="182"/>
      <c r="N15" s="356"/>
      <c r="O15" s="356"/>
      <c r="R15" s="183"/>
      <c r="S15" s="184"/>
      <c r="T15" s="184"/>
    </row>
    <row r="16" spans="2:20" s="176" customFormat="1" ht="24" customHeight="1">
      <c r="B16" s="232"/>
      <c r="C16" s="237" t="s">
        <v>112</v>
      </c>
      <c r="D16" s="179">
        <v>88.25</v>
      </c>
      <c r="E16" s="179">
        <v>96.5</v>
      </c>
      <c r="F16" s="186"/>
      <c r="G16" s="179">
        <v>99</v>
      </c>
      <c r="H16" s="179">
        <v>106.5</v>
      </c>
      <c r="I16" s="236"/>
      <c r="J16" s="179">
        <v>109.25</v>
      </c>
      <c r="K16" s="179">
        <v>116.5</v>
      </c>
      <c r="L16" s="181"/>
      <c r="M16" s="182"/>
      <c r="N16" s="356"/>
      <c r="O16" s="356"/>
      <c r="R16" s="183"/>
      <c r="S16" s="184"/>
      <c r="T16" s="184"/>
    </row>
    <row r="17" spans="2:20" s="176" customFormat="1" ht="24" customHeight="1">
      <c r="B17" s="232"/>
      <c r="C17" s="235">
        <v>12</v>
      </c>
      <c r="D17" s="185">
        <v>95.5</v>
      </c>
      <c r="E17" s="185">
        <v>103.25</v>
      </c>
      <c r="F17" s="186"/>
      <c r="G17" s="185">
        <v>106</v>
      </c>
      <c r="H17" s="185">
        <v>113.25</v>
      </c>
      <c r="I17" s="236"/>
      <c r="J17" s="185">
        <v>116.25</v>
      </c>
      <c r="K17" s="185">
        <v>123.25</v>
      </c>
      <c r="L17" s="181"/>
      <c r="M17" s="182"/>
      <c r="N17" s="356"/>
      <c r="O17" s="356"/>
      <c r="R17" s="183"/>
      <c r="S17" s="184"/>
      <c r="T17" s="184"/>
    </row>
    <row r="18" spans="2:20" s="176" customFormat="1" ht="24" customHeight="1">
      <c r="B18" s="232"/>
      <c r="C18" s="237">
        <v>13</v>
      </c>
      <c r="D18" s="179">
        <v>104.75</v>
      </c>
      <c r="E18" s="179">
        <v>112</v>
      </c>
      <c r="F18" s="186"/>
      <c r="G18" s="179">
        <v>114.75</v>
      </c>
      <c r="H18" s="179">
        <v>122</v>
      </c>
      <c r="I18" s="236"/>
      <c r="J18" s="179">
        <v>125.25</v>
      </c>
      <c r="K18" s="179">
        <v>132.5</v>
      </c>
      <c r="L18" s="181"/>
      <c r="M18" s="182"/>
      <c r="N18" s="356"/>
      <c r="O18" s="356"/>
      <c r="R18" s="183"/>
      <c r="S18" s="184"/>
      <c r="T18" s="184"/>
    </row>
    <row r="19" spans="2:20" s="176" customFormat="1" ht="24" customHeight="1">
      <c r="B19" s="232"/>
      <c r="C19" s="235">
        <v>14</v>
      </c>
      <c r="D19" s="185">
        <v>111.5</v>
      </c>
      <c r="E19" s="185">
        <v>120</v>
      </c>
      <c r="F19" s="186"/>
      <c r="G19" s="185">
        <v>123.25</v>
      </c>
      <c r="H19" s="185">
        <v>131.75</v>
      </c>
      <c r="I19" s="236"/>
      <c r="J19" s="185">
        <v>135.25</v>
      </c>
      <c r="K19" s="185">
        <v>144</v>
      </c>
      <c r="L19" s="181"/>
      <c r="M19" s="182"/>
      <c r="N19" s="356"/>
      <c r="O19" s="356"/>
      <c r="R19" s="183"/>
    </row>
    <row r="20" spans="2:20" s="176" customFormat="1" ht="24" customHeight="1">
      <c r="B20" s="232"/>
      <c r="C20" s="237">
        <v>15</v>
      </c>
      <c r="D20" s="179">
        <v>119.25</v>
      </c>
      <c r="E20" s="179">
        <v>129.25</v>
      </c>
      <c r="F20" s="186"/>
      <c r="G20" s="179">
        <v>132.5</v>
      </c>
      <c r="H20" s="179">
        <v>142.5</v>
      </c>
      <c r="I20" s="236"/>
      <c r="J20" s="179">
        <v>146.5</v>
      </c>
      <c r="K20" s="179">
        <v>156.25</v>
      </c>
      <c r="L20" s="181"/>
      <c r="M20" s="355" t="s">
        <v>113</v>
      </c>
      <c r="N20" s="355"/>
      <c r="O20" s="350">
        <v>1.3846666666666667</v>
      </c>
      <c r="R20" s="183"/>
    </row>
    <row r="21" spans="2:20" s="176" customFormat="1" ht="24" customHeight="1">
      <c r="B21" s="232"/>
      <c r="C21" s="364"/>
      <c r="D21" s="179"/>
      <c r="E21" s="179"/>
      <c r="F21" s="365"/>
      <c r="G21" s="179"/>
      <c r="H21" s="179"/>
      <c r="I21" s="366"/>
      <c r="J21" s="179"/>
      <c r="K21" s="179"/>
      <c r="L21" s="179"/>
      <c r="M21" s="355"/>
      <c r="N21" s="355"/>
      <c r="O21" s="350"/>
      <c r="R21" s="183"/>
    </row>
    <row r="22" spans="2:20" ht="15" customHeight="1" thickBot="1">
      <c r="B22" s="240"/>
      <c r="C22" s="241"/>
      <c r="D22" s="188"/>
      <c r="E22" s="188"/>
      <c r="F22" s="189"/>
      <c r="G22" s="189"/>
      <c r="H22" s="189"/>
      <c r="I22" s="242"/>
      <c r="J22" s="183"/>
      <c r="K22" s="183"/>
      <c r="L22" s="183"/>
      <c r="M22" s="190"/>
      <c r="N22" s="239"/>
      <c r="O22" s="239"/>
      <c r="R22" s="183"/>
    </row>
    <row r="23" spans="2:20" ht="15" thickTop="1">
      <c r="B23" s="191"/>
      <c r="C23" s="191"/>
      <c r="D23" s="191"/>
      <c r="E23" s="191"/>
      <c r="F23" s="191"/>
      <c r="G23" s="191"/>
      <c r="H23" s="191"/>
      <c r="I23" s="191"/>
      <c r="J23" s="191"/>
      <c r="K23" s="191"/>
      <c r="L23" s="191"/>
      <c r="M23" s="191"/>
      <c r="N23" s="191"/>
      <c r="O23" s="191"/>
    </row>
    <row r="24" spans="2:20" ht="36" customHeight="1">
      <c r="B24" s="214"/>
      <c r="C24" s="170" t="s">
        <v>49</v>
      </c>
      <c r="D24" s="171"/>
      <c r="E24" s="172"/>
      <c r="F24" s="172"/>
      <c r="G24" s="173" t="s">
        <v>50</v>
      </c>
      <c r="H24" s="174"/>
      <c r="I24" s="192"/>
      <c r="J24" s="299" t="s">
        <v>92</v>
      </c>
      <c r="K24" s="192"/>
      <c r="L24" s="172"/>
      <c r="M24" s="172"/>
      <c r="N24" s="172"/>
      <c r="O24" s="175"/>
      <c r="R24" s="202"/>
    </row>
    <row r="25" spans="2:20" ht="6.75" customHeight="1">
      <c r="B25" s="215"/>
      <c r="C25" s="216"/>
      <c r="D25" s="217"/>
      <c r="E25" s="218"/>
      <c r="F25" s="219"/>
      <c r="G25" s="359"/>
      <c r="H25" s="359"/>
      <c r="I25" s="177"/>
      <c r="J25" s="177"/>
      <c r="K25" s="220"/>
      <c r="L25" s="220"/>
      <c r="M25" s="220"/>
      <c r="N25" s="220"/>
      <c r="O25" s="221"/>
    </row>
    <row r="26" spans="2:20" ht="24" customHeight="1">
      <c r="B26" s="215"/>
      <c r="C26" s="222"/>
      <c r="D26" s="357" t="s">
        <v>51</v>
      </c>
      <c r="E26" s="358"/>
      <c r="F26" s="223"/>
      <c r="G26" s="357" t="s">
        <v>52</v>
      </c>
      <c r="H26" s="358"/>
      <c r="I26" s="177"/>
      <c r="J26" s="357" t="s">
        <v>53</v>
      </c>
      <c r="K26" s="358"/>
      <c r="L26" s="224"/>
      <c r="M26" s="225"/>
      <c r="N26" s="225"/>
      <c r="O26" s="221"/>
    </row>
    <row r="27" spans="2:20" ht="53" customHeight="1">
      <c r="B27" s="226"/>
      <c r="C27" s="227" t="s">
        <v>54</v>
      </c>
      <c r="D27" s="227" t="s">
        <v>55</v>
      </c>
      <c r="E27" s="228" t="s">
        <v>56</v>
      </c>
      <c r="F27" s="229"/>
      <c r="G27" s="230" t="s">
        <v>55</v>
      </c>
      <c r="H27" s="228" t="s">
        <v>56</v>
      </c>
      <c r="I27" s="229"/>
      <c r="J27" s="230" t="s">
        <v>55</v>
      </c>
      <c r="K27" s="227" t="s">
        <v>56</v>
      </c>
      <c r="L27" s="229"/>
      <c r="N27" s="356" t="s">
        <v>80</v>
      </c>
      <c r="O27" s="356"/>
      <c r="R27" s="231"/>
      <c r="S27" s="178"/>
      <c r="T27" s="178"/>
    </row>
    <row r="28" spans="2:20" s="176" customFormat="1" ht="24" customHeight="1">
      <c r="B28" s="232"/>
      <c r="C28" s="233">
        <v>9</v>
      </c>
      <c r="D28" s="179">
        <v>62.75</v>
      </c>
      <c r="E28" s="179">
        <v>69.5</v>
      </c>
      <c r="F28" s="180"/>
      <c r="G28" s="179">
        <v>71</v>
      </c>
      <c r="H28" s="179">
        <v>77.75</v>
      </c>
      <c r="I28" s="234"/>
      <c r="J28" s="179">
        <v>79.5</v>
      </c>
      <c r="K28" s="179">
        <v>86.25</v>
      </c>
      <c r="L28" s="181"/>
      <c r="M28" s="182"/>
      <c r="N28" s="356"/>
      <c r="O28" s="356"/>
      <c r="R28" s="183"/>
      <c r="S28" s="184"/>
      <c r="T28" s="184"/>
    </row>
    <row r="29" spans="2:20" s="176" customFormat="1" ht="24" customHeight="1">
      <c r="B29" s="232"/>
      <c r="C29" s="235">
        <v>10</v>
      </c>
      <c r="D29" s="185">
        <v>70.25</v>
      </c>
      <c r="E29" s="185">
        <v>78</v>
      </c>
      <c r="F29" s="186"/>
      <c r="G29" s="185">
        <v>80.25</v>
      </c>
      <c r="H29" s="185">
        <v>88</v>
      </c>
      <c r="I29" s="236"/>
      <c r="J29" s="185">
        <v>90.25</v>
      </c>
      <c r="K29" s="185">
        <v>98</v>
      </c>
      <c r="L29" s="181"/>
      <c r="M29" s="182"/>
      <c r="N29" s="356"/>
      <c r="O29" s="356"/>
      <c r="R29" s="183"/>
      <c r="S29" s="184"/>
      <c r="T29" s="184"/>
    </row>
    <row r="30" spans="2:20" s="176" customFormat="1" ht="24" customHeight="1">
      <c r="B30" s="232"/>
      <c r="C30" s="237" t="s">
        <v>111</v>
      </c>
      <c r="D30" s="179">
        <v>78</v>
      </c>
      <c r="E30" s="179">
        <v>85.75</v>
      </c>
      <c r="F30" s="187"/>
      <c r="G30" s="179">
        <v>88.25</v>
      </c>
      <c r="H30" s="179">
        <v>96.25</v>
      </c>
      <c r="I30" s="238"/>
      <c r="J30" s="179">
        <v>99</v>
      </c>
      <c r="K30" s="179">
        <v>106.75</v>
      </c>
      <c r="L30" s="181"/>
      <c r="M30" s="182"/>
      <c r="N30" s="356"/>
      <c r="O30" s="356"/>
      <c r="R30" s="183"/>
      <c r="S30" s="184"/>
      <c r="T30" s="184"/>
    </row>
    <row r="31" spans="2:20" s="176" customFormat="1" ht="24" customHeight="1">
      <c r="B31" s="232"/>
      <c r="C31" s="235">
        <v>11</v>
      </c>
      <c r="D31" s="185">
        <v>86.5</v>
      </c>
      <c r="E31" s="185">
        <v>94.75</v>
      </c>
      <c r="F31" s="186"/>
      <c r="G31" s="185">
        <v>97.5</v>
      </c>
      <c r="H31" s="185">
        <v>105.75</v>
      </c>
      <c r="I31" s="236"/>
      <c r="J31" s="185">
        <v>109</v>
      </c>
      <c r="K31" s="185">
        <v>116.25</v>
      </c>
      <c r="L31" s="181"/>
      <c r="M31" s="182"/>
      <c r="N31" s="356"/>
      <c r="O31" s="356"/>
      <c r="R31" s="183"/>
      <c r="S31" s="184"/>
      <c r="T31" s="184"/>
    </row>
    <row r="32" spans="2:20" s="176" customFormat="1" ht="24" customHeight="1">
      <c r="B32" s="232"/>
      <c r="C32" s="237" t="s">
        <v>112</v>
      </c>
      <c r="D32" s="179">
        <v>93.75</v>
      </c>
      <c r="E32" s="179">
        <v>102</v>
      </c>
      <c r="F32" s="186"/>
      <c r="G32" s="179">
        <v>105</v>
      </c>
      <c r="H32" s="179">
        <v>112.75</v>
      </c>
      <c r="I32" s="236"/>
      <c r="J32" s="179">
        <v>116.25</v>
      </c>
      <c r="K32" s="179">
        <v>123.25</v>
      </c>
      <c r="L32" s="181"/>
      <c r="M32" s="182"/>
      <c r="N32" s="356"/>
      <c r="O32" s="356"/>
      <c r="R32" s="183"/>
      <c r="S32" s="184"/>
      <c r="T32" s="184"/>
    </row>
    <row r="33" spans="2:20" s="176" customFormat="1" ht="24" customHeight="1">
      <c r="B33" s="232"/>
      <c r="C33" s="235">
        <v>12</v>
      </c>
      <c r="D33" s="185">
        <v>100.5</v>
      </c>
      <c r="E33" s="185">
        <v>108.25</v>
      </c>
      <c r="F33" s="186"/>
      <c r="G33" s="185">
        <v>111.5</v>
      </c>
      <c r="H33" s="185">
        <v>118.75</v>
      </c>
      <c r="I33" s="236"/>
      <c r="J33" s="185">
        <v>122.25</v>
      </c>
      <c r="K33" s="185">
        <v>129.5</v>
      </c>
      <c r="L33" s="181"/>
      <c r="M33" s="182"/>
      <c r="N33" s="356"/>
      <c r="O33" s="356"/>
      <c r="R33" s="183"/>
      <c r="S33" s="184"/>
      <c r="T33" s="184"/>
    </row>
    <row r="34" spans="2:20" s="176" customFormat="1" ht="24" customHeight="1">
      <c r="B34" s="232"/>
      <c r="C34" s="237">
        <v>13</v>
      </c>
      <c r="D34" s="179">
        <v>109.5</v>
      </c>
      <c r="E34" s="179">
        <v>116.75</v>
      </c>
      <c r="F34" s="186"/>
      <c r="G34" s="179">
        <v>120.25</v>
      </c>
      <c r="H34" s="179">
        <v>127.25</v>
      </c>
      <c r="I34" s="236"/>
      <c r="J34" s="179">
        <v>131.25</v>
      </c>
      <c r="K34" s="179">
        <v>138.25</v>
      </c>
      <c r="L34" s="181"/>
      <c r="M34" s="182"/>
      <c r="N34" s="356"/>
      <c r="O34" s="356"/>
      <c r="R34" s="183"/>
      <c r="S34" s="184"/>
      <c r="T34" s="184"/>
    </row>
    <row r="35" spans="2:20" s="176" customFormat="1" ht="24" customHeight="1">
      <c r="B35" s="232"/>
      <c r="C35" s="235">
        <v>14</v>
      </c>
      <c r="D35" s="185">
        <v>116</v>
      </c>
      <c r="E35" s="185">
        <v>124.5</v>
      </c>
      <c r="F35" s="186"/>
      <c r="G35" s="185">
        <v>128.25</v>
      </c>
      <c r="H35" s="185">
        <v>136.75</v>
      </c>
      <c r="I35" s="236"/>
      <c r="J35" s="185">
        <v>141</v>
      </c>
      <c r="K35" s="185">
        <v>149.5</v>
      </c>
      <c r="L35" s="181"/>
      <c r="M35" s="182"/>
      <c r="N35" s="356"/>
      <c r="O35" s="356"/>
      <c r="R35" s="183"/>
    </row>
    <row r="36" spans="2:20" s="176" customFormat="1" ht="24" customHeight="1">
      <c r="B36" s="232"/>
      <c r="C36" s="237">
        <v>15</v>
      </c>
      <c r="D36" s="179">
        <v>122.25</v>
      </c>
      <c r="E36" s="179">
        <v>132.25</v>
      </c>
      <c r="F36" s="186"/>
      <c r="G36" s="179">
        <v>136</v>
      </c>
      <c r="H36" s="179">
        <v>146</v>
      </c>
      <c r="I36" s="236"/>
      <c r="J36" s="179">
        <v>150.25</v>
      </c>
      <c r="K36" s="179">
        <v>160.25</v>
      </c>
      <c r="L36" s="181"/>
      <c r="M36" s="355" t="s">
        <v>113</v>
      </c>
      <c r="N36" s="355"/>
      <c r="O36" s="350">
        <v>1.3846666666666667</v>
      </c>
      <c r="R36" s="183"/>
    </row>
    <row r="37" spans="2:20" s="176" customFormat="1" ht="24" customHeight="1">
      <c r="B37" s="232"/>
      <c r="C37" s="364"/>
      <c r="D37" s="179"/>
      <c r="E37" s="179"/>
      <c r="F37" s="365"/>
      <c r="G37" s="179"/>
      <c r="H37" s="179"/>
      <c r="I37" s="366"/>
      <c r="J37" s="179"/>
      <c r="K37" s="179"/>
      <c r="L37" s="181"/>
      <c r="M37" s="355"/>
      <c r="N37" s="355"/>
      <c r="O37" s="350"/>
      <c r="R37" s="183"/>
    </row>
    <row r="38" spans="2:20" ht="15" customHeight="1" thickBot="1">
      <c r="B38" s="240"/>
      <c r="C38" s="241"/>
      <c r="D38" s="188"/>
      <c r="E38" s="188"/>
      <c r="F38" s="189"/>
      <c r="G38" s="189"/>
      <c r="H38" s="189"/>
      <c r="I38" s="242"/>
      <c r="J38" s="183"/>
      <c r="K38" s="183"/>
      <c r="L38" s="183"/>
      <c r="M38" s="190"/>
      <c r="N38" s="239"/>
      <c r="O38" s="239"/>
      <c r="R38" s="183"/>
    </row>
    <row r="39" spans="2:20" ht="15" thickTop="1">
      <c r="B39" s="191"/>
      <c r="C39" s="191"/>
      <c r="D39" s="191"/>
      <c r="E39" s="191"/>
      <c r="F39" s="191"/>
      <c r="G39" s="191"/>
      <c r="H39" s="191"/>
      <c r="I39" s="191"/>
      <c r="J39" s="191"/>
      <c r="K39" s="191"/>
      <c r="L39" s="191"/>
      <c r="M39" s="191"/>
      <c r="N39" s="191"/>
      <c r="O39" s="191"/>
    </row>
    <row r="40" spans="2:20" ht="36" customHeight="1">
      <c r="B40" s="214"/>
      <c r="C40" s="170" t="s">
        <v>49</v>
      </c>
      <c r="D40" s="171"/>
      <c r="E40" s="172"/>
      <c r="F40" s="172"/>
      <c r="G40" s="173" t="s">
        <v>50</v>
      </c>
      <c r="H40" s="174"/>
      <c r="I40" s="192"/>
      <c r="J40" s="299" t="s">
        <v>30</v>
      </c>
      <c r="K40" s="192"/>
      <c r="L40" s="172"/>
      <c r="M40" s="172"/>
      <c r="N40" s="172"/>
      <c r="O40" s="175"/>
      <c r="R40" s="202"/>
    </row>
    <row r="41" spans="2:20" ht="6.75" customHeight="1">
      <c r="B41" s="215"/>
      <c r="C41" s="216"/>
      <c r="D41" s="217"/>
      <c r="E41" s="218"/>
      <c r="F41" s="219"/>
      <c r="G41" s="359"/>
      <c r="H41" s="359"/>
      <c r="I41" s="177"/>
      <c r="J41" s="177"/>
      <c r="K41" s="220"/>
      <c r="L41" s="220"/>
      <c r="M41" s="220"/>
      <c r="N41" s="220"/>
      <c r="O41" s="221"/>
    </row>
    <row r="42" spans="2:20" ht="24" customHeight="1">
      <c r="B42" s="215"/>
      <c r="C42" s="222"/>
      <c r="D42" s="357" t="s">
        <v>51</v>
      </c>
      <c r="E42" s="358"/>
      <c r="F42" s="223"/>
      <c r="G42" s="357" t="s">
        <v>52</v>
      </c>
      <c r="H42" s="358"/>
      <c r="I42" s="177"/>
      <c r="J42" s="357" t="s">
        <v>53</v>
      </c>
      <c r="K42" s="358"/>
      <c r="L42" s="224"/>
      <c r="M42" s="225"/>
      <c r="N42" s="225"/>
      <c r="O42" s="221"/>
    </row>
    <row r="43" spans="2:20" ht="53" customHeight="1">
      <c r="B43" s="226"/>
      <c r="C43" s="227" t="s">
        <v>54</v>
      </c>
      <c r="D43" s="227" t="s">
        <v>55</v>
      </c>
      <c r="E43" s="228" t="s">
        <v>56</v>
      </c>
      <c r="F43" s="229"/>
      <c r="G43" s="230" t="s">
        <v>55</v>
      </c>
      <c r="H43" s="228" t="s">
        <v>56</v>
      </c>
      <c r="I43" s="229"/>
      <c r="J43" s="230" t="s">
        <v>55</v>
      </c>
      <c r="K43" s="227" t="s">
        <v>56</v>
      </c>
      <c r="L43" s="229"/>
      <c r="N43" s="356" t="s">
        <v>80</v>
      </c>
      <c r="O43" s="356"/>
      <c r="R43" s="231"/>
      <c r="S43" s="178"/>
      <c r="T43" s="178"/>
    </row>
    <row r="44" spans="2:20" s="176" customFormat="1" ht="24" customHeight="1">
      <c r="B44" s="232"/>
      <c r="C44" s="233">
        <v>9</v>
      </c>
      <c r="D44" s="179">
        <v>62.75</v>
      </c>
      <c r="E44" s="179">
        <v>69.25</v>
      </c>
      <c r="F44" s="180"/>
      <c r="G44" s="179">
        <v>71</v>
      </c>
      <c r="H44" s="179">
        <v>77.5</v>
      </c>
      <c r="I44" s="234"/>
      <c r="J44" s="179">
        <v>79.5</v>
      </c>
      <c r="K44" s="179">
        <v>86</v>
      </c>
      <c r="L44" s="181"/>
      <c r="M44" s="182"/>
      <c r="N44" s="356"/>
      <c r="O44" s="356"/>
      <c r="R44" s="183"/>
      <c r="S44" s="184"/>
      <c r="T44" s="184"/>
    </row>
    <row r="45" spans="2:20" s="176" customFormat="1" ht="24" customHeight="1">
      <c r="B45" s="232"/>
      <c r="C45" s="235">
        <v>10</v>
      </c>
      <c r="D45" s="185">
        <v>68</v>
      </c>
      <c r="E45" s="185">
        <v>75.75</v>
      </c>
      <c r="F45" s="186"/>
      <c r="G45" s="185">
        <v>77.75</v>
      </c>
      <c r="H45" s="185">
        <v>85.5</v>
      </c>
      <c r="I45" s="236"/>
      <c r="J45" s="185">
        <v>87.5</v>
      </c>
      <c r="K45" s="185">
        <v>95.25</v>
      </c>
      <c r="L45" s="181"/>
      <c r="M45" s="182"/>
      <c r="N45" s="356"/>
      <c r="O45" s="356"/>
      <c r="R45" s="183"/>
      <c r="S45" s="184"/>
      <c r="T45" s="184"/>
    </row>
    <row r="46" spans="2:20" s="176" customFormat="1" ht="24" customHeight="1">
      <c r="B46" s="232"/>
      <c r="C46" s="237" t="s">
        <v>111</v>
      </c>
      <c r="D46" s="179">
        <v>74.75</v>
      </c>
      <c r="E46" s="179">
        <v>82.75</v>
      </c>
      <c r="F46" s="187"/>
      <c r="G46" s="179">
        <v>84.75</v>
      </c>
      <c r="H46" s="179">
        <v>92.75</v>
      </c>
      <c r="I46" s="238"/>
      <c r="J46" s="179">
        <v>95</v>
      </c>
      <c r="K46" s="179">
        <v>102.75</v>
      </c>
      <c r="L46" s="181"/>
      <c r="M46" s="182"/>
      <c r="N46" s="356"/>
      <c r="O46" s="356"/>
      <c r="R46" s="183"/>
      <c r="S46" s="184"/>
      <c r="T46" s="184"/>
    </row>
    <row r="47" spans="2:20" s="176" customFormat="1" ht="24" customHeight="1">
      <c r="B47" s="232"/>
      <c r="C47" s="235">
        <v>11</v>
      </c>
      <c r="D47" s="185">
        <v>81.25</v>
      </c>
      <c r="E47" s="185">
        <v>89.25</v>
      </c>
      <c r="F47" s="186"/>
      <c r="G47" s="185">
        <v>91.75</v>
      </c>
      <c r="H47" s="185">
        <v>100</v>
      </c>
      <c r="I47" s="236"/>
      <c r="J47" s="185">
        <v>102.5</v>
      </c>
      <c r="K47" s="185">
        <v>109.75</v>
      </c>
      <c r="L47" s="181"/>
      <c r="M47" s="182"/>
      <c r="N47" s="356"/>
      <c r="O47" s="356"/>
      <c r="R47" s="183"/>
      <c r="S47" s="184"/>
      <c r="T47" s="184"/>
    </row>
    <row r="48" spans="2:20" s="176" customFormat="1" ht="24" customHeight="1">
      <c r="B48" s="232"/>
      <c r="C48" s="237" t="s">
        <v>112</v>
      </c>
      <c r="D48" s="179">
        <v>88.25</v>
      </c>
      <c r="E48" s="179">
        <v>96.5</v>
      </c>
      <c r="F48" s="186"/>
      <c r="G48" s="179">
        <v>99</v>
      </c>
      <c r="H48" s="179">
        <v>106.75</v>
      </c>
      <c r="I48" s="236"/>
      <c r="J48" s="179">
        <v>109.5</v>
      </c>
      <c r="K48" s="179">
        <v>116.75</v>
      </c>
      <c r="L48" s="181"/>
      <c r="M48" s="182"/>
      <c r="N48" s="356"/>
      <c r="O48" s="356"/>
      <c r="R48" s="183"/>
      <c r="S48" s="184"/>
      <c r="T48" s="184"/>
    </row>
    <row r="49" spans="2:20" s="176" customFormat="1" ht="24" customHeight="1">
      <c r="B49" s="232"/>
      <c r="C49" s="235">
        <v>12</v>
      </c>
      <c r="D49" s="185">
        <v>95.25</v>
      </c>
      <c r="E49" s="185">
        <v>103.25</v>
      </c>
      <c r="F49" s="186"/>
      <c r="G49" s="185">
        <v>106</v>
      </c>
      <c r="H49" s="185">
        <v>113</v>
      </c>
      <c r="I49" s="236"/>
      <c r="J49" s="185">
        <v>116</v>
      </c>
      <c r="K49" s="185">
        <v>123.25</v>
      </c>
      <c r="L49" s="181"/>
      <c r="M49" s="182"/>
      <c r="N49" s="356"/>
      <c r="O49" s="356"/>
      <c r="R49" s="183"/>
      <c r="S49" s="184"/>
      <c r="T49" s="184"/>
    </row>
    <row r="50" spans="2:20" s="176" customFormat="1" ht="24" customHeight="1">
      <c r="B50" s="232"/>
      <c r="C50" s="237">
        <v>13</v>
      </c>
      <c r="D50" s="179">
        <v>104.25</v>
      </c>
      <c r="E50" s="179">
        <v>111.25</v>
      </c>
      <c r="F50" s="186"/>
      <c r="G50" s="179">
        <v>114.25</v>
      </c>
      <c r="H50" s="179">
        <v>121.25</v>
      </c>
      <c r="I50" s="236"/>
      <c r="J50" s="179">
        <v>124.5</v>
      </c>
      <c r="K50" s="179">
        <v>131.75</v>
      </c>
      <c r="L50" s="181"/>
      <c r="M50" s="182"/>
      <c r="N50" s="356"/>
      <c r="O50" s="356"/>
      <c r="R50" s="183"/>
      <c r="S50" s="184"/>
      <c r="T50" s="184"/>
    </row>
    <row r="51" spans="2:20" s="176" customFormat="1" ht="24" customHeight="1">
      <c r="B51" s="232"/>
      <c r="C51" s="235">
        <v>14</v>
      </c>
      <c r="D51" s="185">
        <v>110.25</v>
      </c>
      <c r="E51" s="185">
        <v>118.75</v>
      </c>
      <c r="F51" s="186"/>
      <c r="G51" s="185">
        <v>122</v>
      </c>
      <c r="H51" s="185">
        <v>130.5</v>
      </c>
      <c r="I51" s="236"/>
      <c r="J51" s="185">
        <v>134</v>
      </c>
      <c r="K51" s="185">
        <v>142.5</v>
      </c>
      <c r="L51" s="181"/>
      <c r="M51" s="182"/>
      <c r="N51" s="356"/>
      <c r="O51" s="356"/>
      <c r="R51" s="183"/>
    </row>
    <row r="52" spans="2:20" s="176" customFormat="1" ht="24" customHeight="1">
      <c r="B52" s="232"/>
      <c r="C52" s="237">
        <v>15</v>
      </c>
      <c r="D52" s="179">
        <v>117.5</v>
      </c>
      <c r="E52" s="179">
        <v>127.5</v>
      </c>
      <c r="F52" s="186"/>
      <c r="G52" s="179">
        <v>130.75</v>
      </c>
      <c r="H52" s="179">
        <v>140.75</v>
      </c>
      <c r="I52" s="236"/>
      <c r="J52" s="179">
        <v>144.25</v>
      </c>
      <c r="K52" s="179">
        <v>154.25</v>
      </c>
      <c r="L52" s="181"/>
      <c r="M52" s="355" t="s">
        <v>113</v>
      </c>
      <c r="N52" s="355"/>
      <c r="O52" s="350">
        <v>1.3846666666666667</v>
      </c>
      <c r="R52" s="183"/>
    </row>
    <row r="53" spans="2:20" s="176" customFormat="1" ht="24" customHeight="1">
      <c r="B53" s="232"/>
      <c r="C53" s="364"/>
      <c r="D53" s="179"/>
      <c r="E53" s="179"/>
      <c r="F53" s="365"/>
      <c r="G53" s="179"/>
      <c r="H53" s="179"/>
      <c r="I53" s="366"/>
      <c r="J53" s="179"/>
      <c r="K53" s="179"/>
      <c r="L53" s="181"/>
      <c r="M53" s="355"/>
      <c r="N53" s="355"/>
      <c r="O53" s="350"/>
      <c r="R53" s="183"/>
    </row>
    <row r="54" spans="2:20" ht="15" customHeight="1" thickBot="1">
      <c r="B54" s="240"/>
      <c r="C54" s="248">
        <v>0</v>
      </c>
      <c r="D54" s="181"/>
      <c r="E54" s="181"/>
      <c r="F54" s="246"/>
      <c r="G54" s="181"/>
      <c r="H54" s="181"/>
      <c r="I54" s="247"/>
      <c r="J54" s="181"/>
      <c r="K54" s="181"/>
      <c r="L54" s="183"/>
      <c r="M54" s="190"/>
      <c r="N54" s="239"/>
      <c r="O54" s="239"/>
      <c r="R54" s="183"/>
    </row>
    <row r="55" spans="2:20" ht="15" thickTop="1">
      <c r="B55" s="191"/>
      <c r="C55" s="191"/>
      <c r="D55" s="191"/>
      <c r="E55" s="191"/>
      <c r="F55" s="191"/>
      <c r="G55" s="191"/>
      <c r="H55" s="191"/>
      <c r="I55" s="191"/>
      <c r="J55" s="191"/>
      <c r="K55" s="191"/>
      <c r="L55" s="191"/>
      <c r="M55" s="191"/>
      <c r="N55" s="191"/>
      <c r="O55" s="191"/>
    </row>
    <row r="56" spans="2:20" ht="36" customHeight="1">
      <c r="B56" s="214"/>
      <c r="C56" s="170" t="s">
        <v>49</v>
      </c>
      <c r="D56" s="171"/>
      <c r="E56" s="172"/>
      <c r="F56" s="172"/>
      <c r="G56" s="173" t="s">
        <v>50</v>
      </c>
      <c r="H56" s="174"/>
      <c r="I56" s="192"/>
      <c r="J56" s="299" t="s">
        <v>93</v>
      </c>
      <c r="K56" s="192"/>
      <c r="L56" s="172"/>
      <c r="M56" s="172"/>
      <c r="N56" s="172"/>
      <c r="O56" s="175"/>
      <c r="R56" s="202"/>
    </row>
    <row r="57" spans="2:20" ht="6.75" customHeight="1">
      <c r="B57" s="215"/>
      <c r="C57" s="216"/>
      <c r="D57" s="217"/>
      <c r="E57" s="218"/>
      <c r="F57" s="219"/>
      <c r="G57" s="359"/>
      <c r="H57" s="359"/>
      <c r="I57" s="177"/>
      <c r="J57" s="177"/>
      <c r="K57" s="220"/>
      <c r="L57" s="220"/>
      <c r="M57" s="220"/>
      <c r="N57" s="220"/>
      <c r="O57" s="221"/>
    </row>
    <row r="58" spans="2:20" ht="24" customHeight="1">
      <c r="B58" s="215"/>
      <c r="C58" s="222"/>
      <c r="D58" s="357" t="s">
        <v>51</v>
      </c>
      <c r="E58" s="358"/>
      <c r="F58" s="223"/>
      <c r="G58" s="357" t="s">
        <v>52</v>
      </c>
      <c r="H58" s="358"/>
      <c r="I58" s="177"/>
      <c r="J58" s="357" t="s">
        <v>53</v>
      </c>
      <c r="K58" s="358"/>
      <c r="L58" s="224"/>
      <c r="M58" s="225"/>
      <c r="N58" s="225"/>
      <c r="O58" s="221"/>
    </row>
    <row r="59" spans="2:20" ht="53" customHeight="1">
      <c r="B59" s="226"/>
      <c r="C59" s="227" t="s">
        <v>54</v>
      </c>
      <c r="D59" s="227" t="s">
        <v>55</v>
      </c>
      <c r="E59" s="228" t="s">
        <v>56</v>
      </c>
      <c r="F59" s="229"/>
      <c r="G59" s="230" t="s">
        <v>55</v>
      </c>
      <c r="H59" s="228" t="s">
        <v>56</v>
      </c>
      <c r="I59" s="229"/>
      <c r="J59" s="230" t="s">
        <v>55</v>
      </c>
      <c r="K59" s="227" t="s">
        <v>56</v>
      </c>
      <c r="L59" s="229"/>
      <c r="N59" s="356" t="s">
        <v>80</v>
      </c>
      <c r="O59" s="356"/>
      <c r="R59" s="231"/>
      <c r="S59" s="178"/>
      <c r="T59" s="178"/>
    </row>
    <row r="60" spans="2:20" s="176" customFormat="1" ht="24" customHeight="1">
      <c r="B60" s="232"/>
      <c r="C60" s="233">
        <v>9</v>
      </c>
      <c r="D60" s="179">
        <v>62.5</v>
      </c>
      <c r="E60" s="179">
        <v>69.25</v>
      </c>
      <c r="F60" s="180"/>
      <c r="G60" s="179">
        <v>70.75</v>
      </c>
      <c r="H60" s="179">
        <v>77.5</v>
      </c>
      <c r="I60" s="234"/>
      <c r="J60" s="179">
        <v>79.25</v>
      </c>
      <c r="K60" s="179">
        <v>86</v>
      </c>
      <c r="L60" s="181"/>
      <c r="M60" s="182"/>
      <c r="N60" s="356"/>
      <c r="O60" s="356"/>
      <c r="R60" s="183"/>
      <c r="S60" s="184"/>
      <c r="T60" s="184"/>
    </row>
    <row r="61" spans="2:20" s="176" customFormat="1" ht="24" customHeight="1">
      <c r="B61" s="232"/>
      <c r="C61" s="235">
        <v>10</v>
      </c>
      <c r="D61" s="185">
        <v>68</v>
      </c>
      <c r="E61" s="185">
        <v>75.75</v>
      </c>
      <c r="F61" s="186"/>
      <c r="G61" s="185">
        <v>77.5</v>
      </c>
      <c r="H61" s="185">
        <v>85.25</v>
      </c>
      <c r="I61" s="236"/>
      <c r="J61" s="185">
        <v>87.25</v>
      </c>
      <c r="K61" s="185">
        <v>95</v>
      </c>
      <c r="L61" s="181"/>
      <c r="M61" s="182"/>
      <c r="N61" s="356"/>
      <c r="O61" s="356"/>
      <c r="R61" s="183"/>
      <c r="S61" s="184"/>
      <c r="T61" s="184"/>
    </row>
    <row r="62" spans="2:20" s="176" customFormat="1" ht="24" customHeight="1">
      <c r="B62" s="232"/>
      <c r="C62" s="237" t="s">
        <v>111</v>
      </c>
      <c r="D62" s="179">
        <v>74.25</v>
      </c>
      <c r="E62" s="179">
        <v>82</v>
      </c>
      <c r="F62" s="187"/>
      <c r="G62" s="179">
        <v>84.25</v>
      </c>
      <c r="H62" s="179">
        <v>92</v>
      </c>
      <c r="I62" s="238"/>
      <c r="J62" s="179">
        <v>94.5</v>
      </c>
      <c r="K62" s="179">
        <v>102</v>
      </c>
      <c r="L62" s="181"/>
      <c r="M62" s="182"/>
      <c r="N62" s="356"/>
      <c r="O62" s="356"/>
      <c r="R62" s="183"/>
      <c r="S62" s="184"/>
      <c r="T62" s="184"/>
    </row>
    <row r="63" spans="2:20" s="176" customFormat="1" ht="24" customHeight="1">
      <c r="B63" s="232"/>
      <c r="C63" s="235">
        <v>11</v>
      </c>
      <c r="D63" s="185">
        <v>80</v>
      </c>
      <c r="E63" s="185">
        <v>88.25</v>
      </c>
      <c r="F63" s="186"/>
      <c r="G63" s="185">
        <v>90.5</v>
      </c>
      <c r="H63" s="185">
        <v>98.75</v>
      </c>
      <c r="I63" s="236"/>
      <c r="J63" s="185">
        <v>101.25</v>
      </c>
      <c r="K63" s="185">
        <v>108.5</v>
      </c>
      <c r="L63" s="181"/>
      <c r="M63" s="182"/>
      <c r="N63" s="356"/>
      <c r="O63" s="356"/>
      <c r="R63" s="183"/>
      <c r="S63" s="184"/>
      <c r="T63" s="184"/>
    </row>
    <row r="64" spans="2:20" s="176" customFormat="1" ht="24" customHeight="1">
      <c r="B64" s="232"/>
      <c r="C64" s="237" t="s">
        <v>112</v>
      </c>
      <c r="D64" s="179">
        <v>87</v>
      </c>
      <c r="E64" s="179">
        <v>95.25</v>
      </c>
      <c r="F64" s="186"/>
      <c r="G64" s="179">
        <v>97.5</v>
      </c>
      <c r="H64" s="179">
        <v>105</v>
      </c>
      <c r="I64" s="236"/>
      <c r="J64" s="179">
        <v>107.75</v>
      </c>
      <c r="K64" s="179">
        <v>115</v>
      </c>
      <c r="L64" s="181"/>
      <c r="M64" s="182"/>
      <c r="N64" s="356"/>
      <c r="O64" s="356"/>
      <c r="R64" s="183"/>
      <c r="S64" s="184"/>
      <c r="T64" s="184"/>
    </row>
    <row r="65" spans="2:20" s="176" customFormat="1" ht="24" customHeight="1">
      <c r="B65" s="232"/>
      <c r="C65" s="235">
        <v>12</v>
      </c>
      <c r="D65" s="185">
        <v>94</v>
      </c>
      <c r="E65" s="185">
        <v>102</v>
      </c>
      <c r="F65" s="186"/>
      <c r="G65" s="185">
        <v>104.5</v>
      </c>
      <c r="H65" s="185">
        <v>111.75</v>
      </c>
      <c r="I65" s="236"/>
      <c r="J65" s="185">
        <v>114.5</v>
      </c>
      <c r="K65" s="185">
        <v>121.75</v>
      </c>
      <c r="L65" s="181"/>
      <c r="M65" s="182"/>
      <c r="N65" s="356"/>
      <c r="O65" s="356"/>
      <c r="R65" s="183"/>
      <c r="S65" s="184"/>
      <c r="T65" s="184"/>
    </row>
    <row r="66" spans="2:20" s="176" customFormat="1" ht="24" customHeight="1">
      <c r="B66" s="232"/>
      <c r="C66" s="237">
        <v>13</v>
      </c>
      <c r="D66" s="179">
        <v>103.25</v>
      </c>
      <c r="E66" s="179">
        <v>110.5</v>
      </c>
      <c r="F66" s="186"/>
      <c r="G66" s="179">
        <v>113.25</v>
      </c>
      <c r="H66" s="179">
        <v>120.5</v>
      </c>
      <c r="I66" s="236"/>
      <c r="J66" s="179">
        <v>123.5</v>
      </c>
      <c r="K66" s="179">
        <v>130.75</v>
      </c>
      <c r="L66" s="181"/>
      <c r="M66" s="182"/>
      <c r="N66" s="356"/>
      <c r="O66" s="356"/>
      <c r="R66" s="183"/>
      <c r="S66" s="184"/>
      <c r="T66" s="184"/>
    </row>
    <row r="67" spans="2:20" s="176" customFormat="1" ht="24" customHeight="1">
      <c r="B67" s="232"/>
      <c r="C67" s="235">
        <v>14</v>
      </c>
      <c r="D67" s="185">
        <v>109.75</v>
      </c>
      <c r="E67" s="185">
        <v>118.5</v>
      </c>
      <c r="F67" s="186"/>
      <c r="G67" s="185">
        <v>121.5</v>
      </c>
      <c r="H67" s="185">
        <v>130</v>
      </c>
      <c r="I67" s="236"/>
      <c r="J67" s="185">
        <v>133.5</v>
      </c>
      <c r="K67" s="185">
        <v>142</v>
      </c>
      <c r="L67" s="181"/>
      <c r="M67" s="182"/>
      <c r="N67" s="356"/>
      <c r="O67" s="356"/>
      <c r="R67" s="183"/>
    </row>
    <row r="68" spans="2:20" s="176" customFormat="1" ht="24" customHeight="1">
      <c r="B68" s="232"/>
      <c r="C68" s="237">
        <v>15</v>
      </c>
      <c r="D68" s="179">
        <v>117.5</v>
      </c>
      <c r="E68" s="179">
        <v>127.5</v>
      </c>
      <c r="F68" s="186"/>
      <c r="G68" s="179">
        <v>130.75</v>
      </c>
      <c r="H68" s="179">
        <v>140.75</v>
      </c>
      <c r="I68" s="236"/>
      <c r="J68" s="179">
        <v>144.5</v>
      </c>
      <c r="K68" s="179">
        <v>154.25</v>
      </c>
      <c r="L68" s="181"/>
      <c r="M68" s="355" t="s">
        <v>113</v>
      </c>
      <c r="N68" s="355"/>
      <c r="O68" s="350">
        <v>1.3846666666666667</v>
      </c>
      <c r="R68" s="183"/>
    </row>
    <row r="69" spans="2:20" s="176" customFormat="1" ht="24" customHeight="1">
      <c r="B69" s="232"/>
      <c r="C69" s="364"/>
      <c r="D69" s="179"/>
      <c r="E69" s="179"/>
      <c r="F69" s="365"/>
      <c r="G69" s="179"/>
      <c r="H69" s="179"/>
      <c r="I69" s="366"/>
      <c r="J69" s="179"/>
      <c r="K69" s="179"/>
      <c r="L69" s="181"/>
      <c r="M69" s="355"/>
      <c r="N69" s="355"/>
      <c r="O69" s="350"/>
      <c r="R69" s="183"/>
    </row>
    <row r="70" spans="2:20" ht="15" customHeight="1" thickBot="1">
      <c r="B70" s="240"/>
      <c r="C70" s="241"/>
      <c r="D70" s="188"/>
      <c r="E70" s="188"/>
      <c r="F70" s="189"/>
      <c r="G70" s="189"/>
      <c r="H70" s="189"/>
      <c r="I70" s="242"/>
      <c r="J70" s="183"/>
      <c r="K70" s="183"/>
      <c r="L70" s="183"/>
      <c r="M70" s="190"/>
      <c r="N70" s="239"/>
      <c r="O70" s="239"/>
      <c r="R70" s="183"/>
    </row>
    <row r="71" spans="2:20" ht="15" thickTop="1">
      <c r="B71" s="191"/>
      <c r="C71" s="191"/>
      <c r="D71" s="191"/>
      <c r="E71" s="191"/>
      <c r="F71" s="191"/>
      <c r="G71" s="191"/>
      <c r="H71" s="191"/>
      <c r="I71" s="191"/>
      <c r="J71" s="191"/>
      <c r="K71" s="191"/>
      <c r="L71" s="191"/>
      <c r="M71" s="191"/>
      <c r="N71" s="191"/>
      <c r="O71" s="191"/>
    </row>
    <row r="72" spans="2:20" ht="36" customHeight="1">
      <c r="B72" s="214"/>
      <c r="C72" s="170" t="s">
        <v>49</v>
      </c>
      <c r="D72" s="171"/>
      <c r="E72" s="172"/>
      <c r="F72" s="172"/>
      <c r="G72" s="173" t="s">
        <v>50</v>
      </c>
      <c r="H72" s="174"/>
      <c r="I72" s="192"/>
      <c r="J72" s="299" t="s">
        <v>94</v>
      </c>
      <c r="K72" s="192"/>
      <c r="L72" s="172"/>
      <c r="M72" s="172"/>
      <c r="N72" s="172"/>
      <c r="O72" s="175"/>
      <c r="R72" s="202"/>
    </row>
    <row r="73" spans="2:20" ht="6.75" customHeight="1">
      <c r="B73" s="215"/>
      <c r="C73" s="216"/>
      <c r="D73" s="217"/>
      <c r="E73" s="218"/>
      <c r="F73" s="219"/>
      <c r="G73" s="359"/>
      <c r="H73" s="359"/>
      <c r="I73" s="177"/>
      <c r="J73" s="177"/>
      <c r="K73" s="220"/>
      <c r="L73" s="220"/>
      <c r="M73" s="220"/>
      <c r="N73" s="220"/>
      <c r="O73" s="221"/>
    </row>
    <row r="74" spans="2:20" ht="24" customHeight="1">
      <c r="B74" s="215"/>
      <c r="C74" s="222"/>
      <c r="D74" s="357" t="s">
        <v>51</v>
      </c>
      <c r="E74" s="358"/>
      <c r="F74" s="223"/>
      <c r="G74" s="357" t="s">
        <v>52</v>
      </c>
      <c r="H74" s="358"/>
      <c r="I74" s="177"/>
      <c r="J74" s="357" t="s">
        <v>53</v>
      </c>
      <c r="K74" s="358"/>
      <c r="L74" s="224"/>
      <c r="M74" s="225"/>
      <c r="N74" s="225"/>
      <c r="O74" s="221"/>
    </row>
    <row r="75" spans="2:20" ht="53" customHeight="1">
      <c r="B75" s="226"/>
      <c r="C75" s="227" t="s">
        <v>54</v>
      </c>
      <c r="D75" s="227" t="s">
        <v>55</v>
      </c>
      <c r="E75" s="228" t="s">
        <v>56</v>
      </c>
      <c r="F75" s="229"/>
      <c r="G75" s="230" t="s">
        <v>55</v>
      </c>
      <c r="H75" s="228" t="s">
        <v>56</v>
      </c>
      <c r="I75" s="229"/>
      <c r="J75" s="230" t="s">
        <v>55</v>
      </c>
      <c r="K75" s="227" t="s">
        <v>56</v>
      </c>
      <c r="L75" s="229"/>
      <c r="N75" s="356" t="s">
        <v>80</v>
      </c>
      <c r="O75" s="356"/>
      <c r="R75" s="231"/>
      <c r="S75" s="178"/>
      <c r="T75" s="178"/>
    </row>
    <row r="76" spans="2:20" s="176" customFormat="1" ht="24" customHeight="1">
      <c r="B76" s="232"/>
      <c r="C76" s="233">
        <v>9</v>
      </c>
      <c r="D76" s="179">
        <v>61.25</v>
      </c>
      <c r="E76" s="179">
        <v>68</v>
      </c>
      <c r="F76" s="180"/>
      <c r="G76" s="179">
        <v>69.5</v>
      </c>
      <c r="H76" s="179">
        <v>76</v>
      </c>
      <c r="I76" s="234"/>
      <c r="J76" s="179">
        <v>77.75</v>
      </c>
      <c r="K76" s="179">
        <v>84.25</v>
      </c>
      <c r="L76" s="181"/>
      <c r="M76" s="182"/>
      <c r="N76" s="356"/>
      <c r="O76" s="356"/>
      <c r="R76" s="183"/>
      <c r="S76" s="184"/>
      <c r="T76" s="184"/>
    </row>
    <row r="77" spans="2:20" s="176" customFormat="1" ht="24" customHeight="1">
      <c r="B77" s="232"/>
      <c r="C77" s="235">
        <v>10</v>
      </c>
      <c r="D77" s="185">
        <v>66.5</v>
      </c>
      <c r="E77" s="185">
        <v>74.25</v>
      </c>
      <c r="F77" s="186"/>
      <c r="G77" s="185">
        <v>76</v>
      </c>
      <c r="H77" s="185">
        <v>83.75</v>
      </c>
      <c r="I77" s="236"/>
      <c r="J77" s="185">
        <v>85.5</v>
      </c>
      <c r="K77" s="185">
        <v>93.25</v>
      </c>
      <c r="L77" s="181"/>
      <c r="M77" s="182"/>
      <c r="N77" s="356"/>
      <c r="O77" s="356"/>
      <c r="R77" s="183"/>
      <c r="S77" s="184"/>
      <c r="T77" s="184"/>
    </row>
    <row r="78" spans="2:20" s="176" customFormat="1" ht="24" customHeight="1">
      <c r="B78" s="232"/>
      <c r="C78" s="237" t="s">
        <v>111</v>
      </c>
      <c r="D78" s="179">
        <v>72.75</v>
      </c>
      <c r="E78" s="179">
        <v>80.5</v>
      </c>
      <c r="F78" s="187"/>
      <c r="G78" s="179">
        <v>82.5</v>
      </c>
      <c r="H78" s="179">
        <v>90.25</v>
      </c>
      <c r="I78" s="238"/>
      <c r="J78" s="179">
        <v>92.5</v>
      </c>
      <c r="K78" s="179">
        <v>100</v>
      </c>
      <c r="L78" s="181"/>
      <c r="M78" s="182"/>
      <c r="N78" s="356"/>
      <c r="O78" s="356"/>
      <c r="R78" s="183"/>
      <c r="S78" s="184"/>
      <c r="T78" s="184"/>
    </row>
    <row r="79" spans="2:20" s="176" customFormat="1" ht="24" customHeight="1">
      <c r="B79" s="232"/>
      <c r="C79" s="235">
        <v>11</v>
      </c>
      <c r="D79" s="185">
        <v>78.5</v>
      </c>
      <c r="E79" s="185">
        <v>86.75</v>
      </c>
      <c r="F79" s="186"/>
      <c r="G79" s="185">
        <v>88.75</v>
      </c>
      <c r="H79" s="185">
        <v>97</v>
      </c>
      <c r="I79" s="236"/>
      <c r="J79" s="185">
        <v>99.25</v>
      </c>
      <c r="K79" s="185">
        <v>106.5</v>
      </c>
      <c r="L79" s="181"/>
      <c r="M79" s="182"/>
      <c r="N79" s="356"/>
      <c r="O79" s="356"/>
      <c r="R79" s="183"/>
      <c r="S79" s="184"/>
      <c r="T79" s="184"/>
    </row>
    <row r="80" spans="2:20" s="176" customFormat="1" ht="24" customHeight="1">
      <c r="B80" s="232"/>
      <c r="C80" s="237" t="s">
        <v>112</v>
      </c>
      <c r="D80" s="179">
        <v>85.25</v>
      </c>
      <c r="E80" s="179">
        <v>93.5</v>
      </c>
      <c r="F80" s="186"/>
      <c r="G80" s="179">
        <v>95.5</v>
      </c>
      <c r="H80" s="179">
        <v>103.25</v>
      </c>
      <c r="I80" s="236"/>
      <c r="J80" s="179">
        <v>105.5</v>
      </c>
      <c r="K80" s="179">
        <v>112.75</v>
      </c>
      <c r="L80" s="181"/>
      <c r="M80" s="182"/>
      <c r="N80" s="356"/>
      <c r="O80" s="356"/>
      <c r="R80" s="183"/>
      <c r="S80" s="184"/>
      <c r="T80" s="184"/>
    </row>
    <row r="81" spans="2:20" s="176" customFormat="1" ht="24" customHeight="1">
      <c r="B81" s="232"/>
      <c r="C81" s="235">
        <v>12</v>
      </c>
      <c r="D81" s="185">
        <v>92.25</v>
      </c>
      <c r="E81" s="185">
        <v>100.25</v>
      </c>
      <c r="F81" s="186"/>
      <c r="G81" s="185">
        <v>102.5</v>
      </c>
      <c r="H81" s="185">
        <v>109.5</v>
      </c>
      <c r="I81" s="236"/>
      <c r="J81" s="185">
        <v>112.25</v>
      </c>
      <c r="K81" s="185">
        <v>119.5</v>
      </c>
      <c r="L81" s="181"/>
      <c r="M81" s="182"/>
      <c r="N81" s="356"/>
      <c r="O81" s="356"/>
      <c r="R81" s="183"/>
      <c r="S81" s="184"/>
      <c r="T81" s="184"/>
    </row>
    <row r="82" spans="2:20" s="176" customFormat="1" ht="24" customHeight="1">
      <c r="B82" s="232"/>
      <c r="C82" s="237">
        <v>13</v>
      </c>
      <c r="D82" s="179">
        <v>101.25</v>
      </c>
      <c r="E82" s="179">
        <v>108.5</v>
      </c>
      <c r="F82" s="186"/>
      <c r="G82" s="179">
        <v>111</v>
      </c>
      <c r="H82" s="179">
        <v>118</v>
      </c>
      <c r="I82" s="236"/>
      <c r="J82" s="179">
        <v>121</v>
      </c>
      <c r="K82" s="179">
        <v>128</v>
      </c>
      <c r="L82" s="181"/>
      <c r="M82" s="182"/>
      <c r="N82" s="356"/>
      <c r="O82" s="356"/>
      <c r="R82" s="183"/>
      <c r="S82" s="184"/>
      <c r="T82" s="184"/>
    </row>
    <row r="83" spans="2:20" s="176" customFormat="1" ht="24" customHeight="1">
      <c r="B83" s="232"/>
      <c r="C83" s="235">
        <v>14</v>
      </c>
      <c r="D83" s="185">
        <v>107.75</v>
      </c>
      <c r="E83" s="185">
        <v>116.25</v>
      </c>
      <c r="F83" s="186"/>
      <c r="G83" s="185">
        <v>119</v>
      </c>
      <c r="H83" s="185">
        <v>127.5</v>
      </c>
      <c r="I83" s="236"/>
      <c r="J83" s="185">
        <v>130.75</v>
      </c>
      <c r="K83" s="185">
        <v>139.25</v>
      </c>
      <c r="L83" s="181"/>
      <c r="M83" s="182"/>
      <c r="N83" s="356"/>
      <c r="O83" s="356"/>
      <c r="R83" s="183"/>
    </row>
    <row r="84" spans="2:20" s="176" customFormat="1" ht="24" customHeight="1">
      <c r="B84" s="232"/>
      <c r="C84" s="237">
        <v>15</v>
      </c>
      <c r="D84" s="179">
        <v>115.25</v>
      </c>
      <c r="E84" s="179">
        <v>125</v>
      </c>
      <c r="F84" s="186"/>
      <c r="G84" s="179">
        <v>128.25</v>
      </c>
      <c r="H84" s="179">
        <v>138</v>
      </c>
      <c r="I84" s="236"/>
      <c r="J84" s="179">
        <v>141.5</v>
      </c>
      <c r="K84" s="179">
        <v>151.5</v>
      </c>
      <c r="L84" s="181"/>
      <c r="M84" s="355" t="s">
        <v>113</v>
      </c>
      <c r="N84" s="355"/>
      <c r="O84" s="350">
        <v>1.3846666666666667</v>
      </c>
      <c r="R84" s="183"/>
    </row>
    <row r="85" spans="2:20" s="176" customFormat="1" ht="24" customHeight="1">
      <c r="B85" s="232"/>
      <c r="C85" s="364"/>
      <c r="D85" s="179"/>
      <c r="E85" s="179"/>
      <c r="F85" s="365"/>
      <c r="G85" s="179"/>
      <c r="H85" s="179"/>
      <c r="I85" s="366"/>
      <c r="J85" s="179"/>
      <c r="K85" s="179"/>
      <c r="L85" s="181"/>
      <c r="M85" s="355"/>
      <c r="N85" s="355"/>
      <c r="O85" s="350"/>
      <c r="R85" s="183"/>
    </row>
    <row r="86" spans="2:20" ht="15" customHeight="1" thickBot="1">
      <c r="B86" s="240"/>
      <c r="C86" s="241"/>
      <c r="D86" s="188"/>
      <c r="E86" s="188"/>
      <c r="F86" s="189"/>
      <c r="G86" s="189"/>
      <c r="H86" s="189"/>
      <c r="I86" s="242"/>
      <c r="J86" s="183"/>
      <c r="K86" s="183"/>
      <c r="L86" s="183"/>
      <c r="M86" s="190"/>
      <c r="N86" s="239"/>
      <c r="O86" s="239"/>
      <c r="R86" s="183"/>
    </row>
    <row r="87" spans="2:20" ht="15" thickTop="1">
      <c r="B87" s="191"/>
      <c r="C87" s="191"/>
      <c r="D87" s="191"/>
      <c r="E87" s="191"/>
      <c r="F87" s="191"/>
      <c r="G87" s="191"/>
      <c r="H87" s="191"/>
      <c r="I87" s="191"/>
      <c r="J87" s="191"/>
      <c r="K87" s="191"/>
      <c r="L87" s="191"/>
      <c r="M87" s="191"/>
      <c r="N87" s="191"/>
      <c r="O87" s="191"/>
    </row>
    <row r="88" spans="2:20" ht="36" customHeight="1">
      <c r="B88" s="214"/>
      <c r="C88" s="170" t="s">
        <v>49</v>
      </c>
      <c r="D88" s="171"/>
      <c r="E88" s="172"/>
      <c r="F88" s="172"/>
      <c r="G88" s="173" t="s">
        <v>50</v>
      </c>
      <c r="H88" s="174"/>
      <c r="I88" s="192"/>
      <c r="J88" s="256" t="s">
        <v>77</v>
      </c>
      <c r="K88" s="192"/>
      <c r="L88" s="172"/>
      <c r="M88" s="172"/>
      <c r="N88" s="172"/>
      <c r="O88" s="175"/>
      <c r="R88" s="202"/>
    </row>
    <row r="89" spans="2:20" ht="6.75" customHeight="1">
      <c r="B89" s="215"/>
      <c r="C89" s="216"/>
      <c r="D89" s="217"/>
      <c r="E89" s="218"/>
      <c r="F89" s="219"/>
      <c r="G89" s="359"/>
      <c r="H89" s="359"/>
      <c r="I89" s="177"/>
      <c r="J89" s="177"/>
      <c r="K89" s="220"/>
      <c r="L89" s="220"/>
      <c r="M89" s="220"/>
      <c r="N89" s="220"/>
      <c r="O89" s="221"/>
    </row>
    <row r="90" spans="2:20" ht="24" customHeight="1">
      <c r="B90" s="215"/>
      <c r="C90" s="222"/>
      <c r="D90" s="357" t="s">
        <v>51</v>
      </c>
      <c r="E90" s="358"/>
      <c r="F90" s="223"/>
      <c r="G90" s="357" t="s">
        <v>52</v>
      </c>
      <c r="H90" s="358"/>
      <c r="I90" s="177"/>
      <c r="J90" s="357" t="s">
        <v>53</v>
      </c>
      <c r="K90" s="358"/>
      <c r="L90" s="224"/>
      <c r="M90" s="225"/>
      <c r="N90" s="225"/>
      <c r="O90" s="221"/>
    </row>
    <row r="91" spans="2:20" ht="53" customHeight="1">
      <c r="B91" s="226"/>
      <c r="C91" s="227" t="s">
        <v>54</v>
      </c>
      <c r="D91" s="227" t="s">
        <v>55</v>
      </c>
      <c r="E91" s="228" t="s">
        <v>56</v>
      </c>
      <c r="F91" s="229"/>
      <c r="G91" s="230" t="s">
        <v>55</v>
      </c>
      <c r="H91" s="228" t="s">
        <v>56</v>
      </c>
      <c r="I91" s="229"/>
      <c r="J91" s="230" t="s">
        <v>55</v>
      </c>
      <c r="K91" s="227" t="s">
        <v>56</v>
      </c>
      <c r="L91" s="229"/>
      <c r="N91" s="356" t="s">
        <v>80</v>
      </c>
      <c r="O91" s="356"/>
      <c r="R91" s="231"/>
      <c r="S91" s="178"/>
      <c r="T91" s="178"/>
    </row>
    <row r="92" spans="2:20" s="176" customFormat="1" ht="24" customHeight="1">
      <c r="B92" s="232"/>
      <c r="C92" s="233">
        <v>9</v>
      </c>
      <c r="D92" s="179">
        <v>63.5</v>
      </c>
      <c r="E92" s="179">
        <v>70</v>
      </c>
      <c r="F92" s="180"/>
      <c r="G92" s="179">
        <v>72</v>
      </c>
      <c r="H92" s="179">
        <v>78.5</v>
      </c>
      <c r="I92" s="234"/>
      <c r="J92" s="179">
        <v>80.5</v>
      </c>
      <c r="K92" s="179">
        <v>87</v>
      </c>
      <c r="L92" s="181"/>
      <c r="M92" s="182"/>
      <c r="N92" s="356"/>
      <c r="O92" s="356"/>
      <c r="R92" s="183"/>
      <c r="S92" s="184"/>
      <c r="T92" s="184"/>
    </row>
    <row r="93" spans="2:20" s="176" customFormat="1" ht="24" customHeight="1">
      <c r="B93" s="232"/>
      <c r="C93" s="235">
        <v>10</v>
      </c>
      <c r="D93" s="185">
        <v>69</v>
      </c>
      <c r="E93" s="185">
        <v>76.5</v>
      </c>
      <c r="F93" s="186"/>
      <c r="G93" s="185">
        <v>78.5</v>
      </c>
      <c r="H93" s="185">
        <v>86.25</v>
      </c>
      <c r="I93" s="236"/>
      <c r="J93" s="185">
        <v>88.5</v>
      </c>
      <c r="K93" s="185">
        <v>96.25</v>
      </c>
      <c r="L93" s="181"/>
      <c r="M93" s="182"/>
      <c r="N93" s="356"/>
      <c r="O93" s="356"/>
      <c r="R93" s="183"/>
      <c r="S93" s="184"/>
      <c r="T93" s="184"/>
    </row>
    <row r="94" spans="2:20" s="176" customFormat="1" ht="24" customHeight="1">
      <c r="B94" s="232"/>
      <c r="C94" s="237" t="s">
        <v>111</v>
      </c>
      <c r="D94" s="179">
        <v>75.5</v>
      </c>
      <c r="E94" s="179">
        <v>83.5</v>
      </c>
      <c r="F94" s="187"/>
      <c r="G94" s="179">
        <v>85.75</v>
      </c>
      <c r="H94" s="179">
        <v>93.5</v>
      </c>
      <c r="I94" s="238"/>
      <c r="J94" s="179">
        <v>96</v>
      </c>
      <c r="K94" s="179">
        <v>103.75</v>
      </c>
      <c r="L94" s="181"/>
      <c r="M94" s="182"/>
      <c r="N94" s="356"/>
      <c r="O94" s="356"/>
      <c r="R94" s="183"/>
      <c r="S94" s="184"/>
      <c r="T94" s="184"/>
    </row>
    <row r="95" spans="2:20" s="176" customFormat="1" ht="24" customHeight="1">
      <c r="B95" s="232"/>
      <c r="C95" s="235">
        <v>11</v>
      </c>
      <c r="D95" s="185">
        <v>82</v>
      </c>
      <c r="E95" s="185">
        <v>90.25</v>
      </c>
      <c r="F95" s="186"/>
      <c r="G95" s="185">
        <v>92.5</v>
      </c>
      <c r="H95" s="185">
        <v>100.75</v>
      </c>
      <c r="I95" s="236"/>
      <c r="J95" s="185">
        <v>103.5</v>
      </c>
      <c r="K95" s="185">
        <v>110.75</v>
      </c>
      <c r="L95" s="181"/>
      <c r="M95" s="182"/>
      <c r="N95" s="356"/>
      <c r="O95" s="356"/>
      <c r="R95" s="183"/>
      <c r="S95" s="184"/>
      <c r="T95" s="184"/>
    </row>
    <row r="96" spans="2:20" s="176" customFormat="1" ht="24" customHeight="1">
      <c r="B96" s="232"/>
      <c r="C96" s="237" t="s">
        <v>112</v>
      </c>
      <c r="D96" s="179">
        <v>89.25</v>
      </c>
      <c r="E96" s="179">
        <v>97.25</v>
      </c>
      <c r="F96" s="186"/>
      <c r="G96" s="179">
        <v>100</v>
      </c>
      <c r="H96" s="179">
        <v>107.5</v>
      </c>
      <c r="I96" s="236"/>
      <c r="J96" s="179">
        <v>110.5</v>
      </c>
      <c r="K96" s="179">
        <v>117.75</v>
      </c>
      <c r="L96" s="181"/>
      <c r="M96" s="182"/>
      <c r="N96" s="356"/>
      <c r="O96" s="356"/>
      <c r="R96" s="183"/>
      <c r="S96" s="184"/>
      <c r="T96" s="184"/>
    </row>
    <row r="97" spans="1:23" s="176" customFormat="1" ht="24" customHeight="1">
      <c r="B97" s="232"/>
      <c r="C97" s="235">
        <v>12</v>
      </c>
      <c r="D97" s="185">
        <v>96.25</v>
      </c>
      <c r="E97" s="185">
        <v>104</v>
      </c>
      <c r="F97" s="186"/>
      <c r="G97" s="185">
        <v>106.75</v>
      </c>
      <c r="H97" s="185">
        <v>114</v>
      </c>
      <c r="I97" s="236"/>
      <c r="J97" s="185">
        <v>117</v>
      </c>
      <c r="K97" s="185">
        <v>124.25</v>
      </c>
      <c r="L97" s="181"/>
      <c r="M97" s="182"/>
      <c r="N97" s="356"/>
      <c r="O97" s="356"/>
      <c r="R97" s="183"/>
      <c r="S97" s="184"/>
      <c r="T97" s="184"/>
    </row>
    <row r="98" spans="1:23" s="176" customFormat="1" ht="24" customHeight="1">
      <c r="B98" s="232"/>
      <c r="C98" s="237">
        <v>13</v>
      </c>
      <c r="D98" s="179">
        <v>105</v>
      </c>
      <c r="E98" s="179">
        <v>112.25</v>
      </c>
      <c r="F98" s="186"/>
      <c r="G98" s="179">
        <v>115.25</v>
      </c>
      <c r="H98" s="179">
        <v>122.25</v>
      </c>
      <c r="I98" s="236"/>
      <c r="J98" s="179">
        <v>125.5</v>
      </c>
      <c r="K98" s="179">
        <v>132.75</v>
      </c>
      <c r="L98" s="181"/>
      <c r="M98" s="182"/>
      <c r="N98" s="356"/>
      <c r="O98" s="356"/>
      <c r="R98" s="183"/>
      <c r="S98" s="184"/>
      <c r="T98" s="184"/>
    </row>
    <row r="99" spans="1:23" s="176" customFormat="1" ht="24" customHeight="1">
      <c r="B99" s="232"/>
      <c r="C99" s="235">
        <v>14</v>
      </c>
      <c r="D99" s="185">
        <v>111</v>
      </c>
      <c r="E99" s="185">
        <v>119.75</v>
      </c>
      <c r="F99" s="186"/>
      <c r="G99" s="185">
        <v>122.75</v>
      </c>
      <c r="H99" s="185">
        <v>131.5</v>
      </c>
      <c r="I99" s="236"/>
      <c r="J99" s="185">
        <v>135</v>
      </c>
      <c r="K99" s="185">
        <v>143.5</v>
      </c>
      <c r="L99" s="181"/>
      <c r="M99" s="182"/>
      <c r="N99" s="356"/>
      <c r="O99" s="356"/>
      <c r="R99" s="183"/>
    </row>
    <row r="100" spans="1:23" s="176" customFormat="1" ht="24" customHeight="1">
      <c r="B100" s="232"/>
      <c r="C100" s="237">
        <v>15</v>
      </c>
      <c r="D100" s="179">
        <v>118.25</v>
      </c>
      <c r="E100" s="179">
        <v>128.25</v>
      </c>
      <c r="F100" s="186"/>
      <c r="G100" s="179">
        <v>131.5</v>
      </c>
      <c r="H100" s="179">
        <v>141.5</v>
      </c>
      <c r="I100" s="236"/>
      <c r="J100" s="179">
        <v>145.25</v>
      </c>
      <c r="K100" s="179">
        <v>155.25</v>
      </c>
      <c r="L100" s="181"/>
      <c r="M100" s="355" t="s">
        <v>113</v>
      </c>
      <c r="N100" s="355"/>
      <c r="O100" s="350">
        <v>1.3846666666666667</v>
      </c>
      <c r="R100" s="183"/>
    </row>
    <row r="101" spans="1:23" s="176" customFormat="1" ht="24" customHeight="1">
      <c r="B101" s="232"/>
      <c r="C101" s="364"/>
      <c r="D101" s="179"/>
      <c r="E101" s="179"/>
      <c r="F101" s="365"/>
      <c r="G101" s="179"/>
      <c r="H101" s="179"/>
      <c r="I101" s="366"/>
      <c r="J101" s="179"/>
      <c r="K101" s="179"/>
      <c r="L101" s="181"/>
      <c r="M101" s="355"/>
      <c r="N101" s="355"/>
      <c r="O101" s="350"/>
      <c r="R101" s="183"/>
    </row>
    <row r="102" spans="1:23" ht="15" customHeight="1" thickBot="1">
      <c r="B102" s="240"/>
      <c r="C102" s="241"/>
      <c r="D102" s="188"/>
      <c r="E102" s="188"/>
      <c r="F102" s="189"/>
      <c r="G102" s="189"/>
      <c r="H102" s="189"/>
      <c r="I102" s="242"/>
      <c r="J102" s="183"/>
      <c r="K102" s="183"/>
      <c r="L102" s="183"/>
      <c r="M102" s="190"/>
      <c r="N102" s="239"/>
      <c r="O102" s="239"/>
      <c r="R102" s="183"/>
    </row>
    <row r="103" spans="1:23" ht="15" thickTop="1">
      <c r="B103" s="191"/>
      <c r="C103" s="191"/>
      <c r="D103" s="191"/>
      <c r="E103" s="191"/>
      <c r="F103" s="191"/>
      <c r="G103" s="191"/>
      <c r="H103" s="191"/>
      <c r="I103" s="191"/>
      <c r="J103" s="191"/>
      <c r="K103" s="191"/>
      <c r="L103" s="191"/>
      <c r="M103" s="191"/>
      <c r="N103" s="191"/>
      <c r="O103" s="191"/>
    </row>
    <row r="104" spans="1:23" customFormat="1" ht="36" customHeight="1">
      <c r="A104" s="249"/>
      <c r="B104" s="250"/>
      <c r="C104" s="251" t="s">
        <v>49</v>
      </c>
      <c r="D104" s="252"/>
      <c r="E104" s="253"/>
      <c r="F104" s="253"/>
      <c r="G104" s="254" t="s">
        <v>50</v>
      </c>
      <c r="H104" s="255"/>
      <c r="I104" s="254"/>
      <c r="J104" s="256" t="s">
        <v>95</v>
      </c>
      <c r="K104" s="254"/>
      <c r="L104" s="253"/>
      <c r="M104" s="253"/>
      <c r="N104" s="253"/>
      <c r="O104" s="257"/>
      <c r="P104" s="249"/>
      <c r="Q104" s="249"/>
      <c r="R104" s="298"/>
      <c r="S104" s="258"/>
      <c r="T104" s="258"/>
      <c r="U104" s="249"/>
      <c r="V104" s="249"/>
      <c r="W104" s="249"/>
    </row>
    <row r="105" spans="1:23" customFormat="1" ht="6.75" customHeight="1">
      <c r="A105" s="249"/>
      <c r="B105" s="259"/>
      <c r="C105" s="260"/>
      <c r="D105" s="261"/>
      <c r="E105" s="262"/>
      <c r="F105" s="263"/>
      <c r="G105" s="351"/>
      <c r="H105" s="352"/>
      <c r="I105" s="265"/>
      <c r="J105" s="265"/>
      <c r="K105" s="264"/>
      <c r="L105" s="264"/>
      <c r="M105" s="264"/>
      <c r="N105" s="264"/>
      <c r="O105" s="265"/>
      <c r="P105" s="249"/>
      <c r="Q105" s="249"/>
      <c r="R105" s="249"/>
      <c r="S105" s="258"/>
      <c r="T105" s="258"/>
      <c r="U105" s="249"/>
      <c r="V105" s="249"/>
      <c r="W105" s="249"/>
    </row>
    <row r="106" spans="1:23" customFormat="1" ht="24" customHeight="1">
      <c r="A106" s="249"/>
      <c r="B106" s="259"/>
      <c r="C106" s="266"/>
      <c r="D106" s="353" t="s">
        <v>51</v>
      </c>
      <c r="E106" s="354"/>
      <c r="F106" s="267"/>
      <c r="G106" s="353" t="s">
        <v>52</v>
      </c>
      <c r="H106" s="354"/>
      <c r="I106" s="265"/>
      <c r="J106" s="353" t="s">
        <v>53</v>
      </c>
      <c r="K106" s="354"/>
      <c r="L106" s="268"/>
      <c r="M106" s="269"/>
      <c r="N106" s="269"/>
      <c r="O106" s="265"/>
      <c r="P106" s="249"/>
      <c r="Q106" s="249"/>
      <c r="R106" s="249"/>
      <c r="S106" s="249"/>
      <c r="T106" s="249"/>
      <c r="U106" s="249"/>
      <c r="V106" s="249"/>
      <c r="W106" s="249"/>
    </row>
    <row r="107" spans="1:23" customFormat="1" ht="52.5" customHeight="1">
      <c r="A107" s="249"/>
      <c r="B107" s="270"/>
      <c r="C107" s="271" t="s">
        <v>54</v>
      </c>
      <c r="D107" s="271" t="s">
        <v>55</v>
      </c>
      <c r="E107" s="272" t="s">
        <v>56</v>
      </c>
      <c r="F107" s="273"/>
      <c r="G107" s="274" t="s">
        <v>55</v>
      </c>
      <c r="H107" s="272" t="s">
        <v>56</v>
      </c>
      <c r="I107" s="273"/>
      <c r="J107" s="274" t="s">
        <v>55</v>
      </c>
      <c r="K107" s="271" t="s">
        <v>56</v>
      </c>
      <c r="L107" s="273"/>
      <c r="M107" s="249"/>
      <c r="N107" s="356" t="s">
        <v>80</v>
      </c>
      <c r="O107" s="356"/>
      <c r="P107" s="249"/>
      <c r="Q107" s="249"/>
      <c r="R107" s="275"/>
      <c r="T107" s="258"/>
      <c r="U107" s="276"/>
      <c r="V107" s="276"/>
      <c r="W107" s="276"/>
    </row>
    <row r="108" spans="1:23" customFormat="1" ht="24" customHeight="1">
      <c r="A108" s="258"/>
      <c r="B108" s="258"/>
      <c r="C108" s="233">
        <v>9</v>
      </c>
      <c r="D108" s="277">
        <v>64</v>
      </c>
      <c r="E108" s="277">
        <v>70.5</v>
      </c>
      <c r="F108" s="278"/>
      <c r="G108" s="277">
        <v>72.25</v>
      </c>
      <c r="H108" s="277">
        <v>79</v>
      </c>
      <c r="I108" s="279"/>
      <c r="J108" s="277">
        <v>81</v>
      </c>
      <c r="K108" s="277">
        <v>87.5</v>
      </c>
      <c r="L108" s="280"/>
      <c r="M108" s="281"/>
      <c r="N108" s="356"/>
      <c r="O108" s="356"/>
      <c r="P108" s="258"/>
      <c r="Q108" s="258"/>
      <c r="R108" s="282"/>
      <c r="T108" s="258"/>
      <c r="U108" s="258"/>
      <c r="V108" s="283"/>
      <c r="W108" s="283"/>
    </row>
    <row r="109" spans="1:23" customFormat="1" ht="24" customHeight="1">
      <c r="A109" s="258"/>
      <c r="B109" s="258"/>
      <c r="C109" s="235">
        <v>10</v>
      </c>
      <c r="D109" s="284">
        <v>69.5</v>
      </c>
      <c r="E109" s="284">
        <v>77</v>
      </c>
      <c r="F109" s="285"/>
      <c r="G109" s="284">
        <v>79.25</v>
      </c>
      <c r="H109" s="284">
        <v>87</v>
      </c>
      <c r="I109" s="286"/>
      <c r="J109" s="284">
        <v>89.25</v>
      </c>
      <c r="K109" s="284">
        <v>97</v>
      </c>
      <c r="L109" s="280"/>
      <c r="M109" s="281"/>
      <c r="N109" s="356"/>
      <c r="O109" s="356"/>
      <c r="P109" s="258"/>
      <c r="Q109" s="258"/>
      <c r="R109" s="282"/>
      <c r="T109" s="258"/>
      <c r="U109" s="258"/>
      <c r="V109" s="283"/>
      <c r="W109" s="283"/>
    </row>
    <row r="110" spans="1:23" customFormat="1" ht="24" customHeight="1">
      <c r="A110" s="258"/>
      <c r="B110" s="258"/>
      <c r="C110" s="237" t="s">
        <v>111</v>
      </c>
      <c r="D110" s="277">
        <v>75.75</v>
      </c>
      <c r="E110" s="277">
        <v>83.75</v>
      </c>
      <c r="F110" s="287"/>
      <c r="G110" s="277">
        <v>86</v>
      </c>
      <c r="H110" s="277">
        <v>94</v>
      </c>
      <c r="I110" s="288"/>
      <c r="J110" s="277">
        <v>96.5</v>
      </c>
      <c r="K110" s="277">
        <v>104</v>
      </c>
      <c r="L110" s="280"/>
      <c r="M110" s="281"/>
      <c r="N110" s="356"/>
      <c r="O110" s="356"/>
      <c r="P110" s="258"/>
      <c r="Q110" s="258"/>
      <c r="R110" s="282"/>
      <c r="T110" s="258"/>
      <c r="U110" s="258"/>
      <c r="V110" s="283"/>
      <c r="W110" s="283"/>
    </row>
    <row r="111" spans="1:23" customFormat="1" ht="24" customHeight="1">
      <c r="A111" s="258"/>
      <c r="B111" s="258"/>
      <c r="C111" s="235">
        <v>11</v>
      </c>
      <c r="D111" s="284">
        <v>81.75</v>
      </c>
      <c r="E111" s="284">
        <v>90</v>
      </c>
      <c r="F111" s="285"/>
      <c r="G111" s="284">
        <v>92.5</v>
      </c>
      <c r="H111" s="284">
        <v>100.75</v>
      </c>
      <c r="I111" s="286"/>
      <c r="J111" s="284">
        <v>103.5</v>
      </c>
      <c r="K111" s="284">
        <v>110.75</v>
      </c>
      <c r="L111" s="280"/>
      <c r="M111" s="281"/>
      <c r="N111" s="356"/>
      <c r="O111" s="356"/>
      <c r="P111" s="258"/>
      <c r="Q111" s="258"/>
      <c r="R111" s="282"/>
      <c r="T111" s="258"/>
      <c r="U111" s="258"/>
      <c r="V111" s="283"/>
      <c r="W111" s="283"/>
    </row>
    <row r="112" spans="1:23" customFormat="1" ht="24" customHeight="1">
      <c r="A112" s="258"/>
      <c r="B112" s="258"/>
      <c r="C112" s="237" t="s">
        <v>112</v>
      </c>
      <c r="D112" s="277">
        <v>88.75</v>
      </c>
      <c r="E112" s="277">
        <v>97</v>
      </c>
      <c r="F112" s="285"/>
      <c r="G112" s="277">
        <v>99.75</v>
      </c>
      <c r="H112" s="277">
        <v>107.25</v>
      </c>
      <c r="I112" s="286"/>
      <c r="J112" s="277">
        <v>110</v>
      </c>
      <c r="K112" s="277">
        <v>117.25</v>
      </c>
      <c r="L112" s="280"/>
      <c r="M112" s="281"/>
      <c r="N112" s="356"/>
      <c r="O112" s="356"/>
      <c r="P112" s="258"/>
      <c r="Q112" s="258"/>
      <c r="R112" s="282"/>
      <c r="T112" s="258"/>
      <c r="U112" s="258"/>
      <c r="V112" s="283"/>
      <c r="W112" s="283"/>
    </row>
    <row r="113" spans="1:23" customFormat="1" ht="24" customHeight="1">
      <c r="A113" s="258"/>
      <c r="B113" s="258"/>
      <c r="C113" s="235">
        <v>12</v>
      </c>
      <c r="D113" s="284">
        <v>96</v>
      </c>
      <c r="E113" s="284">
        <v>104</v>
      </c>
      <c r="F113" s="285"/>
      <c r="G113" s="284">
        <v>106.75</v>
      </c>
      <c r="H113" s="284">
        <v>114</v>
      </c>
      <c r="I113" s="286"/>
      <c r="J113" s="284">
        <v>117</v>
      </c>
      <c r="K113" s="284">
        <v>124.25</v>
      </c>
      <c r="L113" s="280"/>
      <c r="M113" s="281"/>
      <c r="N113" s="356"/>
      <c r="O113" s="356"/>
      <c r="P113" s="258"/>
      <c r="Q113" s="258"/>
      <c r="R113" s="282"/>
      <c r="T113" s="258"/>
      <c r="U113" s="258"/>
      <c r="V113" s="283"/>
      <c r="W113" s="283"/>
    </row>
    <row r="114" spans="1:23" customFormat="1" ht="24" customHeight="1">
      <c r="A114" s="258"/>
      <c r="B114" s="258"/>
      <c r="C114" s="237">
        <v>13</v>
      </c>
      <c r="D114" s="277">
        <v>105.5</v>
      </c>
      <c r="E114" s="277">
        <v>112.5</v>
      </c>
      <c r="F114" s="285"/>
      <c r="G114" s="277">
        <v>115.75</v>
      </c>
      <c r="H114" s="277">
        <v>122.75</v>
      </c>
      <c r="I114" s="286"/>
      <c r="J114" s="277">
        <v>126.25</v>
      </c>
      <c r="K114" s="277">
        <v>133.25</v>
      </c>
      <c r="L114" s="280"/>
      <c r="M114" s="281"/>
      <c r="N114" s="356"/>
      <c r="O114" s="356"/>
      <c r="P114" s="258"/>
      <c r="Q114" s="258"/>
      <c r="R114" s="282"/>
      <c r="T114" s="258"/>
      <c r="U114" s="258"/>
      <c r="V114" s="283"/>
      <c r="W114" s="283"/>
    </row>
    <row r="115" spans="1:23" customFormat="1" ht="24" customHeight="1">
      <c r="A115" s="258"/>
      <c r="B115" s="258"/>
      <c r="C115" s="235">
        <v>14</v>
      </c>
      <c r="D115" s="284">
        <v>112.25</v>
      </c>
      <c r="E115" s="284">
        <v>120.75</v>
      </c>
      <c r="F115" s="285"/>
      <c r="G115" s="284">
        <v>124</v>
      </c>
      <c r="H115" s="284">
        <v>132.75</v>
      </c>
      <c r="I115" s="286"/>
      <c r="J115" s="284">
        <v>136.25</v>
      </c>
      <c r="K115" s="284">
        <v>145</v>
      </c>
      <c r="L115" s="280"/>
      <c r="M115" s="281"/>
      <c r="N115" s="356"/>
      <c r="O115" s="356"/>
      <c r="P115" s="258"/>
      <c r="Q115" s="258"/>
      <c r="R115" s="282"/>
      <c r="T115" s="258"/>
      <c r="U115" s="258"/>
      <c r="V115" s="258"/>
      <c r="W115" s="258"/>
    </row>
    <row r="116" spans="1:23" customFormat="1" ht="24" customHeight="1">
      <c r="A116" s="258"/>
      <c r="B116" s="258"/>
      <c r="C116" s="237">
        <v>15</v>
      </c>
      <c r="D116" s="277">
        <v>120</v>
      </c>
      <c r="E116" s="277">
        <v>130</v>
      </c>
      <c r="F116" s="285"/>
      <c r="G116" s="277">
        <v>133.5</v>
      </c>
      <c r="H116" s="277">
        <v>143.5</v>
      </c>
      <c r="I116" s="286"/>
      <c r="J116" s="277">
        <v>147.5</v>
      </c>
      <c r="K116" s="277">
        <v>157.5</v>
      </c>
      <c r="L116" s="280"/>
      <c r="M116" s="355" t="s">
        <v>113</v>
      </c>
      <c r="N116" s="355"/>
      <c r="O116" s="350">
        <v>1.3846666666666667</v>
      </c>
      <c r="P116" s="258"/>
      <c r="Q116" s="258"/>
      <c r="R116" s="282"/>
      <c r="T116" s="258"/>
      <c r="U116" s="258"/>
      <c r="V116" s="258"/>
      <c r="W116" s="258"/>
    </row>
    <row r="117" spans="1:23" customFormat="1" ht="24" customHeight="1">
      <c r="A117" s="258"/>
      <c r="B117" s="258"/>
      <c r="C117" s="289"/>
      <c r="D117" s="277"/>
      <c r="E117" s="277"/>
      <c r="F117" s="285"/>
      <c r="G117" s="277"/>
      <c r="H117" s="277"/>
      <c r="I117" s="286"/>
      <c r="J117" s="277"/>
      <c r="K117" s="277"/>
      <c r="L117" s="280"/>
      <c r="M117" s="355"/>
      <c r="N117" s="355"/>
      <c r="O117" s="350"/>
      <c r="P117" s="258"/>
      <c r="Q117" s="258"/>
      <c r="R117" s="282"/>
      <c r="T117" s="258"/>
      <c r="U117" s="258"/>
      <c r="V117" s="258"/>
      <c r="W117" s="258"/>
    </row>
    <row r="118" spans="1:23" customFormat="1" ht="15" customHeight="1" thickBot="1">
      <c r="A118" s="249"/>
      <c r="B118" s="249"/>
      <c r="C118" s="291"/>
      <c r="D118" s="292"/>
      <c r="E118" s="292"/>
      <c r="F118" s="293"/>
      <c r="G118" s="293"/>
      <c r="H118" s="293"/>
      <c r="I118" s="294"/>
      <c r="J118" s="282"/>
      <c r="K118" s="282"/>
      <c r="L118" s="282"/>
      <c r="M118" s="295"/>
      <c r="N118" s="290"/>
      <c r="O118" s="290"/>
      <c r="P118" s="249"/>
      <c r="Q118" s="249"/>
      <c r="R118" s="282"/>
      <c r="T118" s="258"/>
      <c r="U118" s="249"/>
      <c r="V118" s="249"/>
      <c r="W118" s="249"/>
    </row>
    <row r="119" spans="1:23" customFormat="1" ht="13.5" customHeight="1" thickTop="1">
      <c r="A119" s="249"/>
      <c r="B119" s="296"/>
      <c r="C119" s="296"/>
      <c r="D119" s="296"/>
      <c r="E119" s="296"/>
      <c r="F119" s="296"/>
      <c r="G119" s="296"/>
      <c r="H119" s="296"/>
      <c r="I119" s="296"/>
      <c r="J119" s="296"/>
      <c r="K119" s="296"/>
      <c r="L119" s="296"/>
      <c r="M119" s="296"/>
      <c r="N119" s="296"/>
      <c r="O119" s="296"/>
      <c r="P119" s="249"/>
      <c r="Q119" s="249"/>
      <c r="R119" s="249"/>
      <c r="T119" s="249"/>
      <c r="U119" s="249"/>
      <c r="V119" s="249"/>
      <c r="W119" s="249"/>
    </row>
    <row r="120" spans="1:23" customFormat="1" ht="36" customHeight="1">
      <c r="A120" s="249"/>
      <c r="B120" s="250"/>
      <c r="C120" s="251" t="s">
        <v>49</v>
      </c>
      <c r="D120" s="252"/>
      <c r="E120" s="253"/>
      <c r="F120" s="253"/>
      <c r="G120" s="254" t="s">
        <v>50</v>
      </c>
      <c r="H120" s="255"/>
      <c r="I120" s="297"/>
      <c r="J120" s="256" t="s">
        <v>96</v>
      </c>
      <c r="K120" s="297"/>
      <c r="L120" s="253"/>
      <c r="M120" s="253"/>
      <c r="N120" s="253"/>
      <c r="O120" s="257"/>
      <c r="P120" s="249"/>
      <c r="Q120" s="249"/>
      <c r="R120" s="298"/>
      <c r="S120" s="258"/>
      <c r="T120" s="258"/>
      <c r="U120" s="249"/>
      <c r="V120" s="249"/>
      <c r="W120" s="249"/>
    </row>
    <row r="121" spans="1:23" customFormat="1" ht="6.75" customHeight="1">
      <c r="A121" s="249"/>
      <c r="B121" s="259"/>
      <c r="C121" s="260"/>
      <c r="D121" s="261"/>
      <c r="E121" s="262"/>
      <c r="F121" s="263"/>
      <c r="G121" s="351"/>
      <c r="H121" s="352"/>
      <c r="I121" s="265"/>
      <c r="J121" s="265"/>
      <c r="K121" s="264"/>
      <c r="L121" s="264"/>
      <c r="M121" s="264"/>
      <c r="N121" s="264"/>
      <c r="O121" s="265"/>
      <c r="P121" s="249"/>
      <c r="Q121" s="249"/>
      <c r="R121" s="249"/>
      <c r="S121" s="258"/>
      <c r="T121" s="258"/>
      <c r="U121" s="249"/>
      <c r="V121" s="249"/>
      <c r="W121" s="249"/>
    </row>
    <row r="122" spans="1:23" customFormat="1" ht="24" customHeight="1">
      <c r="A122" s="249"/>
      <c r="B122" s="259"/>
      <c r="C122" s="266"/>
      <c r="D122" s="353" t="s">
        <v>51</v>
      </c>
      <c r="E122" s="354"/>
      <c r="F122" s="267"/>
      <c r="G122" s="353" t="s">
        <v>52</v>
      </c>
      <c r="H122" s="354"/>
      <c r="I122" s="265"/>
      <c r="J122" s="353" t="s">
        <v>53</v>
      </c>
      <c r="K122" s="354"/>
      <c r="L122" s="268"/>
      <c r="M122" s="269"/>
      <c r="N122" s="269"/>
      <c r="O122" s="265"/>
      <c r="P122" s="249"/>
      <c r="Q122" s="249"/>
      <c r="R122" s="249"/>
      <c r="S122" s="249"/>
      <c r="T122" s="249"/>
      <c r="U122" s="249"/>
      <c r="V122" s="249"/>
      <c r="W122" s="249"/>
    </row>
    <row r="123" spans="1:23" customFormat="1" ht="52.5" customHeight="1">
      <c r="A123" s="249"/>
      <c r="B123" s="270"/>
      <c r="C123" s="271" t="s">
        <v>54</v>
      </c>
      <c r="D123" s="271" t="s">
        <v>55</v>
      </c>
      <c r="E123" s="272" t="s">
        <v>56</v>
      </c>
      <c r="F123" s="273"/>
      <c r="G123" s="274" t="s">
        <v>55</v>
      </c>
      <c r="H123" s="272" t="s">
        <v>56</v>
      </c>
      <c r="I123" s="273"/>
      <c r="J123" s="274" t="s">
        <v>55</v>
      </c>
      <c r="K123" s="271" t="s">
        <v>56</v>
      </c>
      <c r="L123" s="273"/>
      <c r="M123" s="249"/>
      <c r="N123" s="356" t="s">
        <v>80</v>
      </c>
      <c r="O123" s="356"/>
      <c r="P123" s="249"/>
      <c r="Q123" s="249"/>
      <c r="R123" s="275"/>
      <c r="T123" s="258"/>
      <c r="U123" s="276"/>
      <c r="V123" s="276"/>
      <c r="W123" s="276"/>
    </row>
    <row r="124" spans="1:23" customFormat="1" ht="24" customHeight="1">
      <c r="A124" s="258"/>
      <c r="B124" s="258"/>
      <c r="C124" s="233">
        <v>9</v>
      </c>
      <c r="D124" s="277">
        <v>60</v>
      </c>
      <c r="E124" s="277">
        <v>66.75</v>
      </c>
      <c r="F124" s="278"/>
      <c r="G124" s="277">
        <v>68</v>
      </c>
      <c r="H124" s="277">
        <v>74.75</v>
      </c>
      <c r="I124" s="279"/>
      <c r="J124" s="277">
        <v>76.25</v>
      </c>
      <c r="K124" s="277">
        <v>82.75</v>
      </c>
      <c r="L124" s="280"/>
      <c r="M124" s="281"/>
      <c r="N124" s="356"/>
      <c r="O124" s="356"/>
      <c r="P124" s="258"/>
      <c r="Q124" s="258"/>
      <c r="R124" s="282"/>
      <c r="T124" s="258"/>
      <c r="U124" s="258"/>
      <c r="V124" s="283"/>
      <c r="W124" s="283"/>
    </row>
    <row r="125" spans="1:23" customFormat="1" ht="24" customHeight="1">
      <c r="A125" s="258"/>
      <c r="B125" s="258"/>
      <c r="C125" s="235">
        <v>10</v>
      </c>
      <c r="D125" s="284">
        <v>65.25</v>
      </c>
      <c r="E125" s="284">
        <v>73</v>
      </c>
      <c r="F125" s="285"/>
      <c r="G125" s="284">
        <v>74.75</v>
      </c>
      <c r="H125" s="284">
        <v>82.5</v>
      </c>
      <c r="I125" s="286"/>
      <c r="J125" s="284">
        <v>84.25</v>
      </c>
      <c r="K125" s="284">
        <v>92</v>
      </c>
      <c r="L125" s="280"/>
      <c r="M125" s="281"/>
      <c r="N125" s="356"/>
      <c r="O125" s="356"/>
      <c r="P125" s="258"/>
      <c r="Q125" s="258"/>
      <c r="R125" s="282"/>
      <c r="T125" s="258"/>
      <c r="U125" s="258"/>
      <c r="V125" s="283"/>
      <c r="W125" s="283"/>
    </row>
    <row r="126" spans="1:23" customFormat="1" ht="24" customHeight="1">
      <c r="A126" s="258"/>
      <c r="B126" s="258"/>
      <c r="C126" s="237" t="s">
        <v>111</v>
      </c>
      <c r="D126" s="277">
        <v>71.25</v>
      </c>
      <c r="E126" s="277">
        <v>79.25</v>
      </c>
      <c r="F126" s="287"/>
      <c r="G126" s="277">
        <v>81</v>
      </c>
      <c r="H126" s="277">
        <v>89</v>
      </c>
      <c r="I126" s="288"/>
      <c r="J126" s="277">
        <v>91</v>
      </c>
      <c r="K126" s="277">
        <v>98.5</v>
      </c>
      <c r="L126" s="280"/>
      <c r="M126" s="281"/>
      <c r="N126" s="356"/>
      <c r="O126" s="356"/>
      <c r="P126" s="258"/>
      <c r="Q126" s="258"/>
      <c r="R126" s="282"/>
      <c r="T126" s="258"/>
      <c r="U126" s="258"/>
      <c r="V126" s="283"/>
      <c r="W126" s="283"/>
    </row>
    <row r="127" spans="1:23" customFormat="1" ht="24" customHeight="1">
      <c r="A127" s="258"/>
      <c r="B127" s="258"/>
      <c r="C127" s="235">
        <v>11</v>
      </c>
      <c r="D127" s="284">
        <v>78</v>
      </c>
      <c r="E127" s="284">
        <v>86</v>
      </c>
      <c r="F127" s="285"/>
      <c r="G127" s="284">
        <v>88</v>
      </c>
      <c r="H127" s="284">
        <v>96.25</v>
      </c>
      <c r="I127" s="286"/>
      <c r="J127" s="284">
        <v>98.5</v>
      </c>
      <c r="K127" s="284">
        <v>105.75</v>
      </c>
      <c r="L127" s="280"/>
      <c r="M127" s="281"/>
      <c r="N127" s="356"/>
      <c r="O127" s="356"/>
      <c r="P127" s="258"/>
      <c r="Q127" s="258"/>
      <c r="R127" s="282"/>
      <c r="T127" s="258"/>
      <c r="U127" s="258"/>
      <c r="V127" s="283"/>
      <c r="W127" s="283"/>
    </row>
    <row r="128" spans="1:23" customFormat="1" ht="24" customHeight="1">
      <c r="A128" s="258"/>
      <c r="B128" s="258"/>
      <c r="C128" s="237" t="s">
        <v>112</v>
      </c>
      <c r="D128" s="277">
        <v>84.5</v>
      </c>
      <c r="E128" s="277">
        <v>92.5</v>
      </c>
      <c r="F128" s="285"/>
      <c r="G128" s="277">
        <v>94.75</v>
      </c>
      <c r="H128" s="277">
        <v>102.25</v>
      </c>
      <c r="I128" s="286"/>
      <c r="J128" s="277">
        <v>104.5</v>
      </c>
      <c r="K128" s="277">
        <v>111.75</v>
      </c>
      <c r="L128" s="280"/>
      <c r="M128" s="281"/>
      <c r="N128" s="356"/>
      <c r="O128" s="356"/>
      <c r="P128" s="258"/>
      <c r="Q128" s="258"/>
      <c r="R128" s="282"/>
      <c r="T128" s="258"/>
      <c r="U128" s="258"/>
      <c r="V128" s="283"/>
      <c r="W128" s="283"/>
    </row>
    <row r="129" spans="1:23" customFormat="1" ht="24" customHeight="1">
      <c r="A129" s="258"/>
      <c r="B129" s="258"/>
      <c r="C129" s="235">
        <v>12</v>
      </c>
      <c r="D129" s="284">
        <v>91.25</v>
      </c>
      <c r="E129" s="284">
        <v>99.25</v>
      </c>
      <c r="F129" s="285"/>
      <c r="G129" s="284">
        <v>101.5</v>
      </c>
      <c r="H129" s="284">
        <v>108.75</v>
      </c>
      <c r="I129" s="286"/>
      <c r="J129" s="284">
        <v>111.25</v>
      </c>
      <c r="K129" s="284">
        <v>118.25</v>
      </c>
      <c r="L129" s="280"/>
      <c r="M129" s="281"/>
      <c r="N129" s="356"/>
      <c r="O129" s="356"/>
      <c r="P129" s="258"/>
      <c r="Q129" s="258"/>
      <c r="R129" s="282"/>
      <c r="T129" s="258"/>
      <c r="U129" s="258"/>
      <c r="V129" s="283"/>
      <c r="W129" s="283"/>
    </row>
    <row r="130" spans="1:23" customFormat="1" ht="24" customHeight="1">
      <c r="A130" s="258"/>
      <c r="B130" s="258"/>
      <c r="C130" s="237">
        <v>13</v>
      </c>
      <c r="D130" s="277">
        <v>100.25</v>
      </c>
      <c r="E130" s="277">
        <v>107.25</v>
      </c>
      <c r="F130" s="285"/>
      <c r="G130" s="277">
        <v>109.75</v>
      </c>
      <c r="H130" s="277">
        <v>117</v>
      </c>
      <c r="I130" s="286"/>
      <c r="J130" s="277">
        <v>119.75</v>
      </c>
      <c r="K130" s="277">
        <v>126.75</v>
      </c>
      <c r="L130" s="280"/>
      <c r="M130" s="281"/>
      <c r="N130" s="356"/>
      <c r="O130" s="356"/>
      <c r="P130" s="258"/>
      <c r="Q130" s="258"/>
      <c r="R130" s="282"/>
      <c r="T130" s="258"/>
      <c r="U130" s="258"/>
      <c r="V130" s="283"/>
      <c r="W130" s="283"/>
    </row>
    <row r="131" spans="1:23" customFormat="1" ht="24" customHeight="1">
      <c r="A131" s="258"/>
      <c r="B131" s="258"/>
      <c r="C131" s="235">
        <v>14</v>
      </c>
      <c r="D131" s="284">
        <v>105.25</v>
      </c>
      <c r="E131" s="284">
        <v>113.75</v>
      </c>
      <c r="F131" s="285"/>
      <c r="G131" s="284">
        <v>116.25</v>
      </c>
      <c r="H131" s="284">
        <v>125</v>
      </c>
      <c r="I131" s="286"/>
      <c r="J131" s="284">
        <v>127.75</v>
      </c>
      <c r="K131" s="284">
        <v>136.25</v>
      </c>
      <c r="L131" s="280"/>
      <c r="M131" s="281"/>
      <c r="N131" s="356"/>
      <c r="O131" s="356"/>
      <c r="P131" s="258"/>
      <c r="Q131" s="258"/>
      <c r="R131" s="282"/>
      <c r="T131" s="258"/>
      <c r="U131" s="258"/>
      <c r="V131" s="258"/>
      <c r="W131" s="258"/>
    </row>
    <row r="132" spans="1:23" customFormat="1" ht="24" customHeight="1">
      <c r="A132" s="258"/>
      <c r="B132" s="258"/>
      <c r="C132" s="237">
        <v>15</v>
      </c>
      <c r="D132" s="277">
        <v>112.75</v>
      </c>
      <c r="E132" s="277">
        <v>122.5</v>
      </c>
      <c r="F132" s="285"/>
      <c r="G132" s="277">
        <v>125.25</v>
      </c>
      <c r="H132" s="277">
        <v>135.25</v>
      </c>
      <c r="I132" s="286"/>
      <c r="J132" s="277">
        <v>138.25</v>
      </c>
      <c r="K132" s="277">
        <v>148.25</v>
      </c>
      <c r="L132" s="280"/>
      <c r="M132" s="355" t="s">
        <v>113</v>
      </c>
      <c r="N132" s="355"/>
      <c r="O132" s="350">
        <v>1.3846666666666667</v>
      </c>
      <c r="P132" s="258"/>
      <c r="Q132" s="258"/>
      <c r="R132" s="282"/>
      <c r="T132" s="258"/>
      <c r="U132" s="258"/>
      <c r="V132" s="258"/>
      <c r="W132" s="258"/>
    </row>
    <row r="133" spans="1:23" customFormat="1" ht="24" customHeight="1">
      <c r="A133" s="258"/>
      <c r="B133" s="258"/>
      <c r="C133" s="367"/>
      <c r="D133" s="368"/>
      <c r="E133" s="368"/>
      <c r="F133" s="369"/>
      <c r="G133" s="368"/>
      <c r="H133" s="368"/>
      <c r="I133" s="370"/>
      <c r="J133" s="368"/>
      <c r="K133" s="368"/>
      <c r="L133" s="280"/>
      <c r="M133" s="355"/>
      <c r="N133" s="355"/>
      <c r="O133" s="350"/>
      <c r="P133" s="258"/>
      <c r="Q133" s="258"/>
      <c r="R133" s="282"/>
      <c r="T133" s="258"/>
      <c r="U133" s="258"/>
      <c r="V133" s="258"/>
      <c r="W133" s="258"/>
    </row>
    <row r="134" spans="1:23" customFormat="1" ht="15" customHeight="1" thickBot="1">
      <c r="A134" s="249"/>
      <c r="B134" s="249"/>
      <c r="C134" s="291"/>
      <c r="D134" s="292"/>
      <c r="E134" s="292"/>
      <c r="F134" s="293"/>
      <c r="G134" s="293"/>
      <c r="H134" s="293"/>
      <c r="I134" s="294"/>
      <c r="J134" s="282"/>
      <c r="K134" s="282"/>
      <c r="L134" s="282"/>
      <c r="M134" s="295"/>
      <c r="N134" s="290"/>
      <c r="O134" s="290"/>
      <c r="P134" s="249"/>
      <c r="Q134" s="249"/>
      <c r="R134" s="282"/>
      <c r="T134" s="258"/>
      <c r="U134" s="249"/>
      <c r="V134" s="249"/>
      <c r="W134" s="249"/>
    </row>
    <row r="135" spans="1:23" customFormat="1" ht="13.5" customHeight="1" thickTop="1">
      <c r="A135" s="249"/>
      <c r="B135" s="296"/>
      <c r="C135" s="296"/>
      <c r="D135" s="296"/>
      <c r="E135" s="296"/>
      <c r="F135" s="296"/>
      <c r="G135" s="296"/>
      <c r="H135" s="296"/>
      <c r="I135" s="296"/>
      <c r="J135" s="296"/>
      <c r="K135" s="296"/>
      <c r="L135" s="296"/>
      <c r="M135" s="296"/>
      <c r="N135" s="296"/>
      <c r="O135" s="296"/>
      <c r="P135" s="249"/>
      <c r="Q135" s="249"/>
      <c r="R135" s="249"/>
      <c r="T135" s="249"/>
      <c r="U135" s="249"/>
      <c r="V135" s="249"/>
      <c r="W135" s="249"/>
    </row>
    <row r="136" spans="1:23" customFormat="1" ht="36" customHeight="1">
      <c r="A136" s="249"/>
      <c r="B136" s="250"/>
      <c r="C136" s="251" t="s">
        <v>49</v>
      </c>
      <c r="D136" s="252"/>
      <c r="E136" s="253"/>
      <c r="F136" s="253"/>
      <c r="G136" s="254" t="s">
        <v>50</v>
      </c>
      <c r="H136" s="255"/>
      <c r="I136" s="297"/>
      <c r="J136" s="256" t="s">
        <v>117</v>
      </c>
      <c r="K136" s="297"/>
      <c r="L136" s="253"/>
      <c r="M136" s="253"/>
      <c r="N136" s="253"/>
      <c r="O136" s="257"/>
      <c r="P136" s="249"/>
      <c r="Q136" s="249"/>
      <c r="R136" s="298"/>
      <c r="S136" s="258"/>
      <c r="T136" s="258"/>
      <c r="U136" s="249"/>
      <c r="V136" s="249"/>
      <c r="W136" s="249"/>
    </row>
    <row r="137" spans="1:23" customFormat="1" ht="6.75" customHeight="1">
      <c r="A137" s="249"/>
      <c r="B137" s="259"/>
      <c r="C137" s="260"/>
      <c r="D137" s="261"/>
      <c r="E137" s="262"/>
      <c r="F137" s="263"/>
      <c r="G137" s="351"/>
      <c r="H137" s="352"/>
      <c r="I137" s="265"/>
      <c r="J137" s="265"/>
      <c r="K137" s="264"/>
      <c r="L137" s="264"/>
      <c r="M137" s="264"/>
      <c r="N137" s="264"/>
      <c r="O137" s="265"/>
      <c r="P137" s="249"/>
      <c r="Q137" s="249"/>
      <c r="R137" s="249"/>
      <c r="S137" s="258"/>
      <c r="T137" s="258"/>
      <c r="U137" s="249"/>
      <c r="V137" s="249"/>
      <c r="W137" s="249"/>
    </row>
    <row r="138" spans="1:23" customFormat="1" ht="24" customHeight="1">
      <c r="A138" s="249"/>
      <c r="B138" s="259"/>
      <c r="C138" s="266"/>
      <c r="D138" s="353" t="s">
        <v>51</v>
      </c>
      <c r="E138" s="354"/>
      <c r="F138" s="267"/>
      <c r="G138" s="353" t="s">
        <v>52</v>
      </c>
      <c r="H138" s="354"/>
      <c r="I138" s="265"/>
      <c r="J138" s="353" t="s">
        <v>53</v>
      </c>
      <c r="K138" s="354"/>
      <c r="L138" s="268"/>
      <c r="M138" s="269"/>
      <c r="N138" s="269"/>
      <c r="O138" s="265"/>
      <c r="P138" s="249"/>
      <c r="Q138" s="249"/>
      <c r="R138" s="249"/>
      <c r="S138" s="249"/>
      <c r="T138" s="249"/>
      <c r="U138" s="249"/>
      <c r="V138" s="249"/>
      <c r="W138" s="249"/>
    </row>
    <row r="139" spans="1:23" customFormat="1" ht="52.5" customHeight="1">
      <c r="A139" s="249"/>
      <c r="B139" s="270"/>
      <c r="C139" s="271" t="s">
        <v>54</v>
      </c>
      <c r="D139" s="271" t="s">
        <v>55</v>
      </c>
      <c r="E139" s="272" t="s">
        <v>56</v>
      </c>
      <c r="F139" s="273"/>
      <c r="G139" s="274" t="s">
        <v>55</v>
      </c>
      <c r="H139" s="272" t="s">
        <v>56</v>
      </c>
      <c r="I139" s="273"/>
      <c r="J139" s="274" t="s">
        <v>55</v>
      </c>
      <c r="K139" s="271" t="s">
        <v>56</v>
      </c>
      <c r="L139" s="273"/>
      <c r="M139" s="249"/>
      <c r="N139" s="356" t="s">
        <v>80</v>
      </c>
      <c r="O139" s="356"/>
      <c r="P139" s="249"/>
      <c r="Q139" s="249"/>
      <c r="R139" s="275"/>
      <c r="T139" s="258"/>
      <c r="U139" s="276"/>
      <c r="V139" s="276"/>
      <c r="W139" s="276"/>
    </row>
    <row r="140" spans="1:23" customFormat="1" ht="24" customHeight="1">
      <c r="A140" s="258"/>
      <c r="B140" s="258"/>
      <c r="C140" s="233">
        <v>9</v>
      </c>
      <c r="D140" s="277">
        <v>61.75</v>
      </c>
      <c r="E140" s="277">
        <v>68.25</v>
      </c>
      <c r="F140" s="278"/>
      <c r="G140" s="277">
        <v>70</v>
      </c>
      <c r="H140" s="277">
        <v>76.5</v>
      </c>
      <c r="I140" s="279"/>
      <c r="J140" s="277">
        <v>78.25</v>
      </c>
      <c r="K140" s="277">
        <v>84.75</v>
      </c>
      <c r="L140" s="280"/>
      <c r="M140" s="281"/>
      <c r="N140" s="356"/>
      <c r="O140" s="356"/>
      <c r="P140" s="258"/>
      <c r="Q140" s="258"/>
      <c r="R140" s="282"/>
      <c r="T140" s="258"/>
      <c r="U140" s="258"/>
      <c r="V140" s="283"/>
      <c r="W140" s="283"/>
    </row>
    <row r="141" spans="1:23" customFormat="1" ht="24" customHeight="1">
      <c r="A141" s="258"/>
      <c r="B141" s="258"/>
      <c r="C141" s="235">
        <v>10</v>
      </c>
      <c r="D141" s="284">
        <v>67</v>
      </c>
      <c r="E141" s="284">
        <v>74.75</v>
      </c>
      <c r="F141" s="285"/>
      <c r="G141" s="284">
        <v>76.5</v>
      </c>
      <c r="H141" s="284">
        <v>84.25</v>
      </c>
      <c r="I141" s="286"/>
      <c r="J141" s="284">
        <v>86.25</v>
      </c>
      <c r="K141" s="284">
        <v>94</v>
      </c>
      <c r="L141" s="280"/>
      <c r="M141" s="281"/>
      <c r="N141" s="356"/>
      <c r="O141" s="356"/>
      <c r="P141" s="258"/>
      <c r="Q141" s="258"/>
      <c r="R141" s="282"/>
      <c r="T141" s="258"/>
      <c r="U141" s="258"/>
      <c r="V141" s="283"/>
      <c r="W141" s="283"/>
    </row>
    <row r="142" spans="1:23" customFormat="1" ht="24" customHeight="1">
      <c r="A142" s="258"/>
      <c r="B142" s="258"/>
      <c r="C142" s="237" t="s">
        <v>111</v>
      </c>
      <c r="D142" s="277">
        <v>73.25</v>
      </c>
      <c r="E142" s="277">
        <v>81</v>
      </c>
      <c r="F142" s="287"/>
      <c r="G142" s="277">
        <v>83</v>
      </c>
      <c r="H142" s="277">
        <v>91</v>
      </c>
      <c r="I142" s="288"/>
      <c r="J142" s="277">
        <v>93</v>
      </c>
      <c r="K142" s="277">
        <v>100.75</v>
      </c>
      <c r="L142" s="280"/>
      <c r="M142" s="281"/>
      <c r="N142" s="356"/>
      <c r="O142" s="356"/>
      <c r="P142" s="258"/>
      <c r="Q142" s="258"/>
      <c r="R142" s="282"/>
      <c r="T142" s="258"/>
      <c r="U142" s="258"/>
      <c r="V142" s="283"/>
      <c r="W142" s="283"/>
    </row>
    <row r="143" spans="1:23" customFormat="1" ht="24" customHeight="1">
      <c r="A143" s="258"/>
      <c r="B143" s="258"/>
      <c r="C143" s="235">
        <v>11</v>
      </c>
      <c r="D143" s="284">
        <v>79</v>
      </c>
      <c r="E143" s="284">
        <v>87.25</v>
      </c>
      <c r="F143" s="285"/>
      <c r="G143" s="284">
        <v>89.25</v>
      </c>
      <c r="H143" s="284">
        <v>97.5</v>
      </c>
      <c r="I143" s="286"/>
      <c r="J143" s="284">
        <v>99.75</v>
      </c>
      <c r="K143" s="284">
        <v>107</v>
      </c>
      <c r="L143" s="280"/>
      <c r="M143" s="281"/>
      <c r="N143" s="356"/>
      <c r="O143" s="356"/>
      <c r="P143" s="258"/>
      <c r="Q143" s="258"/>
      <c r="R143" s="282"/>
      <c r="T143" s="258"/>
      <c r="U143" s="258"/>
      <c r="V143" s="283"/>
      <c r="W143" s="283"/>
    </row>
    <row r="144" spans="1:23" customFormat="1" ht="24" customHeight="1">
      <c r="A144" s="258"/>
      <c r="B144" s="258"/>
      <c r="C144" s="237" t="s">
        <v>112</v>
      </c>
      <c r="D144" s="277">
        <v>85.75</v>
      </c>
      <c r="E144" s="277">
        <v>94</v>
      </c>
      <c r="F144" s="285"/>
      <c r="G144" s="277">
        <v>96.25</v>
      </c>
      <c r="H144" s="277">
        <v>103.75</v>
      </c>
      <c r="I144" s="286"/>
      <c r="J144" s="277">
        <v>106.25</v>
      </c>
      <c r="K144" s="277">
        <v>113.5</v>
      </c>
      <c r="L144" s="280"/>
      <c r="M144" s="281"/>
      <c r="N144" s="356"/>
      <c r="O144" s="356"/>
      <c r="P144" s="258"/>
      <c r="Q144" s="258"/>
      <c r="R144" s="282"/>
      <c r="T144" s="258"/>
      <c r="U144" s="258"/>
      <c r="V144" s="283"/>
      <c r="W144" s="283"/>
    </row>
    <row r="145" spans="1:23" customFormat="1" ht="24" customHeight="1">
      <c r="A145" s="258"/>
      <c r="B145" s="258"/>
      <c r="C145" s="235">
        <v>12</v>
      </c>
      <c r="D145" s="284">
        <v>92.75</v>
      </c>
      <c r="E145" s="284">
        <v>100.75</v>
      </c>
      <c r="F145" s="285"/>
      <c r="G145" s="284">
        <v>103.25</v>
      </c>
      <c r="H145" s="284">
        <v>110.25</v>
      </c>
      <c r="I145" s="286"/>
      <c r="J145" s="284">
        <v>113</v>
      </c>
      <c r="K145" s="284">
        <v>120.25</v>
      </c>
      <c r="L145" s="280"/>
      <c r="M145" s="281"/>
      <c r="N145" s="356"/>
      <c r="O145" s="356"/>
      <c r="P145" s="258"/>
      <c r="Q145" s="258"/>
      <c r="R145" s="282"/>
      <c r="T145" s="258"/>
      <c r="U145" s="258"/>
      <c r="V145" s="283"/>
      <c r="W145" s="283"/>
    </row>
    <row r="146" spans="1:23" customFormat="1" ht="24" customHeight="1">
      <c r="A146" s="258"/>
      <c r="B146" s="258"/>
      <c r="C146" s="237">
        <v>13</v>
      </c>
      <c r="D146" s="277">
        <v>102</v>
      </c>
      <c r="E146" s="277">
        <v>109</v>
      </c>
      <c r="F146" s="285"/>
      <c r="G146" s="277">
        <v>111.75</v>
      </c>
      <c r="H146" s="277">
        <v>118.75</v>
      </c>
      <c r="I146" s="286"/>
      <c r="J146" s="277">
        <v>121.75</v>
      </c>
      <c r="K146" s="277">
        <v>129</v>
      </c>
      <c r="L146" s="280"/>
      <c r="M146" s="281"/>
      <c r="N146" s="356"/>
      <c r="O146" s="356"/>
      <c r="P146" s="258"/>
      <c r="Q146" s="258"/>
      <c r="R146" s="282"/>
      <c r="T146" s="258"/>
      <c r="U146" s="258"/>
      <c r="V146" s="283"/>
      <c r="W146" s="283"/>
    </row>
    <row r="147" spans="1:23" customFormat="1" ht="24" customHeight="1">
      <c r="A147" s="258"/>
      <c r="B147" s="258"/>
      <c r="C147" s="235">
        <v>14</v>
      </c>
      <c r="D147" s="284">
        <v>108.25</v>
      </c>
      <c r="E147" s="284">
        <v>117</v>
      </c>
      <c r="F147" s="285"/>
      <c r="G147" s="284">
        <v>119.75</v>
      </c>
      <c r="H147" s="284">
        <v>128.5</v>
      </c>
      <c r="I147" s="286"/>
      <c r="J147" s="284">
        <v>131.75</v>
      </c>
      <c r="K147" s="284">
        <v>140.25</v>
      </c>
      <c r="L147" s="280"/>
      <c r="M147" s="281"/>
      <c r="N147" s="356"/>
      <c r="O147" s="356"/>
      <c r="P147" s="258"/>
      <c r="Q147" s="258"/>
      <c r="R147" s="282"/>
      <c r="T147" s="258"/>
      <c r="U147" s="258"/>
      <c r="V147" s="258"/>
      <c r="W147" s="258"/>
    </row>
    <row r="148" spans="1:23" customFormat="1" ht="24" customHeight="1">
      <c r="A148" s="258"/>
      <c r="B148" s="258"/>
      <c r="C148" s="237">
        <v>15</v>
      </c>
      <c r="D148" s="277">
        <v>116</v>
      </c>
      <c r="E148" s="277">
        <v>126</v>
      </c>
      <c r="F148" s="285"/>
      <c r="G148" s="277">
        <v>129</v>
      </c>
      <c r="H148" s="277">
        <v>139</v>
      </c>
      <c r="I148" s="286"/>
      <c r="J148" s="277">
        <v>142.5</v>
      </c>
      <c r="K148" s="277">
        <v>152.25</v>
      </c>
      <c r="L148" s="280"/>
      <c r="M148" s="355" t="s">
        <v>113</v>
      </c>
      <c r="N148" s="355"/>
      <c r="O148" s="350">
        <v>1.3846666666666667</v>
      </c>
      <c r="P148" s="258"/>
      <c r="Q148" s="258"/>
      <c r="R148" s="282"/>
      <c r="T148" s="258"/>
      <c r="U148" s="258"/>
      <c r="V148" s="258"/>
      <c r="W148" s="258"/>
    </row>
    <row r="149" spans="1:23" customFormat="1" ht="24" customHeight="1">
      <c r="A149" s="258"/>
      <c r="B149" s="258"/>
      <c r="C149" s="367"/>
      <c r="D149" s="368"/>
      <c r="E149" s="368"/>
      <c r="F149" s="369"/>
      <c r="G149" s="368"/>
      <c r="H149" s="368"/>
      <c r="I149" s="370"/>
      <c r="J149" s="368"/>
      <c r="K149" s="368"/>
      <c r="L149" s="280"/>
      <c r="M149" s="355"/>
      <c r="N149" s="355"/>
      <c r="O149" s="350"/>
      <c r="P149" s="258"/>
      <c r="Q149" s="258"/>
      <c r="R149" s="282"/>
      <c r="T149" s="258"/>
      <c r="U149" s="258"/>
      <c r="V149" s="258"/>
      <c r="W149" s="258"/>
    </row>
    <row r="150" spans="1:23" customFormat="1" ht="15" customHeight="1" thickBot="1">
      <c r="A150" s="249"/>
      <c r="B150" s="249"/>
      <c r="C150" s="291"/>
      <c r="D150" s="292"/>
      <c r="E150" s="292"/>
      <c r="F150" s="293"/>
      <c r="G150" s="293"/>
      <c r="H150" s="293"/>
      <c r="I150" s="294"/>
      <c r="J150" s="282"/>
      <c r="K150" s="282"/>
      <c r="L150" s="282"/>
      <c r="M150" s="295"/>
      <c r="N150" s="290"/>
      <c r="O150" s="290"/>
      <c r="P150" s="249"/>
      <c r="Q150" s="249"/>
      <c r="R150" s="282"/>
      <c r="T150" s="258"/>
      <c r="U150" s="249"/>
      <c r="V150" s="249"/>
      <c r="W150" s="249"/>
    </row>
    <row r="151" spans="1:23" customFormat="1" ht="13.5" customHeight="1" thickTop="1">
      <c r="A151" s="249"/>
      <c r="B151" s="296"/>
      <c r="C151" s="296"/>
      <c r="D151" s="296"/>
      <c r="E151" s="296"/>
      <c r="F151" s="296"/>
      <c r="G151" s="296"/>
      <c r="H151" s="296"/>
      <c r="I151" s="296"/>
      <c r="J151" s="296"/>
      <c r="K151" s="296"/>
      <c r="L151" s="296"/>
      <c r="M151" s="296"/>
      <c r="N151" s="296"/>
      <c r="O151" s="296"/>
      <c r="P151" s="249"/>
      <c r="Q151" s="249"/>
      <c r="R151" s="249"/>
      <c r="T151" s="249"/>
      <c r="U151" s="249"/>
      <c r="V151" s="249"/>
      <c r="W151" s="249"/>
    </row>
  </sheetData>
  <sheetProtection algorithmName="SHA-512" hashValue="Fgi30akOy2LSDjIlz1pE4+Tsl1WbbjZ/TpDNxXzPHZ+ANFpp/K4ilf7OeCTgXbBwB0NsoUlh/wFaA9s4dkdpFA==" saltValue="kosie+roS7u57emYDzgfTg==" spinCount="100000" sheet="1" objects="1" scenarios="1"/>
  <mergeCells count="64">
    <mergeCell ref="N139:O147"/>
    <mergeCell ref="M148:N149"/>
    <mergeCell ref="O148:O149"/>
    <mergeCell ref="N123:O131"/>
    <mergeCell ref="M132:N133"/>
    <mergeCell ref="O132:O133"/>
    <mergeCell ref="G137:H137"/>
    <mergeCell ref="D138:E138"/>
    <mergeCell ref="G138:H138"/>
    <mergeCell ref="J138:K138"/>
    <mergeCell ref="N107:O115"/>
    <mergeCell ref="M116:N117"/>
    <mergeCell ref="O116:O117"/>
    <mergeCell ref="G121:H121"/>
    <mergeCell ref="D122:E122"/>
    <mergeCell ref="G122:H122"/>
    <mergeCell ref="J122:K122"/>
    <mergeCell ref="N91:O99"/>
    <mergeCell ref="M100:N101"/>
    <mergeCell ref="O100:O101"/>
    <mergeCell ref="G105:H105"/>
    <mergeCell ref="D106:E106"/>
    <mergeCell ref="G106:H106"/>
    <mergeCell ref="J106:K106"/>
    <mergeCell ref="N75:O83"/>
    <mergeCell ref="M84:N85"/>
    <mergeCell ref="O84:O85"/>
    <mergeCell ref="G89:H89"/>
    <mergeCell ref="D90:E90"/>
    <mergeCell ref="G90:H90"/>
    <mergeCell ref="J90:K90"/>
    <mergeCell ref="N59:O67"/>
    <mergeCell ref="M68:N69"/>
    <mergeCell ref="O68:O69"/>
    <mergeCell ref="G73:H73"/>
    <mergeCell ref="D74:E74"/>
    <mergeCell ref="G74:H74"/>
    <mergeCell ref="J74:K74"/>
    <mergeCell ref="N43:O51"/>
    <mergeCell ref="M52:N53"/>
    <mergeCell ref="O52:O53"/>
    <mergeCell ref="G57:H57"/>
    <mergeCell ref="D58:E58"/>
    <mergeCell ref="G58:H58"/>
    <mergeCell ref="J58:K58"/>
    <mergeCell ref="N27:O35"/>
    <mergeCell ref="M36:N37"/>
    <mergeCell ref="O36:O37"/>
    <mergeCell ref="G41:H41"/>
    <mergeCell ref="D42:E42"/>
    <mergeCell ref="G42:H42"/>
    <mergeCell ref="J42:K42"/>
    <mergeCell ref="N11:O19"/>
    <mergeCell ref="M20:N21"/>
    <mergeCell ref="O20:O21"/>
    <mergeCell ref="G25:H25"/>
    <mergeCell ref="D26:E26"/>
    <mergeCell ref="G26:H26"/>
    <mergeCell ref="J26:K26"/>
    <mergeCell ref="G9:H9"/>
    <mergeCell ref="D10:E10"/>
    <mergeCell ref="G10:H10"/>
    <mergeCell ref="J10:K10"/>
    <mergeCell ref="B6:O6"/>
  </mergeCells>
  <printOptions horizontalCentered="1"/>
  <pageMargins left="0.39370078740157499" right="0.35433070866141703" top="0.511811023622047" bottom="0.55118110236220497" header="0.31496062992126" footer="0.31496062992126"/>
  <pageSetup paperSize="9" scale="60" fitToHeight="2" orientation="portrait"/>
  <headerFooter alignWithMargins="0">
    <oddFooter>&amp;L&amp;K000000&amp;P van &amp;N&amp;R&amp;8&amp;K000000&amp;D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ba25a7a-e915-4276-833c-6575bc1da025" xsi:nil="true"/>
    <lcf76f155ced4ddcb4097134ff3c332f xmlns="2d99f15f-cf07-484e-a6b2-d764e48b776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A309D9B1A67843A794705C0E77F6E6" ma:contentTypeVersion="13" ma:contentTypeDescription="Een nieuw document maken." ma:contentTypeScope="" ma:versionID="7c4f4956e61db74321ee1334db8e2fbb">
  <xsd:schema xmlns:xsd="http://www.w3.org/2001/XMLSchema" xmlns:xs="http://www.w3.org/2001/XMLSchema" xmlns:p="http://schemas.microsoft.com/office/2006/metadata/properties" xmlns:ns2="a88d69f6-725d-45a3-ba3c-d623cdcfac60" xmlns:ns3="e3209c88-bc72-45f5-84b5-e30e30b0d52a" targetNamespace="http://schemas.microsoft.com/office/2006/metadata/properties" ma:root="true" ma:fieldsID="fc2743df639635f8f9821d95e189c4ce" ns2:_="" ns3:_="">
    <xsd:import namespace="a88d69f6-725d-45a3-ba3c-d623cdcfac60"/>
    <xsd:import namespace="e3209c88-bc72-45f5-84b5-e30e30b0d52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d69f6-725d-45a3-ba3c-d623cdcfac60"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0a839e85-256a-48c8-a8e3-ff6c75c0ff36}" ma:internalName="TaxCatchAll" ma:showField="CatchAllData" ma:web="a88d69f6-725d-45a3-ba3c-d623cdcfac6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3209c88-bc72-45f5-84b5-e30e30b0d52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c2a34957-f4c5-4396-b3a3-e9c9104dfe7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0dfe49164f4f62d20672e3ce4fecc109">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b74d04d82d1b7b10997fba17cb8836e5"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F3A96A-31C7-4461-B2D2-3F51D21EF11A}">
  <ds:schemaRefs>
    <ds:schemaRef ds:uri="http://schemas.microsoft.com/office/2006/metadata/properties"/>
    <ds:schemaRef ds:uri="http://schemas.microsoft.com/office/infopath/2007/PartnerControls"/>
    <ds:schemaRef ds:uri="a88d69f6-725d-45a3-ba3c-d623cdcfac60"/>
    <ds:schemaRef ds:uri="e3209c88-bc72-45f5-84b5-e30e30b0d52a"/>
  </ds:schemaRefs>
</ds:datastoreItem>
</file>

<file path=customXml/itemProps2.xml><?xml version="1.0" encoding="utf-8"?>
<ds:datastoreItem xmlns:ds="http://schemas.openxmlformats.org/officeDocument/2006/customXml" ds:itemID="{79F8D2BC-9704-4483-A148-FE6CC2CDEEAB}">
  <ds:schemaRefs>
    <ds:schemaRef ds:uri="http://schemas.microsoft.com/sharepoint/v3/contenttype/forms"/>
  </ds:schemaRefs>
</ds:datastoreItem>
</file>

<file path=customXml/itemProps3.xml><?xml version="1.0" encoding="utf-8"?>
<ds:datastoreItem xmlns:ds="http://schemas.openxmlformats.org/officeDocument/2006/customXml" ds:itemID="{6039A7F6-4302-4338-AF67-C7F42E1D37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d69f6-725d-45a3-ba3c-d623cdcfac60"/>
    <ds:schemaRef ds:uri="e3209c88-bc72-45f5-84b5-e30e30b0d5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E7559E-1024-4C17-8209-AF3685E18F8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80</vt:i4>
      </vt:variant>
    </vt:vector>
  </HeadingPairs>
  <TitlesOfParts>
    <vt:vector size="88" baseType="lpstr">
      <vt:lpstr>Colofon 1</vt:lpstr>
      <vt:lpstr>1.Algemene info</vt:lpstr>
      <vt:lpstr>2.Prijsopgaaf Broker opslagen</vt:lpstr>
      <vt:lpstr>3. % doelstelling per doelgroep</vt:lpstr>
      <vt:lpstr>4.Berekening Inschrijfprijs</vt:lpstr>
      <vt:lpstr>5.Prijsscore</vt:lpstr>
      <vt:lpstr>6. Richtlijntarieven ex BTW (1)</vt:lpstr>
      <vt:lpstr>7. Richtlijntarieven ex BTW (2)</vt:lpstr>
      <vt:lpstr>'Colofon 1'!_Hlk509496684</vt:lpstr>
      <vt:lpstr>'Colofon 1'!_Ref300290537</vt:lpstr>
      <vt:lpstr>'Colofon 1'!_Ref300297289</vt:lpstr>
      <vt:lpstr>'Colofon 1'!_Ref527209689</vt:lpstr>
      <vt:lpstr>'Colofon 1'!_Ref527209713</vt:lpstr>
      <vt:lpstr>'Colofon 1'!_Ref527212027</vt:lpstr>
      <vt:lpstr>'Colofon 1'!_Ref527212058</vt:lpstr>
      <vt:lpstr>'Colofon 1'!_Ref527212079</vt:lpstr>
      <vt:lpstr>'Colofon 1'!_Ref527212102</vt:lpstr>
      <vt:lpstr>'Colofon 1'!_Ref527212123</vt:lpstr>
      <vt:lpstr>'Colofon 1'!_Ref527212178</vt:lpstr>
      <vt:lpstr>'Colofon 1'!_Ref527212216</vt:lpstr>
      <vt:lpstr>'Colofon 1'!_Ref527212304</vt:lpstr>
      <vt:lpstr>'Colofon 1'!_Ref527212424</vt:lpstr>
      <vt:lpstr>'Colofon 1'!_Ref527216086</vt:lpstr>
      <vt:lpstr>'Colofon 1'!_Ref527960825</vt:lpstr>
      <vt:lpstr>'Colofon 1'!_Toc300302676</vt:lpstr>
      <vt:lpstr>'Colofon 1'!_Toc300302679</vt:lpstr>
      <vt:lpstr>'Colofon 1'!_Toc300302680</vt:lpstr>
      <vt:lpstr>'Colofon 1'!_Toc300302689</vt:lpstr>
      <vt:lpstr>'Colofon 1'!_Toc300302730</vt:lpstr>
      <vt:lpstr>'Colofon 1'!_Toc300302731</vt:lpstr>
      <vt:lpstr>'Colofon 1'!_Toc300302739</vt:lpstr>
      <vt:lpstr>'Colofon 1'!_Toc300302771</vt:lpstr>
      <vt:lpstr>'Colofon 1'!_Toc300302809</vt:lpstr>
      <vt:lpstr>'Colofon 1'!_Toc300302821</vt:lpstr>
      <vt:lpstr>'Colofon 1'!_Toc300302836</vt:lpstr>
      <vt:lpstr>'Colofon 1'!_Toc300302847</vt:lpstr>
      <vt:lpstr>'Colofon 1'!_Toc300302860</vt:lpstr>
      <vt:lpstr>'Colofon 1'!_Toc300302867</vt:lpstr>
      <vt:lpstr>'Colofon 1'!_Toc300302868</vt:lpstr>
      <vt:lpstr>'Colofon 1'!_Toc300302886</vt:lpstr>
      <vt:lpstr>'Colofon 1'!_Toc300302914</vt:lpstr>
      <vt:lpstr>'Colofon 1'!_Toc300302916</vt:lpstr>
      <vt:lpstr>'Colofon 1'!_Toc300302919</vt:lpstr>
      <vt:lpstr>'Colofon 1'!_Toc300302935</vt:lpstr>
      <vt:lpstr>'Colofon 1'!_Toc300302985</vt:lpstr>
      <vt:lpstr>'Colofon 1'!_Toc300302993</vt:lpstr>
      <vt:lpstr>'Colofon 1'!_Toc300303483</vt:lpstr>
      <vt:lpstr>'Colofon 1'!_Toc300303498</vt:lpstr>
      <vt:lpstr>'Colofon 1'!_Toc300303504</vt:lpstr>
      <vt:lpstr>'Colofon 1'!_Toc300303537</vt:lpstr>
      <vt:lpstr>'Colofon 1'!_Toc300303574</vt:lpstr>
      <vt:lpstr>'Colofon 1'!_Toc300303661</vt:lpstr>
      <vt:lpstr>'Colofon 1'!_Toc300303682</vt:lpstr>
      <vt:lpstr>'Colofon 1'!_Toc300303688</vt:lpstr>
      <vt:lpstr>'Colofon 1'!_Toc300303695</vt:lpstr>
      <vt:lpstr>'Colofon 1'!_Toc300303706</vt:lpstr>
      <vt:lpstr>'Colofon 1'!_Toc300303708</vt:lpstr>
      <vt:lpstr>'Colofon 1'!_Toc300303715</vt:lpstr>
      <vt:lpstr>'Colofon 1'!_Toc300303721</vt:lpstr>
      <vt:lpstr>'Colofon 1'!_Toc300303727</vt:lpstr>
      <vt:lpstr>'Colofon 1'!_Toc300303729</vt:lpstr>
      <vt:lpstr>'Colofon 1'!_Toc300303743</vt:lpstr>
      <vt:lpstr>'Colofon 1'!_Toc300303745</vt:lpstr>
      <vt:lpstr>'Colofon 1'!_Toc300303770</vt:lpstr>
      <vt:lpstr>'Colofon 1'!_Toc300303772</vt:lpstr>
      <vt:lpstr>'Colofon 1'!_Toc300304665</vt:lpstr>
      <vt:lpstr>'Colofon 1'!_Toc300304678</vt:lpstr>
      <vt:lpstr>'Colofon 1'!_Toc300304688</vt:lpstr>
      <vt:lpstr>'Colofon 1'!_Toc300304702</vt:lpstr>
      <vt:lpstr>'Colofon 1'!_Toc300304712</vt:lpstr>
      <vt:lpstr>'Colofon 1'!_Toc300304714</vt:lpstr>
      <vt:lpstr>'Colofon 1'!_Toc300304725</vt:lpstr>
      <vt:lpstr>'Colofon 1'!_Toc300304727</vt:lpstr>
      <vt:lpstr>'Colofon 1'!_Toc336119413</vt:lpstr>
      <vt:lpstr>'Colofon 1'!_Toc336119414</vt:lpstr>
      <vt:lpstr>'Colofon 1'!_Toc336119416</vt:lpstr>
      <vt:lpstr>'Colofon 1'!_Toc336119433</vt:lpstr>
      <vt:lpstr>'1.Algemene info'!Afdrukbereik</vt:lpstr>
      <vt:lpstr>'2.Prijsopgaaf Broker opslagen'!Afdrukbereik</vt:lpstr>
      <vt:lpstr>'3. % doelstelling per doelgroep'!Afdrukbereik</vt:lpstr>
      <vt:lpstr>'4.Berekening Inschrijfprijs'!Afdrukbereik</vt:lpstr>
      <vt:lpstr>'5.Prijsscore'!Afdrukbereik</vt:lpstr>
      <vt:lpstr>'6. Richtlijntarieven ex BTW (1)'!Afdrukbereik</vt:lpstr>
      <vt:lpstr>'7. Richtlijntarieven ex BTW (2)'!Afdrukbereik</vt:lpstr>
      <vt:lpstr>'Colofon 1'!Afdrukbereik</vt:lpstr>
      <vt:lpstr>'1.Algemene info'!Afdruktitels</vt:lpstr>
      <vt:lpstr>'6. Richtlijntarieven ex BTW (1)'!Afdruktitels</vt:lpstr>
      <vt:lpstr>'7. Richtlijntarieven ex BTW (2)'!Afdruktitels</vt:lpstr>
    </vt:vector>
  </TitlesOfParts>
  <Manager/>
  <Company>Labor Redimo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 (incl doelgroepenlijst)</dc:title>
  <dc:subject/>
  <dc:creator>Siep Scherpel</dc:creator>
  <cp:keywords/>
  <dc:description>© Labor Redimo</dc:description>
  <cp:lastModifiedBy>Siep Scherpel</cp:lastModifiedBy>
  <cp:revision/>
  <dcterms:created xsi:type="dcterms:W3CDTF">2021-01-27T10:13:38Z</dcterms:created>
  <dcterms:modified xsi:type="dcterms:W3CDTF">2025-10-21T14:09:53Z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y fmtid="{D5CDD505-2E9C-101B-9397-08002B2CF9AE}" pid="3" name="_dlc_DocIdItemGuid">
    <vt:lpwstr>1b809211-fcb8-488e-af6b-f577ef7cdb4e</vt:lpwstr>
  </property>
  <property fmtid="{D5CDD505-2E9C-101B-9397-08002B2CF9AE}" pid="4" name="TaxKeyword">
    <vt:lpwstr/>
  </property>
  <property fmtid="{D5CDD505-2E9C-101B-9397-08002B2CF9AE}" pid="5" name="AfdelingEigenaar">
    <vt:lpwstr/>
  </property>
  <property fmtid="{D5CDD505-2E9C-101B-9397-08002B2CF9AE}" pid="6" name="MSIP_Label_59c0cc81-595d-4442-996c-ce61e35947ec_Enabled">
    <vt:lpwstr>true</vt:lpwstr>
  </property>
  <property fmtid="{D5CDD505-2E9C-101B-9397-08002B2CF9AE}" pid="7" name="MSIP_Label_59c0cc81-595d-4442-996c-ce61e35947ec_SetDate">
    <vt:lpwstr>2023-11-23T10:51:03Z</vt:lpwstr>
  </property>
  <property fmtid="{D5CDD505-2E9C-101B-9397-08002B2CF9AE}" pid="8" name="MSIP_Label_59c0cc81-595d-4442-996c-ce61e35947ec_Method">
    <vt:lpwstr>Privileged</vt:lpwstr>
  </property>
  <property fmtid="{D5CDD505-2E9C-101B-9397-08002B2CF9AE}" pid="9" name="MSIP_Label_59c0cc81-595d-4442-996c-ce61e35947ec_Name">
    <vt:lpwstr>Inf_publiek</vt:lpwstr>
  </property>
  <property fmtid="{D5CDD505-2E9C-101B-9397-08002B2CF9AE}" pid="10" name="MSIP_Label_59c0cc81-595d-4442-996c-ce61e35947ec_SiteId">
    <vt:lpwstr>0dba6fac-6971-48f3-9af1-d8a86d20e1ed</vt:lpwstr>
  </property>
  <property fmtid="{D5CDD505-2E9C-101B-9397-08002B2CF9AE}" pid="11" name="MSIP_Label_59c0cc81-595d-4442-996c-ce61e35947ec_ActionId">
    <vt:lpwstr>77568918-2c0b-460c-b398-346dee6f5e2f</vt:lpwstr>
  </property>
  <property fmtid="{D5CDD505-2E9C-101B-9397-08002B2CF9AE}" pid="12" name="MSIP_Label_59c0cc81-595d-4442-996c-ce61e35947ec_ContentBits">
    <vt:lpwstr>0</vt:lpwstr>
  </property>
  <property fmtid="{D5CDD505-2E9C-101B-9397-08002B2CF9AE}" pid="13" name="MSIP_Label_24e57bac-d225-40fb-8a9e-62b5be587a96_Enabled">
    <vt:lpwstr>true</vt:lpwstr>
  </property>
  <property fmtid="{D5CDD505-2E9C-101B-9397-08002B2CF9AE}" pid="14" name="MSIP_Label_24e57bac-d225-40fb-8a9e-62b5be587a96_SetDate">
    <vt:lpwstr>2025-01-23T07:20:06Z</vt:lpwstr>
  </property>
  <property fmtid="{D5CDD505-2E9C-101B-9397-08002B2CF9AE}" pid="15" name="MSIP_Label_24e57bac-d225-40fb-8a9e-62b5be587a96_Method">
    <vt:lpwstr>Standard</vt:lpwstr>
  </property>
  <property fmtid="{D5CDD505-2E9C-101B-9397-08002B2CF9AE}" pid="16" name="MSIP_Label_24e57bac-d225-40fb-8a9e-62b5be587a96_Name">
    <vt:lpwstr>Internal</vt:lpwstr>
  </property>
  <property fmtid="{D5CDD505-2E9C-101B-9397-08002B2CF9AE}" pid="17" name="MSIP_Label_24e57bac-d225-40fb-8a9e-62b5be587a96_SiteId">
    <vt:lpwstr>a398fcff-8d2b-4930-a7f7-e1c99a108d77</vt:lpwstr>
  </property>
  <property fmtid="{D5CDD505-2E9C-101B-9397-08002B2CF9AE}" pid="18" name="MSIP_Label_24e57bac-d225-40fb-8a9e-62b5be587a96_ActionId">
    <vt:lpwstr>b1cfcad0-a860-4c58-bd15-becd1c638250</vt:lpwstr>
  </property>
  <property fmtid="{D5CDD505-2E9C-101B-9397-08002B2CF9AE}" pid="19" name="MSIP_Label_24e57bac-d225-40fb-8a9e-62b5be587a96_ContentBits">
    <vt:lpwstr>0</vt:lpwstr>
  </property>
  <property fmtid="{D5CDD505-2E9C-101B-9397-08002B2CF9AE}" pid="20" name="MediaServiceImageTags">
    <vt:lpwstr/>
  </property>
</Properties>
</file>