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O:\D-FC Inkoop\3. Inkooptrajecten\2025-011-HIRB-EA-Paint, non paint en equipment\b) Aanbestedingsdocumenten\2) Definitief\2) Bijlagen\"/>
    </mc:Choice>
  </mc:AlternateContent>
  <xr:revisionPtr revIDLastSave="0" documentId="13_ncr:1_{98F21386-0DB3-4A3D-AFC4-FEAC9B97A14D}" xr6:coauthVersionLast="47" xr6:coauthVersionMax="47" xr10:uidLastSave="{00000000-0000-0000-0000-000000000000}"/>
  <bookViews>
    <workbookView xWindow="-108" yWindow="-108" windowWidth="23256" windowHeight="12456" activeTab="3" xr2:uid="{A3F841D1-6494-46D2-B553-DE9DE4840521}"/>
  </bookViews>
  <sheets>
    <sheet name="Voorblad" sheetId="1" r:id="rId1"/>
    <sheet name="Paint" sheetId="2" r:id="rId2"/>
    <sheet name="Non-paint" sheetId="3" r:id="rId3"/>
    <sheet name="Equipment"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 i="4" l="1"/>
  <c r="Q13" i="2"/>
  <c r="R13" i="2"/>
  <c r="Q14" i="2"/>
  <c r="R14" i="2"/>
  <c r="Q15" i="2"/>
  <c r="R15" i="2"/>
  <c r="Q16" i="2"/>
  <c r="R16" i="2"/>
  <c r="Q17" i="2"/>
  <c r="R17" i="2"/>
  <c r="Q18" i="2"/>
  <c r="R18" i="2"/>
  <c r="Q19" i="2"/>
  <c r="R19" i="2" s="1"/>
  <c r="Q20" i="2"/>
  <c r="R20" i="2"/>
  <c r="Q21" i="2"/>
  <c r="R21" i="2"/>
  <c r="Q22" i="2"/>
  <c r="R22" i="2"/>
  <c r="Q23" i="2"/>
  <c r="R23" i="2"/>
  <c r="Q24" i="2"/>
  <c r="R24" i="2"/>
  <c r="Q25" i="2"/>
  <c r="R25" i="2" s="1"/>
  <c r="Q26" i="2"/>
  <c r="R26" i="2"/>
  <c r="Q27" i="2"/>
  <c r="R27" i="2"/>
  <c r="Q28" i="2"/>
  <c r="R28" i="2"/>
  <c r="Q29" i="2"/>
  <c r="R29" i="2"/>
  <c r="Q30" i="2"/>
  <c r="R30" i="2"/>
  <c r="Q31" i="2"/>
  <c r="R31" i="2" s="1"/>
  <c r="Q32" i="2"/>
  <c r="R32" i="2"/>
  <c r="Q33" i="2"/>
  <c r="R33" i="2"/>
  <c r="Q34" i="2"/>
  <c r="R34" i="2"/>
  <c r="Q35" i="2"/>
  <c r="R35" i="2"/>
  <c r="J13" i="2"/>
  <c r="K13" i="2"/>
  <c r="J14" i="2"/>
  <c r="K14" i="2"/>
  <c r="J15" i="2"/>
  <c r="K15" i="2"/>
  <c r="J16" i="2"/>
  <c r="K16" i="2"/>
  <c r="J17" i="2"/>
  <c r="K17" i="2"/>
  <c r="J18" i="2"/>
  <c r="K18" i="2" s="1"/>
  <c r="J19" i="2"/>
  <c r="K19" i="2"/>
  <c r="J20" i="2"/>
  <c r="K20" i="2"/>
  <c r="J21" i="2"/>
  <c r="K21" i="2"/>
  <c r="J22" i="2"/>
  <c r="K22" i="2" s="1"/>
  <c r="J23" i="2"/>
  <c r="K23" i="2"/>
  <c r="J24" i="2"/>
  <c r="K24" i="2" s="1"/>
  <c r="J25" i="2"/>
  <c r="K25" i="2"/>
  <c r="J26" i="2"/>
  <c r="K26" i="2"/>
  <c r="J27" i="2"/>
  <c r="K27" i="2" s="1"/>
  <c r="J28" i="2"/>
  <c r="K28" i="2" s="1"/>
  <c r="J29" i="2"/>
  <c r="K29" i="2"/>
  <c r="J30" i="2"/>
  <c r="K30" i="2" s="1"/>
  <c r="J31" i="2"/>
  <c r="K31" i="2" s="1"/>
  <c r="J32" i="2"/>
  <c r="K32" i="2" s="1"/>
  <c r="J33" i="2"/>
  <c r="K33" i="2"/>
  <c r="J34" i="2"/>
  <c r="K34" i="2" s="1"/>
  <c r="J35" i="2"/>
  <c r="K35" i="2"/>
  <c r="Q4" i="2"/>
  <c r="R4" i="2" s="1"/>
  <c r="Q5" i="2"/>
  <c r="R5" i="2" s="1"/>
  <c r="Q6" i="2"/>
  <c r="R6" i="2"/>
  <c r="Q7" i="2"/>
  <c r="R7" i="2"/>
  <c r="Q8" i="2"/>
  <c r="R8" i="2"/>
  <c r="Q9" i="2"/>
  <c r="R9" i="2"/>
  <c r="Q10" i="2"/>
  <c r="R10" i="2"/>
  <c r="Q11" i="2"/>
  <c r="R11" i="2" s="1"/>
  <c r="Q12" i="2"/>
  <c r="R12" i="2" s="1"/>
  <c r="J4" i="2"/>
  <c r="K4" i="2"/>
  <c r="J5" i="2"/>
  <c r="K5" i="2"/>
  <c r="J6" i="2"/>
  <c r="K6" i="2" s="1"/>
  <c r="J7" i="2"/>
  <c r="K7" i="2"/>
  <c r="J8" i="2"/>
  <c r="K8" i="2"/>
  <c r="J9" i="2"/>
  <c r="K9" i="2"/>
  <c r="J10" i="2"/>
  <c r="K10" i="2"/>
  <c r="J11" i="2"/>
  <c r="K11" i="2"/>
  <c r="J12" i="2"/>
  <c r="K12" i="2" s="1"/>
  <c r="Q3" i="2" l="1"/>
  <c r="R3" i="2" s="1"/>
  <c r="Q13" i="4"/>
  <c r="R13" i="4" s="1"/>
  <c r="K13" i="4"/>
  <c r="J13" i="4"/>
  <c r="Q12" i="4"/>
  <c r="R12" i="4" s="1"/>
  <c r="J12" i="4"/>
  <c r="K12" i="4" s="1"/>
  <c r="Q11" i="4"/>
  <c r="R11" i="4" s="1"/>
  <c r="J11" i="4"/>
  <c r="K11" i="4" s="1"/>
  <c r="Q10" i="4"/>
  <c r="R10" i="4" s="1"/>
  <c r="J10" i="4"/>
  <c r="K10" i="4" s="1"/>
  <c r="Q9" i="4"/>
  <c r="R9" i="4" s="1"/>
  <c r="J9" i="4"/>
  <c r="K9" i="4" s="1"/>
  <c r="Q8" i="4"/>
  <c r="R8" i="4" s="1"/>
  <c r="J8" i="4"/>
  <c r="K8" i="4" s="1"/>
  <c r="Q7" i="4"/>
  <c r="R7" i="4" s="1"/>
  <c r="J7" i="4"/>
  <c r="K7" i="4" s="1"/>
  <c r="Q6" i="4"/>
  <c r="R6" i="4" s="1"/>
  <c r="J6" i="4"/>
  <c r="K6" i="4" s="1"/>
  <c r="Q5" i="4"/>
  <c r="R5" i="4" s="1"/>
  <c r="J5" i="4"/>
  <c r="K5" i="4" s="1"/>
  <c r="Q4" i="4"/>
  <c r="R4" i="4" s="1"/>
  <c r="K4" i="4"/>
  <c r="J4" i="4"/>
  <c r="Q3" i="4"/>
  <c r="R3" i="4" s="1"/>
  <c r="J3" i="4"/>
  <c r="J3" i="2"/>
  <c r="K3" i="2" s="1"/>
  <c r="K36" i="2" l="1"/>
  <c r="C21" i="1" s="1"/>
  <c r="R14" i="4"/>
  <c r="D23" i="1" s="1"/>
  <c r="K14" i="4"/>
  <c r="C23" i="1" s="1"/>
  <c r="E23" i="1" s="1"/>
  <c r="R36" i="2"/>
  <c r="D21" i="1" s="1"/>
  <c r="E21" i="1" l="1"/>
  <c r="Q15" i="3"/>
  <c r="R15" i="3" s="1"/>
  <c r="J15" i="3"/>
  <c r="K15" i="3" s="1"/>
  <c r="Q14" i="3"/>
  <c r="R14" i="3" s="1"/>
  <c r="J14" i="3"/>
  <c r="K14" i="3" s="1"/>
  <c r="Q13" i="3"/>
  <c r="R13" i="3" s="1"/>
  <c r="J13" i="3"/>
  <c r="K13" i="3" s="1"/>
  <c r="Q12" i="3"/>
  <c r="R12" i="3" s="1"/>
  <c r="J12" i="3"/>
  <c r="K12" i="3" s="1"/>
  <c r="Q11" i="3"/>
  <c r="R11" i="3" s="1"/>
  <c r="J11" i="3"/>
  <c r="K11" i="3" s="1"/>
  <c r="Q10" i="3"/>
  <c r="R10" i="3" s="1"/>
  <c r="J10" i="3"/>
  <c r="K10" i="3" s="1"/>
  <c r="Q9" i="3"/>
  <c r="R9" i="3" s="1"/>
  <c r="J9" i="3"/>
  <c r="K9" i="3" s="1"/>
  <c r="Q8" i="3"/>
  <c r="R8" i="3" s="1"/>
  <c r="J8" i="3"/>
  <c r="K8" i="3" s="1"/>
  <c r="Q7" i="3"/>
  <c r="R7" i="3" s="1"/>
  <c r="J7" i="3"/>
  <c r="K7" i="3" s="1"/>
  <c r="Q6" i="3"/>
  <c r="R6" i="3" s="1"/>
  <c r="J6" i="3"/>
  <c r="K6" i="3" s="1"/>
  <c r="Q5" i="3"/>
  <c r="R5" i="3" s="1"/>
  <c r="J5" i="3"/>
  <c r="K5" i="3" s="1"/>
  <c r="Q4" i="3"/>
  <c r="R4" i="3" s="1"/>
  <c r="J4" i="3"/>
  <c r="K4" i="3" s="1"/>
  <c r="Q3" i="3"/>
  <c r="R3" i="3" s="1"/>
  <c r="J3" i="3"/>
  <c r="K3" i="3" s="1"/>
  <c r="R16" i="3" l="1"/>
  <c r="D22" i="1" s="1"/>
  <c r="D24" i="1" s="1"/>
  <c r="K16" i="3"/>
  <c r="C22" i="1" s="1"/>
  <c r="E22" i="1" l="1"/>
  <c r="E24" i="1" s="1"/>
  <c r="C24" i="1"/>
</calcChain>
</file>

<file path=xl/sharedStrings.xml><?xml version="1.0" encoding="utf-8"?>
<sst xmlns="http://schemas.openxmlformats.org/spreadsheetml/2006/main" count="185" uniqueCount="103">
  <si>
    <t>Naam inschrijver (bedrijfsnaam):</t>
  </si>
  <si>
    <t>Naam bevoegde ondertekenaar:</t>
  </si>
  <si>
    <t>Datum ondertekening:</t>
  </si>
  <si>
    <t>Handtekening bevoegde ondertekenaar:</t>
  </si>
  <si>
    <t>Totale kosten</t>
  </si>
  <si>
    <t>Paint</t>
  </si>
  <si>
    <t>Non-paint</t>
  </si>
  <si>
    <t>Equipment</t>
  </si>
  <si>
    <t>Totale fictieve inschrijfprijs</t>
  </si>
  <si>
    <t>Eenheid</t>
  </si>
  <si>
    <t>Huidig product</t>
  </si>
  <si>
    <t>A-merk</t>
  </si>
  <si>
    <t>Omschrijving</t>
  </si>
  <si>
    <t>Merk</t>
  </si>
  <si>
    <t>Korting</t>
  </si>
  <si>
    <t>Nettoprijs</t>
  </si>
  <si>
    <t>Fictieve afname</t>
  </si>
  <si>
    <t>Brutoprijs</t>
  </si>
  <si>
    <t>Kwalitatief alternatief</t>
  </si>
  <si>
    <t>Fictieve jaarprijs</t>
  </si>
  <si>
    <t>Totaalprijs A-merk</t>
  </si>
  <si>
    <t>Totaalprijs alternatief</t>
  </si>
  <si>
    <t>5 Liter</t>
  </si>
  <si>
    <t>ENERGY ACTIVATOR HT/HH</t>
  </si>
  <si>
    <t>1 Liter</t>
  </si>
  <si>
    <t>3,5 Liter</t>
  </si>
  <si>
    <t>PLAMUURMES ENGELS 505 12CM</t>
  </si>
  <si>
    <t>VERSAFLO STARTERSPAKKET INTRISIEK VEILIG</t>
  </si>
  <si>
    <t>PRO BC TINT WB06 BLACK HS</t>
  </si>
  <si>
    <t>MASKER GERSON 9200 FFA2P2SL MAAT M</t>
  </si>
  <si>
    <t>BINNENBEKERS STANDAARD+DEKSEL 125MU 650ML</t>
  </si>
  <si>
    <t>1057R HIGH PRODUCTIVE SURFACER VS7</t>
  </si>
  <si>
    <t>XK203 LOW EMISSION ACTIVATOR FAST</t>
  </si>
  <si>
    <t>CC6750 ULTRA PERFORMANCE ENERGY SYSTEM CLEAR</t>
  </si>
  <si>
    <t>WB2010 BASECOAT BINDER</t>
  </si>
  <si>
    <t>PLAMUUR FERRO MULTI 10,6KG INCL VERHARDER</t>
  </si>
  <si>
    <t>1051R HIGH PRODUCTIVE SURFACER VS1</t>
  </si>
  <si>
    <t>PERFORMANCE SPUITPISTOOL INCL MANOMETER</t>
  </si>
  <si>
    <t>Afname * eenheid</t>
  </si>
  <si>
    <t>Categorie</t>
  </si>
  <si>
    <t>Alternatief</t>
  </si>
  <si>
    <t>DISPENSER A10C TBV 10,6KG</t>
  </si>
  <si>
    <t xml:space="preserve"> BINNENBEKERS MIDI+DEKSEL 125MU 400ML</t>
  </si>
  <si>
    <t>AZ1050 HIGH PRODUCTIVE ACCELERATOR</t>
  </si>
  <si>
    <t>PRO WB2045 BASECOAT CONTROLLER XLH</t>
  </si>
  <si>
    <t>2 stuks</t>
  </si>
  <si>
    <t>3,5 liter</t>
  </si>
  <si>
    <t>PRO WB2030 BASECOAT VISCOSITY BALANCER</t>
  </si>
  <si>
    <t>0,5 Liter</t>
  </si>
  <si>
    <t>PRO WB23 GREEN SHADE BLUE</t>
  </si>
  <si>
    <t xml:space="preserve">PRO BC TINT WB1032 FINE BRIGHT ALUMINIUM </t>
  </si>
  <si>
    <t>PRO BC TINT WB01 WHITE HS</t>
  </si>
  <si>
    <t>PRO BC TINT WB1009 GOLD PEARL</t>
  </si>
  <si>
    <t>PRO BC TINT WB1020 CRYSTAL SILVER EFX</t>
  </si>
  <si>
    <t>PRO BC TINT WB1035 COARSE BRIGHT ALU</t>
  </si>
  <si>
    <t>PRO BC TINT WB1003 BLUE PEARL</t>
  </si>
  <si>
    <t>PRO BC TINT WB1004 SATIN BLUE PEARL</t>
  </si>
  <si>
    <t>PRO BC TINT WB1001 WHITE PEARL</t>
  </si>
  <si>
    <t>PRO BC TINT WB1005 LILAC PEARL</t>
  </si>
  <si>
    <t>PRO BC TINT WB1050 BRIGHTNESS ADJUSTER</t>
  </si>
  <si>
    <t>PRO BC TINT WB1030 SUPER FINE ALUMINIUM</t>
  </si>
  <si>
    <t>PRO BC TINT WB1031 MEDIUM FINE ALUMINUM</t>
  </si>
  <si>
    <t>PRO BC TINT WB60 BRIGHT RED</t>
  </si>
  <si>
    <t>PRO BC TINT WB54 PURE ORANGE</t>
  </si>
  <si>
    <t>1,5 kg</t>
  </si>
  <si>
    <t>1 liter</t>
  </si>
  <si>
    <t>800R PLASTIC ADHESION PROMOTOR</t>
  </si>
  <si>
    <t>BLIK R-MIX CENTARI 5035 (PG-1)</t>
  </si>
  <si>
    <t>AR7202 NON SANDING SURFACER ACTIVATOR</t>
  </si>
  <si>
    <t>PRO WB2043 BASECOAT CONTROLLER LH</t>
  </si>
  <si>
    <t>NS2084 ULTRA PERFORMANCE NON SANDING SURF. VS4</t>
  </si>
  <si>
    <t>NS2607 NON SANDING PRIMER SURFACER VS7</t>
  </si>
  <si>
    <t>NS2602 NON SANDING PRIMER SURFACER VS2</t>
  </si>
  <si>
    <t>SET KOKER PLAMUUR CS MULTI INCL VERHARDER</t>
  </si>
  <si>
    <t>HANDBLOK HOOKIT-I PURPLE+MULTIHOLE 70MMX198MM</t>
  </si>
  <si>
    <t>PAK SCHUURSCHIJVEN HOOKIT 260L+ 150MM P1000</t>
  </si>
  <si>
    <t>SCHUURMACHINE 240V 150MM 5MM</t>
  </si>
  <si>
    <t>HANDSCHOENEN BLAUW MAAT L 100ST</t>
  </si>
  <si>
    <t>EXCENTRISCHE POLIJSTMACHINE 15 MM 230V</t>
  </si>
  <si>
    <t>PAK SCHUURSCHIJVEN HKT 737U CUBITRON II MH 150MM P240</t>
  </si>
  <si>
    <t>PAK FIJNSTOFMASKER FFP2</t>
  </si>
  <si>
    <t>PAK SCHUURSCHIJVEN HKT 737U CUBITRON II MH 150MM P320</t>
  </si>
  <si>
    <t>PAK SCHUURSTROKEN HKT CUBITRON II 737U 70MMX396MM P120</t>
  </si>
  <si>
    <t>PAK SCHUURSTROKEN HKT CUBITRON II 737U 70MMX396MM P180</t>
  </si>
  <si>
    <t>PAK SCHUURSCHIJVEN HKT PURPLE+LD056A CUB. II 150MM P180</t>
  </si>
  <si>
    <t>Totaal</t>
  </si>
  <si>
    <t>XK205 LOW EMISSION ACTIVATOR 5L</t>
  </si>
  <si>
    <t>PAK SCHUURSCHIJVEN PURPLE+ 334U MULTIHOLE P500</t>
  </si>
  <si>
    <t>Invulinstructies</t>
  </si>
  <si>
    <t>2. Alle ingevulde prijzen zijn all-in prijzen (inclusief niet limitatief; verzendkosten, overhead, uitvoeringskosten, algemene kosten, winst en risico en afschrijvingskosten).</t>
  </si>
  <si>
    <t>3. Manipulatief inschrijven is niet toegestaan. Manipulatieve inschrijvingen worden uitgesloten van verdere beoordeling en komen niet in aanmerking voor gunning.</t>
  </si>
  <si>
    <t>4. Met brutoprijs wordt bedoeld, de brutoprijs zoals u deze hanteert.</t>
  </si>
  <si>
    <t>5. Door invulling van het kortingspercentage wordt er een nettoprijs berekend op basis van de brutoprijs.</t>
  </si>
  <si>
    <t>7. Na invulling van de uitgevraagde velden, verschijnt er in kolom "Fictieve jaarprijs" een prijs gebaseerd op de eenheid, nettoprijs en de benoemde fictieve afname. Na invulling van alle producten verschijnt onderin de inschrijfprijs voor dit deel.</t>
  </si>
  <si>
    <t>9. Na een correcte invulling graag het voorblad ondertekenen en bijvoegen bij de inschrijving op de genoemde locatie in Tenderned.</t>
  </si>
  <si>
    <t>PERFORMENCE SPUITPISTOOL H/O-CONVERSIEPAKKET</t>
  </si>
  <si>
    <t>VIZIERHELM MET GELAATSAFDICHTING COMFORT</t>
  </si>
  <si>
    <t>Product omschrijving - of gelijkwaardig product</t>
  </si>
  <si>
    <t>8. Na invulling van alle gevraagde prijzen, verschijnt op het voorblad de inschrijfprijs in cel E24.</t>
  </si>
  <si>
    <t>SCHUURMACHINE PNEUMATISCH EXCENTRISCH 36MM</t>
  </si>
  <si>
    <t>6. In de kolom "Eenheid" vult u een getal in, dit getal betreft het de inhoud van de verpakking waarvoor de brutoprijs gehanteerd wordt. Bijvoorbeeld aantal stuks, aantal liters of gewicht in kilo.</t>
  </si>
  <si>
    <t>1. Vul alle lichtgroen gemarkeerde vellen in op alle tabbladen.</t>
  </si>
  <si>
    <t>Bijlage 4  Prijsblad (calculatieblad) - 2025-011-HIRB-EA Paint, non paint en equipment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</si>
</sst>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5" x14ac:knownFonts="1">
    <font>
      <sz val="11"/>
      <color theme="1"/>
      <name val="Aptos Narrow"/>
      <family val="2"/>
      <scheme val="minor"/>
    </font>
    <font>
      <sz val="11"/>
      <color theme="1"/>
      <name val="Aptos Narrow"/>
      <family val="2"/>
      <scheme val="minor"/>
    </font>
    <font>
      <b/>
      <sz val="11"/>
      <color theme="1"/>
      <name val="Aptos Narrow"/>
      <family val="2"/>
      <scheme val="minor"/>
    </font>
    <font>
      <b/>
      <sz val="12"/>
      <color theme="1"/>
      <name val="Calibri"/>
      <family val="2"/>
    </font>
    <font>
      <sz val="11"/>
      <color theme="1"/>
      <name val="Calibri"/>
      <family val="2"/>
    </font>
  </fonts>
  <fills count="5">
    <fill>
      <patternFill patternType="none"/>
    </fill>
    <fill>
      <patternFill patternType="gray125"/>
    </fill>
    <fill>
      <patternFill patternType="solid">
        <fgColor rgb="FFFF66FF"/>
        <bgColor indexed="64"/>
      </patternFill>
    </fill>
    <fill>
      <patternFill patternType="solid">
        <fgColor theme="9" tint="0.79998168889431442"/>
        <bgColor indexed="64"/>
      </patternFill>
    </fill>
    <fill>
      <patternFill patternType="solid">
        <fgColor rgb="FFFFFFFF"/>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medium">
        <color indexed="64"/>
      </bottom>
      <diagonal/>
    </border>
    <border>
      <left/>
      <right/>
      <top/>
      <bottom style="thin">
        <color indexed="64"/>
      </bottom>
      <diagonal/>
    </border>
    <border>
      <left style="medium">
        <color indexed="64"/>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s>
  <cellStyleXfs count="2">
    <xf numFmtId="0" fontId="0" fillId="0" borderId="0"/>
    <xf numFmtId="9" fontId="1" fillId="0" borderId="0" applyFont="0" applyFill="0" applyBorder="0" applyAlignment="0" applyProtection="0"/>
  </cellStyleXfs>
  <cellXfs count="128">
    <xf numFmtId="0" fontId="0" fillId="0" borderId="0" xfId="0"/>
    <xf numFmtId="0" fontId="0" fillId="3" borderId="2" xfId="0" applyFill="1" applyBorder="1" applyAlignment="1" applyProtection="1">
      <alignment horizontal="center"/>
      <protection locked="0"/>
    </xf>
    <xf numFmtId="44" fontId="0" fillId="3" borderId="2" xfId="0" applyNumberFormat="1" applyFill="1" applyBorder="1" applyProtection="1">
      <protection locked="0"/>
    </xf>
    <xf numFmtId="9" fontId="0" fillId="3" borderId="2" xfId="1" applyFont="1" applyFill="1" applyBorder="1" applyProtection="1">
      <protection locked="0"/>
    </xf>
    <xf numFmtId="0" fontId="0" fillId="3" borderId="13" xfId="0" applyFill="1" applyBorder="1" applyProtection="1">
      <protection locked="0"/>
    </xf>
    <xf numFmtId="0" fontId="0" fillId="3" borderId="13" xfId="0" applyFill="1" applyBorder="1" applyAlignment="1" applyProtection="1">
      <alignment horizontal="center"/>
      <protection locked="0"/>
    </xf>
    <xf numFmtId="44" fontId="0" fillId="3" borderId="13" xfId="0" applyNumberFormat="1" applyFill="1" applyBorder="1" applyProtection="1">
      <protection locked="0"/>
    </xf>
    <xf numFmtId="9" fontId="0" fillId="3" borderId="13" xfId="1" applyFont="1" applyFill="1" applyBorder="1" applyProtection="1">
      <protection locked="0"/>
    </xf>
    <xf numFmtId="0" fontId="0" fillId="3" borderId="1" xfId="0" applyFill="1" applyBorder="1" applyProtection="1">
      <protection locked="0"/>
    </xf>
    <xf numFmtId="0" fontId="0" fillId="3" borderId="1" xfId="0" applyFill="1" applyBorder="1" applyAlignment="1" applyProtection="1">
      <alignment horizontal="center"/>
      <protection locked="0"/>
    </xf>
    <xf numFmtId="44" fontId="0" fillId="3" borderId="1" xfId="0" applyNumberFormat="1" applyFill="1" applyBorder="1" applyProtection="1">
      <protection locked="0"/>
    </xf>
    <xf numFmtId="0" fontId="0" fillId="3" borderId="54" xfId="0" applyFill="1" applyBorder="1" applyAlignment="1" applyProtection="1">
      <alignment horizontal="center"/>
      <protection locked="0"/>
    </xf>
    <xf numFmtId="0" fontId="0" fillId="3" borderId="6" xfId="0" applyFill="1" applyBorder="1" applyProtection="1">
      <protection locked="0"/>
    </xf>
    <xf numFmtId="0" fontId="0" fillId="3" borderId="6" xfId="0" applyFill="1" applyBorder="1" applyAlignment="1" applyProtection="1">
      <alignment horizontal="center"/>
      <protection locked="0"/>
    </xf>
    <xf numFmtId="9" fontId="0" fillId="3" borderId="1" xfId="1" applyFont="1" applyFill="1" applyBorder="1" applyProtection="1">
      <protection locked="0"/>
    </xf>
    <xf numFmtId="44" fontId="0" fillId="3" borderId="6" xfId="0" applyNumberFormat="1" applyFill="1" applyBorder="1" applyProtection="1">
      <protection locked="0"/>
    </xf>
    <xf numFmtId="9" fontId="0" fillId="3" borderId="43" xfId="1" applyFont="1" applyFill="1" applyBorder="1" applyProtection="1">
      <protection locked="0"/>
    </xf>
    <xf numFmtId="9" fontId="0" fillId="3" borderId="6" xfId="1" applyFont="1" applyFill="1" applyBorder="1" applyProtection="1">
      <protection locked="0"/>
    </xf>
    <xf numFmtId="0" fontId="0" fillId="0" borderId="0" xfId="0" applyAlignment="1">
      <alignment vertical="center" wrapText="1"/>
    </xf>
    <xf numFmtId="0" fontId="4" fillId="0" borderId="0" xfId="0" applyFont="1" applyAlignment="1">
      <alignment horizontal="center" vertical="center"/>
    </xf>
    <xf numFmtId="0" fontId="4" fillId="0" borderId="0" xfId="0" applyFont="1"/>
    <xf numFmtId="0" fontId="2" fillId="0" borderId="40" xfId="0" applyFont="1" applyBorder="1"/>
    <xf numFmtId="0" fontId="2" fillId="0" borderId="40" xfId="0" applyFont="1" applyBorder="1" applyAlignment="1">
      <alignment horizontal="center"/>
    </xf>
    <xf numFmtId="0" fontId="2" fillId="0" borderId="38" xfId="0" applyFont="1" applyBorder="1" applyAlignment="1">
      <alignment horizontal="center"/>
    </xf>
    <xf numFmtId="0" fontId="2" fillId="0" borderId="14" xfId="0" applyFont="1" applyBorder="1" applyAlignment="1">
      <alignment horizontal="center"/>
    </xf>
    <xf numFmtId="0" fontId="2" fillId="0" borderId="37" xfId="0" applyFont="1" applyBorder="1"/>
    <xf numFmtId="44" fontId="0" fillId="0" borderId="36" xfId="0" applyNumberFormat="1" applyBorder="1" applyAlignment="1">
      <alignment horizontal="center"/>
    </xf>
    <xf numFmtId="44" fontId="0" fillId="0" borderId="44" xfId="0" applyNumberFormat="1" applyBorder="1" applyAlignment="1">
      <alignment horizontal="center"/>
    </xf>
    <xf numFmtId="44" fontId="0" fillId="0" borderId="30" xfId="0" applyNumberFormat="1" applyBorder="1" applyAlignment="1">
      <alignment horizontal="center"/>
    </xf>
    <xf numFmtId="0" fontId="2" fillId="0" borderId="31" xfId="0" applyFont="1" applyBorder="1"/>
    <xf numFmtId="44" fontId="0" fillId="0" borderId="33" xfId="0" applyNumberFormat="1" applyBorder="1" applyAlignment="1">
      <alignment horizontal="center"/>
    </xf>
    <xf numFmtId="44" fontId="0" fillId="0" borderId="45" xfId="0" applyNumberFormat="1" applyBorder="1" applyAlignment="1">
      <alignment horizontal="center"/>
    </xf>
    <xf numFmtId="44" fontId="0" fillId="0" borderId="31" xfId="0" applyNumberFormat="1" applyBorder="1" applyAlignment="1">
      <alignment horizontal="center"/>
    </xf>
    <xf numFmtId="0" fontId="2" fillId="0" borderId="32" xfId="0" applyFont="1" applyBorder="1"/>
    <xf numFmtId="44" fontId="0" fillId="0" borderId="34" xfId="0" applyNumberFormat="1" applyBorder="1" applyAlignment="1">
      <alignment horizontal="center"/>
    </xf>
    <xf numFmtId="44" fontId="0" fillId="0" borderId="46" xfId="0" applyNumberFormat="1" applyBorder="1" applyAlignment="1">
      <alignment horizontal="center"/>
    </xf>
    <xf numFmtId="44" fontId="0" fillId="0" borderId="32" xfId="0" applyNumberFormat="1" applyBorder="1" applyAlignment="1">
      <alignment horizontal="center"/>
    </xf>
    <xf numFmtId="44" fontId="2" fillId="0" borderId="35" xfId="0" applyNumberFormat="1" applyFont="1" applyBorder="1" applyAlignment="1">
      <alignment horizontal="center"/>
    </xf>
    <xf numFmtId="44" fontId="2" fillId="0" borderId="47" xfId="0" applyNumberFormat="1" applyFont="1" applyBorder="1" applyAlignment="1">
      <alignment horizontal="center"/>
    </xf>
    <xf numFmtId="44" fontId="2" fillId="0" borderId="14" xfId="0" applyNumberFormat="1" applyFont="1" applyBorder="1" applyAlignment="1">
      <alignment horizontal="center"/>
    </xf>
    <xf numFmtId="49" fontId="4" fillId="0" borderId="0" xfId="0" applyNumberFormat="1" applyFont="1"/>
    <xf numFmtId="0" fontId="0" fillId="0" borderId="15" xfId="0" applyBorder="1"/>
    <xf numFmtId="0" fontId="0" fillId="0" borderId="38" xfId="0" applyBorder="1"/>
    <xf numFmtId="0" fontId="0" fillId="0" borderId="47" xfId="0" applyBorder="1" applyAlignment="1">
      <alignment vertical="center" wrapText="1"/>
    </xf>
    <xf numFmtId="0" fontId="2" fillId="0" borderId="9" xfId="0" applyFont="1" applyBorder="1" applyAlignment="1">
      <alignment horizontal="center"/>
    </xf>
    <xf numFmtId="0" fontId="2" fillId="0" borderId="10" xfId="0" applyFont="1" applyBorder="1" applyAlignment="1">
      <alignment horizontal="center"/>
    </xf>
    <xf numFmtId="44" fontId="0" fillId="0" borderId="11" xfId="0" applyNumberFormat="1" applyBorder="1" applyAlignment="1">
      <alignment horizontal="center"/>
    </xf>
    <xf numFmtId="44" fontId="0" fillId="0" borderId="29" xfId="0" applyNumberFormat="1" applyBorder="1" applyAlignment="1">
      <alignment horizontal="center"/>
    </xf>
    <xf numFmtId="44" fontId="0" fillId="0" borderId="13" xfId="0" applyNumberFormat="1" applyBorder="1"/>
    <xf numFmtId="44" fontId="0" fillId="0" borderId="26" xfId="0" applyNumberFormat="1" applyBorder="1"/>
    <xf numFmtId="44" fontId="0" fillId="0" borderId="2" xfId="0" applyNumberFormat="1" applyBorder="1"/>
    <xf numFmtId="44" fontId="0" fillId="0" borderId="55" xfId="0" applyNumberFormat="1" applyBorder="1"/>
    <xf numFmtId="44" fontId="0" fillId="0" borderId="1" xfId="0" applyNumberFormat="1" applyBorder="1"/>
    <xf numFmtId="44" fontId="0" fillId="0" borderId="4" xfId="0" applyNumberFormat="1" applyBorder="1"/>
    <xf numFmtId="0" fontId="0" fillId="0" borderId="15" xfId="0" applyBorder="1" applyAlignment="1">
      <alignment vertical="top"/>
    </xf>
    <xf numFmtId="0" fontId="0" fillId="0" borderId="25" xfId="0" applyBorder="1" applyAlignment="1">
      <alignment horizontal="center"/>
    </xf>
    <xf numFmtId="0" fontId="0" fillId="0" borderId="19" xfId="0" applyBorder="1" applyAlignment="1">
      <alignment horizontal="center"/>
    </xf>
    <xf numFmtId="0" fontId="0" fillId="0" borderId="22" xfId="0" applyBorder="1" applyAlignment="1">
      <alignment horizontal="center"/>
    </xf>
    <xf numFmtId="0" fontId="0" fillId="4" borderId="3" xfId="0" applyFill="1" applyBorder="1" applyAlignment="1">
      <alignment vertical="top"/>
    </xf>
    <xf numFmtId="0" fontId="0" fillId="0" borderId="1" xfId="0" applyBorder="1" applyAlignment="1">
      <alignment horizontal="center"/>
    </xf>
    <xf numFmtId="0" fontId="0" fillId="0" borderId="4" xfId="0" applyBorder="1" applyAlignment="1">
      <alignment horizontal="center"/>
    </xf>
    <xf numFmtId="0" fontId="0" fillId="0" borderId="3" xfId="0" applyBorder="1" applyAlignment="1">
      <alignment vertical="top"/>
    </xf>
    <xf numFmtId="0" fontId="0" fillId="0" borderId="17" xfId="0" applyBorder="1" applyAlignment="1">
      <alignment horizontal="center"/>
    </xf>
    <xf numFmtId="0" fontId="0" fillId="0" borderId="3" xfId="0" applyBorder="1"/>
    <xf numFmtId="0" fontId="0" fillId="0" borderId="41" xfId="0" applyBorder="1" applyAlignment="1">
      <alignment horizontal="center"/>
    </xf>
    <xf numFmtId="0" fontId="0" fillId="0" borderId="5" xfId="0" applyBorder="1"/>
    <xf numFmtId="0" fontId="0" fillId="0" borderId="6" xfId="0" applyBorder="1" applyAlignment="1">
      <alignment horizontal="center"/>
    </xf>
    <xf numFmtId="0" fontId="0" fillId="0" borderId="18" xfId="0" applyBorder="1" applyAlignment="1">
      <alignment horizontal="center"/>
    </xf>
    <xf numFmtId="0" fontId="0" fillId="0" borderId="7" xfId="0" applyBorder="1" applyAlignment="1">
      <alignment horizontal="center"/>
    </xf>
    <xf numFmtId="0" fontId="2" fillId="0" borderId="11" xfId="0" applyFont="1" applyBorder="1" applyAlignment="1">
      <alignment horizontal="center"/>
    </xf>
    <xf numFmtId="0" fontId="2" fillId="0" borderId="24" xfId="0" applyFont="1" applyBorder="1" applyAlignment="1">
      <alignment horizontal="center"/>
    </xf>
    <xf numFmtId="0" fontId="2" fillId="0" borderId="25" xfId="0" applyFont="1" applyBorder="1" applyAlignment="1">
      <alignment horizontal="center"/>
    </xf>
    <xf numFmtId="0" fontId="2" fillId="0" borderId="19" xfId="0" applyFont="1" applyBorder="1" applyAlignment="1">
      <alignment horizontal="center"/>
    </xf>
    <xf numFmtId="44" fontId="0" fillId="0" borderId="6" xfId="0" applyNumberFormat="1" applyBorder="1"/>
    <xf numFmtId="44" fontId="0" fillId="0" borderId="7" xfId="0" applyNumberFormat="1" applyBorder="1"/>
    <xf numFmtId="0" fontId="0" fillId="0" borderId="27" xfId="0" applyBorder="1"/>
    <xf numFmtId="0" fontId="0" fillId="0" borderId="13" xfId="0" applyBorder="1" applyAlignment="1">
      <alignment horizontal="center"/>
    </xf>
    <xf numFmtId="0" fontId="0" fillId="0" borderId="12" xfId="0" applyBorder="1" applyAlignment="1">
      <alignment horizontal="center"/>
    </xf>
    <xf numFmtId="0" fontId="0" fillId="0" borderId="26" xfId="0" applyBorder="1" applyAlignment="1">
      <alignment horizontal="center"/>
    </xf>
    <xf numFmtId="0" fontId="2" fillId="0" borderId="22" xfId="0" applyFont="1" applyBorder="1" applyAlignment="1">
      <alignment horizontal="center"/>
    </xf>
    <xf numFmtId="0" fontId="0" fillId="0" borderId="42" xfId="0" applyBorder="1" applyAlignment="1">
      <alignment horizontal="center"/>
    </xf>
    <xf numFmtId="0" fontId="0" fillId="0" borderId="3" xfId="0" applyBorder="1" applyAlignment="1">
      <alignment horizontal="left" vertical="center" wrapText="1"/>
    </xf>
    <xf numFmtId="0" fontId="0" fillId="0" borderId="1" xfId="0" applyBorder="1" applyAlignment="1">
      <alignment horizontal="left" vertical="center" wrapText="1"/>
    </xf>
    <xf numFmtId="0" fontId="0" fillId="0" borderId="4" xfId="0" applyBorder="1" applyAlignment="1">
      <alignment horizontal="left" vertical="center" wrapText="1"/>
    </xf>
    <xf numFmtId="0" fontId="2" fillId="0" borderId="48" xfId="0" applyFont="1" applyBorder="1" applyAlignment="1">
      <alignment horizontal="center"/>
    </xf>
    <xf numFmtId="0" fontId="2" fillId="0" borderId="49" xfId="0" applyFont="1" applyBorder="1" applyAlignment="1">
      <alignment horizontal="center"/>
    </xf>
    <xf numFmtId="0" fontId="2" fillId="0" borderId="50" xfId="0" applyFont="1" applyBorder="1" applyAlignment="1">
      <alignment horizontal="center"/>
    </xf>
    <xf numFmtId="0" fontId="3" fillId="2" borderId="48" xfId="0" applyFont="1" applyFill="1" applyBorder="1" applyAlignment="1">
      <alignment horizontal="center"/>
    </xf>
    <xf numFmtId="0" fontId="3" fillId="2" borderId="49" xfId="0" applyFont="1" applyFill="1" applyBorder="1" applyAlignment="1">
      <alignment horizontal="center"/>
    </xf>
    <xf numFmtId="0" fontId="3" fillId="2" borderId="50" xfId="0" applyFont="1" applyFill="1" applyBorder="1" applyAlignment="1">
      <alignment horizontal="center"/>
    </xf>
    <xf numFmtId="0" fontId="4" fillId="3" borderId="15" xfId="0" applyFont="1" applyFill="1" applyBorder="1" applyAlignment="1" applyProtection="1">
      <alignment horizontal="center"/>
      <protection locked="0"/>
    </xf>
    <xf numFmtId="0" fontId="4" fillId="3" borderId="52" xfId="0" applyFont="1" applyFill="1" applyBorder="1" applyAlignment="1" applyProtection="1">
      <alignment horizontal="center"/>
      <protection locked="0"/>
    </xf>
    <xf numFmtId="0" fontId="4" fillId="3" borderId="53" xfId="0" applyFont="1" applyFill="1" applyBorder="1" applyAlignment="1" applyProtection="1">
      <alignment horizontal="center"/>
      <protection locked="0"/>
    </xf>
    <xf numFmtId="0" fontId="4" fillId="3" borderId="38" xfId="0" applyFont="1" applyFill="1" applyBorder="1" applyAlignment="1" applyProtection="1">
      <alignment horizontal="center"/>
      <protection locked="0"/>
    </xf>
    <xf numFmtId="0" fontId="4" fillId="3" borderId="0" xfId="0" applyFont="1" applyFill="1" applyAlignment="1" applyProtection="1">
      <alignment horizontal="center"/>
      <protection locked="0"/>
    </xf>
    <xf numFmtId="0" fontId="4" fillId="3" borderId="39" xfId="0" applyFont="1" applyFill="1" applyBorder="1" applyAlignment="1" applyProtection="1">
      <alignment horizontal="center"/>
      <protection locked="0"/>
    </xf>
    <xf numFmtId="0" fontId="4" fillId="3" borderId="47" xfId="0" applyFont="1" applyFill="1" applyBorder="1" applyAlignment="1" applyProtection="1">
      <alignment horizontal="center" vertical="center"/>
      <protection locked="0"/>
    </xf>
    <xf numFmtId="0" fontId="4" fillId="3" borderId="35" xfId="0" applyFont="1" applyFill="1" applyBorder="1" applyAlignment="1" applyProtection="1">
      <alignment horizontal="center" vertical="center"/>
      <protection locked="0"/>
    </xf>
    <xf numFmtId="0" fontId="4" fillId="3" borderId="51" xfId="0" applyFont="1" applyFill="1" applyBorder="1" applyAlignment="1" applyProtection="1">
      <alignment horizontal="center" vertical="center"/>
      <protection locked="0"/>
    </xf>
    <xf numFmtId="0" fontId="0" fillId="0" borderId="27" xfId="0" applyBorder="1" applyAlignment="1">
      <alignment horizontal="left" vertical="center" wrapText="1"/>
    </xf>
    <xf numFmtId="0" fontId="0" fillId="0" borderId="13" xfId="0" applyBorder="1" applyAlignment="1">
      <alignment horizontal="left" vertical="center" wrapText="1"/>
    </xf>
    <xf numFmtId="0" fontId="0" fillId="0" borderId="26" xfId="0" applyBorder="1" applyAlignment="1">
      <alignment horizontal="left"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2" fillId="0" borderId="9" xfId="0" applyFont="1" applyBorder="1" applyAlignment="1">
      <alignment horizontal="center"/>
    </xf>
    <xf numFmtId="0" fontId="2" fillId="0" borderId="10" xfId="0" applyFont="1" applyBorder="1" applyAlignment="1">
      <alignment horizontal="center"/>
    </xf>
    <xf numFmtId="0" fontId="2" fillId="0" borderId="16" xfId="0" applyFont="1" applyBorder="1" applyAlignment="1">
      <alignment horizontal="center"/>
    </xf>
    <xf numFmtId="0" fontId="2" fillId="0" borderId="11" xfId="0" applyFont="1" applyBorder="1" applyAlignment="1">
      <alignment horizontal="center"/>
    </xf>
    <xf numFmtId="0" fontId="2" fillId="0" borderId="28" xfId="0" applyFont="1" applyBorder="1" applyAlignment="1">
      <alignment horizontal="center"/>
    </xf>
    <xf numFmtId="0" fontId="2" fillId="0" borderId="43" xfId="0" applyFont="1" applyBorder="1" applyAlignment="1">
      <alignment horizontal="center"/>
    </xf>
    <xf numFmtId="0" fontId="0" fillId="3" borderId="20" xfId="0" applyFill="1" applyBorder="1" applyAlignment="1" applyProtection="1">
      <alignment wrapText="1"/>
      <protection locked="0"/>
    </xf>
    <xf numFmtId="0" fontId="0" fillId="3" borderId="2" xfId="0" applyFill="1" applyBorder="1" applyAlignment="1" applyProtection="1">
      <alignment wrapText="1"/>
      <protection locked="0"/>
    </xf>
    <xf numFmtId="0" fontId="0" fillId="3" borderId="21" xfId="0" applyFill="1" applyBorder="1" applyAlignment="1" applyProtection="1">
      <alignment wrapText="1"/>
      <protection locked="0"/>
    </xf>
    <xf numFmtId="0" fontId="0" fillId="3" borderId="1" xfId="0" applyFill="1" applyBorder="1" applyAlignment="1" applyProtection="1">
      <alignment wrapText="1"/>
      <protection locked="0"/>
    </xf>
    <xf numFmtId="0" fontId="0" fillId="3" borderId="57" xfId="0" applyFill="1" applyBorder="1" applyAlignment="1" applyProtection="1">
      <alignment wrapText="1"/>
      <protection locked="0"/>
    </xf>
    <xf numFmtId="0" fontId="0" fillId="3" borderId="54" xfId="0" applyFill="1" applyBorder="1" applyAlignment="1" applyProtection="1">
      <alignment wrapText="1"/>
      <protection locked="0"/>
    </xf>
    <xf numFmtId="0" fontId="0" fillId="3" borderId="23" xfId="0" applyFill="1" applyBorder="1" applyAlignment="1" applyProtection="1">
      <alignment wrapText="1"/>
      <protection locked="0"/>
    </xf>
    <xf numFmtId="0" fontId="0" fillId="3" borderId="6" xfId="0" applyFill="1" applyBorder="1" applyAlignment="1" applyProtection="1">
      <alignment wrapText="1"/>
      <protection locked="0"/>
    </xf>
    <xf numFmtId="0" fontId="0" fillId="3" borderId="27" xfId="0" applyFill="1" applyBorder="1" applyAlignment="1" applyProtection="1">
      <alignment wrapText="1"/>
      <protection locked="0"/>
    </xf>
    <xf numFmtId="0" fontId="0" fillId="3" borderId="13" xfId="0" applyFill="1" applyBorder="1" applyAlignment="1" applyProtection="1">
      <alignment wrapText="1"/>
      <protection locked="0"/>
    </xf>
    <xf numFmtId="0" fontId="0" fillId="3" borderId="8" xfId="0" applyFill="1" applyBorder="1" applyAlignment="1" applyProtection="1">
      <alignment wrapText="1"/>
      <protection locked="0"/>
    </xf>
    <xf numFmtId="0" fontId="0" fillId="3" borderId="3" xfId="0" applyFill="1" applyBorder="1" applyAlignment="1" applyProtection="1">
      <alignment wrapText="1"/>
      <protection locked="0"/>
    </xf>
    <xf numFmtId="0" fontId="0" fillId="3" borderId="56" xfId="0" applyFill="1" applyBorder="1" applyAlignment="1" applyProtection="1">
      <alignment wrapText="1"/>
      <protection locked="0"/>
    </xf>
    <xf numFmtId="0" fontId="0" fillId="3" borderId="5" xfId="0" applyFill="1" applyBorder="1" applyAlignment="1" applyProtection="1">
      <alignment wrapText="1"/>
      <protection locked="0"/>
    </xf>
  </cellXfs>
  <cellStyles count="2">
    <cellStyle name="Procent" xfId="1" builtinId="5"/>
    <cellStyle name="Standaard"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287ED-ADF7-4CE0-9FBE-96C9302E45B6}">
  <sheetPr>
    <pageSetUpPr fitToPage="1"/>
  </sheetPr>
  <dimension ref="B1:F24"/>
  <sheetViews>
    <sheetView topLeftCell="A6" workbookViewId="0">
      <selection activeCell="C6" sqref="C6:E6"/>
    </sheetView>
  </sheetViews>
  <sheetFormatPr defaultRowHeight="14.4" x14ac:dyDescent="0.3"/>
  <cols>
    <col min="1" max="1" width="1.6640625" customWidth="1"/>
    <col min="2" max="2" width="35.109375" customWidth="1"/>
    <col min="3" max="3" width="25.77734375" customWidth="1"/>
    <col min="4" max="4" width="31.77734375" customWidth="1"/>
    <col min="5" max="5" width="22.44140625" customWidth="1"/>
    <col min="6" max="6" width="3.88671875" customWidth="1"/>
  </cols>
  <sheetData>
    <row r="1" spans="2:6" ht="9" customHeight="1" thickBot="1" x14ac:dyDescent="0.35"/>
    <row r="2" spans="2:6" ht="16.2" thickBot="1" x14ac:dyDescent="0.35">
      <c r="B2" s="87" t="s">
        <v>102</v>
      </c>
      <c r="C2" s="88"/>
      <c r="D2" s="88"/>
      <c r="E2" s="89"/>
      <c r="F2" s="20"/>
    </row>
    <row r="3" spans="2:6" ht="18.600000000000001" customHeight="1" x14ac:dyDescent="0.3">
      <c r="B3" s="41" t="s">
        <v>0</v>
      </c>
      <c r="C3" s="90"/>
      <c r="D3" s="91"/>
      <c r="E3" s="92"/>
      <c r="F3" s="40"/>
    </row>
    <row r="4" spans="2:6" ht="18.600000000000001" customHeight="1" x14ac:dyDescent="0.3">
      <c r="B4" s="42" t="s">
        <v>1</v>
      </c>
      <c r="C4" s="93"/>
      <c r="D4" s="94"/>
      <c r="E4" s="95"/>
      <c r="F4" s="20"/>
    </row>
    <row r="5" spans="2:6" ht="18.600000000000001" customHeight="1" x14ac:dyDescent="0.3">
      <c r="B5" s="42" t="s">
        <v>2</v>
      </c>
      <c r="C5" s="93"/>
      <c r="D5" s="94"/>
      <c r="E5" s="95"/>
      <c r="F5" s="20"/>
    </row>
    <row r="6" spans="2:6" ht="76.8" customHeight="1" thickBot="1" x14ac:dyDescent="0.35">
      <c r="B6" s="43" t="s">
        <v>3</v>
      </c>
      <c r="C6" s="96"/>
      <c r="D6" s="97"/>
      <c r="E6" s="98"/>
      <c r="F6" s="20"/>
    </row>
    <row r="7" spans="2:6" ht="15" thickBot="1" x14ac:dyDescent="0.35">
      <c r="B7" s="18"/>
      <c r="C7" s="19"/>
      <c r="D7" s="19"/>
      <c r="E7" s="19"/>
      <c r="F7" s="20"/>
    </row>
    <row r="8" spans="2:6" ht="15" thickBot="1" x14ac:dyDescent="0.35">
      <c r="B8" s="102" t="s">
        <v>88</v>
      </c>
      <c r="C8" s="103"/>
      <c r="D8" s="103"/>
      <c r="E8" s="104"/>
      <c r="F8" s="20"/>
    </row>
    <row r="9" spans="2:6" x14ac:dyDescent="0.3">
      <c r="B9" s="99" t="s">
        <v>101</v>
      </c>
      <c r="C9" s="100"/>
      <c r="D9" s="100"/>
      <c r="E9" s="101"/>
      <c r="F9" s="20"/>
    </row>
    <row r="10" spans="2:6" ht="29.4" customHeight="1" x14ac:dyDescent="0.3">
      <c r="B10" s="81" t="s">
        <v>89</v>
      </c>
      <c r="C10" s="82"/>
      <c r="D10" s="82"/>
      <c r="E10" s="83"/>
      <c r="F10" s="20"/>
    </row>
    <row r="11" spans="2:6" ht="28.8" customHeight="1" x14ac:dyDescent="0.3">
      <c r="B11" s="81" t="s">
        <v>90</v>
      </c>
      <c r="C11" s="82"/>
      <c r="D11" s="82"/>
      <c r="E11" s="83"/>
      <c r="F11" s="20"/>
    </row>
    <row r="12" spans="2:6" x14ac:dyDescent="0.3">
      <c r="B12" s="81" t="s">
        <v>91</v>
      </c>
      <c r="C12" s="82"/>
      <c r="D12" s="82"/>
      <c r="E12" s="83"/>
      <c r="F12" s="20"/>
    </row>
    <row r="13" spans="2:6" x14ac:dyDescent="0.3">
      <c r="B13" s="81" t="s">
        <v>92</v>
      </c>
      <c r="C13" s="82"/>
      <c r="D13" s="82"/>
      <c r="E13" s="83"/>
      <c r="F13" s="20"/>
    </row>
    <row r="14" spans="2:6" ht="29.4" customHeight="1" x14ac:dyDescent="0.3">
      <c r="B14" s="81" t="s">
        <v>100</v>
      </c>
      <c r="C14" s="82"/>
      <c r="D14" s="82"/>
      <c r="E14" s="83"/>
      <c r="F14" s="20"/>
    </row>
    <row r="15" spans="2:6" ht="29.4" customHeight="1" x14ac:dyDescent="0.3">
      <c r="B15" s="81" t="s">
        <v>93</v>
      </c>
      <c r="C15" s="82"/>
      <c r="D15" s="82"/>
      <c r="E15" s="83"/>
      <c r="F15" s="20"/>
    </row>
    <row r="16" spans="2:6" x14ac:dyDescent="0.3">
      <c r="B16" s="81" t="s">
        <v>98</v>
      </c>
      <c r="C16" s="82"/>
      <c r="D16" s="82"/>
      <c r="E16" s="83"/>
      <c r="F16" s="20"/>
    </row>
    <row r="17" spans="2:6" ht="15" thickBot="1" x14ac:dyDescent="0.35">
      <c r="B17" s="105" t="s">
        <v>94</v>
      </c>
      <c r="C17" s="106"/>
      <c r="D17" s="106"/>
      <c r="E17" s="107"/>
      <c r="F17" s="20"/>
    </row>
    <row r="18" spans="2:6" ht="15" thickBot="1" x14ac:dyDescent="0.35"/>
    <row r="19" spans="2:6" ht="15" thickBot="1" x14ac:dyDescent="0.35">
      <c r="B19" s="84" t="s">
        <v>4</v>
      </c>
      <c r="C19" s="85"/>
      <c r="D19" s="85"/>
      <c r="E19" s="86"/>
    </row>
    <row r="20" spans="2:6" ht="15" thickBot="1" x14ac:dyDescent="0.35">
      <c r="B20" s="21" t="s">
        <v>39</v>
      </c>
      <c r="C20" s="22" t="s">
        <v>11</v>
      </c>
      <c r="D20" s="23" t="s">
        <v>40</v>
      </c>
      <c r="E20" s="24" t="s">
        <v>85</v>
      </c>
    </row>
    <row r="21" spans="2:6" x14ac:dyDescent="0.3">
      <c r="B21" s="25" t="s">
        <v>5</v>
      </c>
      <c r="C21" s="26" t="str">
        <f>Paint!K36</f>
        <v>ONJUIST</v>
      </c>
      <c r="D21" s="27" t="str">
        <f>Paint!R36</f>
        <v>ONJUIST</v>
      </c>
      <c r="E21" s="28" t="str">
        <f>IFERROR(SUM(C21*0.6)+(D21*0.4),"ONJUIST")</f>
        <v>ONJUIST</v>
      </c>
    </row>
    <row r="22" spans="2:6" x14ac:dyDescent="0.3">
      <c r="B22" s="29" t="s">
        <v>6</v>
      </c>
      <c r="C22" s="30" t="str">
        <f>'Non-paint'!K16</f>
        <v>ONJUIST</v>
      </c>
      <c r="D22" s="31" t="str">
        <f>'Non-paint'!R16</f>
        <v>ONJUIST</v>
      </c>
      <c r="E22" s="32" t="str">
        <f>IFERROR(SUM(C22*0.4)+(D22*0.6),"ONJUIST")</f>
        <v>ONJUIST</v>
      </c>
    </row>
    <row r="23" spans="2:6" ht="15" thickBot="1" x14ac:dyDescent="0.35">
      <c r="B23" s="33" t="s">
        <v>7</v>
      </c>
      <c r="C23" s="34" t="str">
        <f>Equipment!K14</f>
        <v>ONJUIST</v>
      </c>
      <c r="D23" s="35" t="str">
        <f>Equipment!R14</f>
        <v>ONJUIST</v>
      </c>
      <c r="E23" s="36" t="str">
        <f t="shared" ref="E23" si="0">IFERROR(SUM(C23*0.5)+(D23*0.5),"ONJUIST")</f>
        <v>ONJUIST</v>
      </c>
    </row>
    <row r="24" spans="2:6" ht="15" thickBot="1" x14ac:dyDescent="0.35">
      <c r="B24" s="33" t="s">
        <v>8</v>
      </c>
      <c r="C24" s="37" t="str">
        <f>IF(COUNT(C21:C23)=COUNTA(C21:C23),SUM(C21:C23),"ONJUIST")</f>
        <v>ONJUIST</v>
      </c>
      <c r="D24" s="38" t="str">
        <f>IF(COUNT(D21:D23)=COUNTA(D21:D23),SUM(D21:D23),"ONJUIST")</f>
        <v>ONJUIST</v>
      </c>
      <c r="E24" s="39" t="str">
        <f>IF(COUNT(E21:E23)=COUNTA(E21:E23),SUM(E21:E23),"ONJUIST")</f>
        <v>ONJUIST</v>
      </c>
    </row>
  </sheetData>
  <sheetProtection algorithmName="SHA-512" hashValue="yp+yv1PfHxwpJIUUAArDZG/hMO01KVyk1HgmzgbU18Et20ySikSbfXJy9SyJyrKVKvX5kynWAs/2wb0XwvcFnA==" saltValue="4hrFrAZxtLvEehrqjzFRhw==" spinCount="100000" sheet="1" objects="1" scenarios="1" selectLockedCells="1"/>
  <mergeCells count="16">
    <mergeCell ref="B15:E15"/>
    <mergeCell ref="B19:E19"/>
    <mergeCell ref="B2:E2"/>
    <mergeCell ref="C3:E3"/>
    <mergeCell ref="C4:E4"/>
    <mergeCell ref="C5:E5"/>
    <mergeCell ref="C6:E6"/>
    <mergeCell ref="B9:E9"/>
    <mergeCell ref="B8:E8"/>
    <mergeCell ref="B14:E14"/>
    <mergeCell ref="B13:E13"/>
    <mergeCell ref="B12:E12"/>
    <mergeCell ref="B11:E11"/>
    <mergeCell ref="B10:E10"/>
    <mergeCell ref="B17:E17"/>
    <mergeCell ref="B16:E16"/>
  </mergeCells>
  <conditionalFormatting sqref="C21:E24">
    <cfRule type="cellIs" dxfId="7" priority="1" operator="notEqual">
      <formula>"ONJUIST"</formula>
    </cfRule>
    <cfRule type="cellIs" dxfId="6" priority="2" operator="equal">
      <formula>"ONJUIST"</formula>
    </cfRule>
  </conditionalFormatting>
  <pageMargins left="0.25" right="0.25" top="0.75" bottom="0.75" header="0.3" footer="0.3"/>
  <pageSetup paperSize="9"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B28F3-C5C2-4129-930C-89A705DEAA94}">
  <dimension ref="A1:R36"/>
  <sheetViews>
    <sheetView topLeftCell="F1" zoomScale="85" zoomScaleNormal="85" workbookViewId="0">
      <selection activeCell="M9" sqref="M9"/>
    </sheetView>
  </sheetViews>
  <sheetFormatPr defaultRowHeight="14.4" x14ac:dyDescent="0.3"/>
  <cols>
    <col min="1" max="1" width="48.88671875" customWidth="1"/>
    <col min="2" max="2" width="8.21875" bestFit="1" customWidth="1"/>
    <col min="3" max="3" width="15" bestFit="1" customWidth="1"/>
    <col min="4" max="4" width="16.88671875" bestFit="1" customWidth="1"/>
    <col min="5" max="5" width="23.44140625" customWidth="1"/>
    <col min="6" max="6" width="38.21875" customWidth="1"/>
    <col min="7" max="7" width="13.88671875" customWidth="1"/>
    <col min="8" max="8" width="12.109375" customWidth="1"/>
    <col min="9" max="9" width="16.21875" customWidth="1"/>
    <col min="10" max="10" width="9.44140625" bestFit="1" customWidth="1"/>
    <col min="11" max="11" width="16.109375" bestFit="1" customWidth="1"/>
    <col min="12" max="12" width="21.5546875" customWidth="1"/>
    <col min="13" max="13" width="51.44140625" customWidth="1"/>
    <col min="14" max="14" width="11.21875" customWidth="1"/>
    <col min="15" max="15" width="13" customWidth="1"/>
    <col min="16" max="16" width="12.88671875" customWidth="1"/>
    <col min="17" max="17" width="9.44140625" bestFit="1" customWidth="1"/>
    <col min="18" max="18" width="16.109375" bestFit="1" customWidth="1"/>
  </cols>
  <sheetData>
    <row r="1" spans="1:18" ht="15" thickBot="1" x14ac:dyDescent="0.35">
      <c r="A1" s="108" t="s">
        <v>10</v>
      </c>
      <c r="B1" s="109"/>
      <c r="C1" s="110"/>
      <c r="D1" s="111"/>
      <c r="E1" s="108" t="s">
        <v>11</v>
      </c>
      <c r="F1" s="109"/>
      <c r="G1" s="109"/>
      <c r="H1" s="109"/>
      <c r="I1" s="109"/>
      <c r="J1" s="109"/>
      <c r="K1" s="111"/>
      <c r="L1" s="108" t="s">
        <v>18</v>
      </c>
      <c r="M1" s="109"/>
      <c r="N1" s="109"/>
      <c r="O1" s="109"/>
      <c r="P1" s="109"/>
      <c r="Q1" s="109"/>
      <c r="R1" s="111"/>
    </row>
    <row r="2" spans="1:18" ht="15" thickBot="1" x14ac:dyDescent="0.35">
      <c r="A2" s="70" t="s">
        <v>97</v>
      </c>
      <c r="B2" s="71" t="s">
        <v>9</v>
      </c>
      <c r="C2" s="72" t="s">
        <v>16</v>
      </c>
      <c r="D2" s="69" t="s">
        <v>38</v>
      </c>
      <c r="E2" s="44" t="s">
        <v>13</v>
      </c>
      <c r="F2" s="45" t="s">
        <v>12</v>
      </c>
      <c r="G2" s="45" t="s">
        <v>9</v>
      </c>
      <c r="H2" s="45" t="s">
        <v>17</v>
      </c>
      <c r="I2" s="45" t="s">
        <v>14</v>
      </c>
      <c r="J2" s="45" t="s">
        <v>15</v>
      </c>
      <c r="K2" s="69" t="s">
        <v>19</v>
      </c>
      <c r="L2" s="44" t="s">
        <v>13</v>
      </c>
      <c r="M2" s="45" t="s">
        <v>12</v>
      </c>
      <c r="N2" s="45" t="s">
        <v>9</v>
      </c>
      <c r="O2" s="45" t="s">
        <v>17</v>
      </c>
      <c r="P2" s="45" t="s">
        <v>14</v>
      </c>
      <c r="Q2" s="45" t="s">
        <v>15</v>
      </c>
      <c r="R2" s="69" t="s">
        <v>19</v>
      </c>
    </row>
    <row r="3" spans="1:18" x14ac:dyDescent="0.3">
      <c r="A3" s="54" t="s">
        <v>33</v>
      </c>
      <c r="B3" s="55" t="s">
        <v>22</v>
      </c>
      <c r="C3" s="56">
        <v>30</v>
      </c>
      <c r="D3" s="57">
        <v>150</v>
      </c>
      <c r="E3" s="114"/>
      <c r="F3" s="115"/>
      <c r="G3" s="1"/>
      <c r="H3" s="2">
        <v>0</v>
      </c>
      <c r="I3" s="3"/>
      <c r="J3" s="50">
        <f>H3-(I3*H3)</f>
        <v>0</v>
      </c>
      <c r="K3" s="53">
        <f>IF(G3=0,0,(J3/G3)*D3)</f>
        <v>0</v>
      </c>
      <c r="L3" s="122"/>
      <c r="M3" s="123"/>
      <c r="N3" s="5"/>
      <c r="O3" s="6">
        <v>0</v>
      </c>
      <c r="P3" s="7"/>
      <c r="Q3" s="48">
        <f>O3-(P3*O3)</f>
        <v>0</v>
      </c>
      <c r="R3" s="49">
        <f>IF(N3=0,0,(Q3/N3)*D3)</f>
        <v>0</v>
      </c>
    </row>
    <row r="4" spans="1:18" x14ac:dyDescent="0.3">
      <c r="A4" s="58" t="s">
        <v>23</v>
      </c>
      <c r="B4" s="59" t="s">
        <v>24</v>
      </c>
      <c r="C4" s="59">
        <v>70</v>
      </c>
      <c r="D4" s="60">
        <v>70</v>
      </c>
      <c r="E4" s="114"/>
      <c r="F4" s="115"/>
      <c r="G4" s="1"/>
      <c r="H4" s="2">
        <v>0</v>
      </c>
      <c r="I4" s="3"/>
      <c r="J4" s="50">
        <f t="shared" ref="J4:J12" si="0">H4-(I4*H4)</f>
        <v>0</v>
      </c>
      <c r="K4" s="53">
        <f t="shared" ref="K4:K12" si="1">IF(G4=0,0,(J4/G4)*D4)</f>
        <v>0</v>
      </c>
      <c r="L4" s="124"/>
      <c r="M4" s="115"/>
      <c r="N4" s="1"/>
      <c r="O4" s="2">
        <v>0</v>
      </c>
      <c r="P4" s="3"/>
      <c r="Q4" s="50">
        <f t="shared" ref="Q4:Q12" si="2">O4-(P4*O4)</f>
        <v>0</v>
      </c>
      <c r="R4" s="51">
        <f>IF(N4=0,0,(Q4/N4)*D4)</f>
        <v>0</v>
      </c>
    </row>
    <row r="5" spans="1:18" x14ac:dyDescent="0.3">
      <c r="A5" s="61" t="s">
        <v>34</v>
      </c>
      <c r="B5" s="59" t="s">
        <v>25</v>
      </c>
      <c r="C5" s="62">
        <v>15</v>
      </c>
      <c r="D5" s="60">
        <v>52.5</v>
      </c>
      <c r="E5" s="116"/>
      <c r="F5" s="117"/>
      <c r="G5" s="9"/>
      <c r="H5" s="2">
        <v>0</v>
      </c>
      <c r="I5" s="3"/>
      <c r="J5" s="50">
        <f t="shared" si="0"/>
        <v>0</v>
      </c>
      <c r="K5" s="53">
        <f t="shared" si="1"/>
        <v>0</v>
      </c>
      <c r="L5" s="125"/>
      <c r="M5" s="117"/>
      <c r="N5" s="9"/>
      <c r="O5" s="10">
        <v>0</v>
      </c>
      <c r="P5" s="3"/>
      <c r="Q5" s="52">
        <f t="shared" si="2"/>
        <v>0</v>
      </c>
      <c r="R5" s="53">
        <f t="shared" ref="R5:R12" si="3">IF(N5=0,0,(Q5/N5)*D5)</f>
        <v>0</v>
      </c>
    </row>
    <row r="6" spans="1:18" x14ac:dyDescent="0.3">
      <c r="A6" s="63" t="s">
        <v>28</v>
      </c>
      <c r="B6" s="59" t="s">
        <v>25</v>
      </c>
      <c r="C6" s="62">
        <v>10</v>
      </c>
      <c r="D6" s="60">
        <v>35</v>
      </c>
      <c r="E6" s="116"/>
      <c r="F6" s="117"/>
      <c r="G6" s="9"/>
      <c r="H6" s="2">
        <v>0</v>
      </c>
      <c r="I6" s="3"/>
      <c r="J6" s="50">
        <f t="shared" si="0"/>
        <v>0</v>
      </c>
      <c r="K6" s="53">
        <f t="shared" si="1"/>
        <v>0</v>
      </c>
      <c r="L6" s="125"/>
      <c r="M6" s="117"/>
      <c r="N6" s="9"/>
      <c r="O6" s="10">
        <v>0</v>
      </c>
      <c r="P6" s="3"/>
      <c r="Q6" s="52">
        <f t="shared" si="2"/>
        <v>0</v>
      </c>
      <c r="R6" s="53">
        <f t="shared" si="3"/>
        <v>0</v>
      </c>
    </row>
    <row r="7" spans="1:18" x14ac:dyDescent="0.3">
      <c r="A7" s="58" t="s">
        <v>32</v>
      </c>
      <c r="B7" s="59" t="s">
        <v>22</v>
      </c>
      <c r="C7" s="59">
        <v>5</v>
      </c>
      <c r="D7" s="60">
        <v>25</v>
      </c>
      <c r="E7" s="116"/>
      <c r="F7" s="117"/>
      <c r="G7" s="9"/>
      <c r="H7" s="2">
        <v>0</v>
      </c>
      <c r="I7" s="3"/>
      <c r="J7" s="50">
        <f t="shared" si="0"/>
        <v>0</v>
      </c>
      <c r="K7" s="53">
        <f t="shared" si="1"/>
        <v>0</v>
      </c>
      <c r="L7" s="125"/>
      <c r="M7" s="117"/>
      <c r="N7" s="9"/>
      <c r="O7" s="10">
        <v>0</v>
      </c>
      <c r="P7" s="3"/>
      <c r="Q7" s="52">
        <f t="shared" si="2"/>
        <v>0</v>
      </c>
      <c r="R7" s="53">
        <f t="shared" si="3"/>
        <v>0</v>
      </c>
    </row>
    <row r="8" spans="1:18" x14ac:dyDescent="0.3">
      <c r="A8" s="63" t="s">
        <v>47</v>
      </c>
      <c r="B8" s="59" t="s">
        <v>46</v>
      </c>
      <c r="C8" s="62">
        <v>5</v>
      </c>
      <c r="D8" s="60">
        <v>17.5</v>
      </c>
      <c r="E8" s="116"/>
      <c r="F8" s="117"/>
      <c r="G8" s="9"/>
      <c r="H8" s="2">
        <v>0</v>
      </c>
      <c r="I8" s="3"/>
      <c r="J8" s="50">
        <f t="shared" si="0"/>
        <v>0</v>
      </c>
      <c r="K8" s="53">
        <f t="shared" si="1"/>
        <v>0</v>
      </c>
      <c r="L8" s="125"/>
      <c r="M8" s="117"/>
      <c r="N8" s="9"/>
      <c r="O8" s="10">
        <v>0</v>
      </c>
      <c r="P8" s="3"/>
      <c r="Q8" s="52">
        <f t="shared" si="2"/>
        <v>0</v>
      </c>
      <c r="R8" s="53">
        <f t="shared" si="3"/>
        <v>0</v>
      </c>
    </row>
    <row r="9" spans="1:18" x14ac:dyDescent="0.3">
      <c r="A9" s="63" t="s">
        <v>31</v>
      </c>
      <c r="B9" s="59" t="s">
        <v>25</v>
      </c>
      <c r="C9" s="59">
        <v>10</v>
      </c>
      <c r="D9" s="60">
        <v>35</v>
      </c>
      <c r="E9" s="116"/>
      <c r="F9" s="117"/>
      <c r="G9" s="9"/>
      <c r="H9" s="2">
        <v>0</v>
      </c>
      <c r="I9" s="3"/>
      <c r="J9" s="50">
        <f t="shared" si="0"/>
        <v>0</v>
      </c>
      <c r="K9" s="53">
        <f t="shared" si="1"/>
        <v>0</v>
      </c>
      <c r="L9" s="125"/>
      <c r="M9" s="117"/>
      <c r="N9" s="9"/>
      <c r="O9" s="10">
        <v>0</v>
      </c>
      <c r="P9" s="3"/>
      <c r="Q9" s="52">
        <f t="shared" si="2"/>
        <v>0</v>
      </c>
      <c r="R9" s="53">
        <f t="shared" si="3"/>
        <v>0</v>
      </c>
    </row>
    <row r="10" spans="1:18" x14ac:dyDescent="0.3">
      <c r="A10" s="63" t="s">
        <v>43</v>
      </c>
      <c r="B10" s="59" t="s">
        <v>24</v>
      </c>
      <c r="C10" s="59">
        <v>20</v>
      </c>
      <c r="D10" s="60">
        <v>20</v>
      </c>
      <c r="E10" s="116"/>
      <c r="F10" s="117"/>
      <c r="G10" s="9"/>
      <c r="H10" s="2">
        <v>0</v>
      </c>
      <c r="I10" s="3"/>
      <c r="J10" s="50">
        <f t="shared" si="0"/>
        <v>0</v>
      </c>
      <c r="K10" s="53">
        <f t="shared" si="1"/>
        <v>0</v>
      </c>
      <c r="L10" s="125"/>
      <c r="M10" s="117"/>
      <c r="N10" s="9"/>
      <c r="O10" s="10">
        <v>0</v>
      </c>
      <c r="P10" s="3"/>
      <c r="Q10" s="52">
        <f t="shared" si="2"/>
        <v>0</v>
      </c>
      <c r="R10" s="53">
        <f t="shared" si="3"/>
        <v>0</v>
      </c>
    </row>
    <row r="11" spans="1:18" x14ac:dyDescent="0.3">
      <c r="A11" s="63" t="s">
        <v>36</v>
      </c>
      <c r="B11" s="59" t="s">
        <v>25</v>
      </c>
      <c r="C11" s="59">
        <v>5</v>
      </c>
      <c r="D11" s="60">
        <v>17.5</v>
      </c>
      <c r="E11" s="116"/>
      <c r="F11" s="117"/>
      <c r="G11" s="9"/>
      <c r="H11" s="2">
        <v>0</v>
      </c>
      <c r="I11" s="3"/>
      <c r="J11" s="50">
        <f t="shared" si="0"/>
        <v>0</v>
      </c>
      <c r="K11" s="53">
        <f t="shared" si="1"/>
        <v>0</v>
      </c>
      <c r="L11" s="125"/>
      <c r="M11" s="117"/>
      <c r="N11" s="9"/>
      <c r="O11" s="10">
        <v>0</v>
      </c>
      <c r="P11" s="3"/>
      <c r="Q11" s="52">
        <f t="shared" si="2"/>
        <v>0</v>
      </c>
      <c r="R11" s="53">
        <f t="shared" si="3"/>
        <v>0</v>
      </c>
    </row>
    <row r="12" spans="1:18" x14ac:dyDescent="0.3">
      <c r="A12" s="63" t="s">
        <v>44</v>
      </c>
      <c r="B12" s="59" t="s">
        <v>25</v>
      </c>
      <c r="C12" s="59">
        <v>5</v>
      </c>
      <c r="D12" s="60">
        <v>17.5</v>
      </c>
      <c r="E12" s="116"/>
      <c r="F12" s="117"/>
      <c r="G12" s="9"/>
      <c r="H12" s="2">
        <v>0</v>
      </c>
      <c r="I12" s="3"/>
      <c r="J12" s="50">
        <f t="shared" si="0"/>
        <v>0</v>
      </c>
      <c r="K12" s="53">
        <f t="shared" si="1"/>
        <v>0</v>
      </c>
      <c r="L12" s="125"/>
      <c r="M12" s="117"/>
      <c r="N12" s="9"/>
      <c r="O12" s="10">
        <v>0</v>
      </c>
      <c r="P12" s="3"/>
      <c r="Q12" s="52">
        <f t="shared" si="2"/>
        <v>0</v>
      </c>
      <c r="R12" s="53">
        <f t="shared" si="3"/>
        <v>0</v>
      </c>
    </row>
    <row r="13" spans="1:18" x14ac:dyDescent="0.3">
      <c r="A13" s="61" t="s">
        <v>67</v>
      </c>
      <c r="B13" s="59" t="s">
        <v>24</v>
      </c>
      <c r="C13" s="59">
        <v>10</v>
      </c>
      <c r="D13" s="64">
        <v>10</v>
      </c>
      <c r="E13" s="116"/>
      <c r="F13" s="117"/>
      <c r="G13" s="9"/>
      <c r="H13" s="2">
        <v>0</v>
      </c>
      <c r="I13" s="3"/>
      <c r="J13" s="50">
        <f t="shared" ref="J13:J35" si="4">H13-(I13*H13)</f>
        <v>0</v>
      </c>
      <c r="K13" s="53">
        <f t="shared" ref="K13:K35" si="5">IF(G13=0,0,(J13/G13)*D13)</f>
        <v>0</v>
      </c>
      <c r="L13" s="125"/>
      <c r="M13" s="117"/>
      <c r="N13" s="9"/>
      <c r="O13" s="10">
        <v>0</v>
      </c>
      <c r="P13" s="3"/>
      <c r="Q13" s="52">
        <f t="shared" ref="Q13:Q35" si="6">O13-(P13*O13)</f>
        <v>0</v>
      </c>
      <c r="R13" s="53">
        <f t="shared" ref="R13:R35" si="7">IF(N13=0,0,(Q13/N13)*D13)</f>
        <v>0</v>
      </c>
    </row>
    <row r="14" spans="1:18" x14ac:dyDescent="0.3">
      <c r="A14" s="58" t="s">
        <v>49</v>
      </c>
      <c r="B14" s="59" t="s">
        <v>24</v>
      </c>
      <c r="C14" s="62">
        <v>5</v>
      </c>
      <c r="D14" s="60">
        <v>5</v>
      </c>
      <c r="E14" s="116"/>
      <c r="F14" s="117"/>
      <c r="G14" s="9"/>
      <c r="H14" s="2">
        <v>0</v>
      </c>
      <c r="I14" s="3"/>
      <c r="J14" s="50">
        <f t="shared" si="4"/>
        <v>0</v>
      </c>
      <c r="K14" s="53">
        <f t="shared" si="5"/>
        <v>0</v>
      </c>
      <c r="L14" s="125"/>
      <c r="M14" s="117"/>
      <c r="N14" s="9"/>
      <c r="O14" s="10">
        <v>0</v>
      </c>
      <c r="P14" s="3"/>
      <c r="Q14" s="52">
        <f t="shared" si="6"/>
        <v>0</v>
      </c>
      <c r="R14" s="53">
        <f t="shared" si="7"/>
        <v>0</v>
      </c>
    </row>
    <row r="15" spans="1:18" x14ac:dyDescent="0.3">
      <c r="A15" s="63" t="s">
        <v>68</v>
      </c>
      <c r="B15" s="59" t="s">
        <v>24</v>
      </c>
      <c r="C15" s="59">
        <v>10</v>
      </c>
      <c r="D15" s="64">
        <v>10</v>
      </c>
      <c r="E15" s="116"/>
      <c r="F15" s="117"/>
      <c r="G15" s="9"/>
      <c r="H15" s="2">
        <v>0</v>
      </c>
      <c r="I15" s="3"/>
      <c r="J15" s="50">
        <f t="shared" si="4"/>
        <v>0</v>
      </c>
      <c r="K15" s="53">
        <f t="shared" si="5"/>
        <v>0</v>
      </c>
      <c r="L15" s="125"/>
      <c r="M15" s="117"/>
      <c r="N15" s="9"/>
      <c r="O15" s="10">
        <v>0</v>
      </c>
      <c r="P15" s="3"/>
      <c r="Q15" s="52">
        <f t="shared" si="6"/>
        <v>0</v>
      </c>
      <c r="R15" s="53">
        <f t="shared" si="7"/>
        <v>0</v>
      </c>
    </row>
    <row r="16" spans="1:18" x14ac:dyDescent="0.3">
      <c r="A16" s="58" t="s">
        <v>50</v>
      </c>
      <c r="B16" s="59" t="s">
        <v>25</v>
      </c>
      <c r="C16" s="62">
        <v>5</v>
      </c>
      <c r="D16" s="60">
        <v>17.5</v>
      </c>
      <c r="E16" s="116"/>
      <c r="F16" s="117"/>
      <c r="G16" s="9"/>
      <c r="H16" s="2">
        <v>0</v>
      </c>
      <c r="I16" s="3"/>
      <c r="J16" s="50">
        <f t="shared" si="4"/>
        <v>0</v>
      </c>
      <c r="K16" s="53">
        <f t="shared" si="5"/>
        <v>0</v>
      </c>
      <c r="L16" s="125"/>
      <c r="M16" s="117"/>
      <c r="N16" s="9"/>
      <c r="O16" s="10">
        <v>0</v>
      </c>
      <c r="P16" s="3"/>
      <c r="Q16" s="52">
        <f t="shared" si="6"/>
        <v>0</v>
      </c>
      <c r="R16" s="53">
        <f t="shared" si="7"/>
        <v>0</v>
      </c>
    </row>
    <row r="17" spans="1:18" x14ac:dyDescent="0.3">
      <c r="A17" s="63" t="s">
        <v>69</v>
      </c>
      <c r="B17" s="59" t="s">
        <v>25</v>
      </c>
      <c r="C17" s="62">
        <v>5</v>
      </c>
      <c r="D17" s="60">
        <v>17.5</v>
      </c>
      <c r="E17" s="116"/>
      <c r="F17" s="117"/>
      <c r="G17" s="9"/>
      <c r="H17" s="2">
        <v>0</v>
      </c>
      <c r="I17" s="3"/>
      <c r="J17" s="50">
        <f t="shared" si="4"/>
        <v>0</v>
      </c>
      <c r="K17" s="53">
        <f t="shared" si="5"/>
        <v>0</v>
      </c>
      <c r="L17" s="125"/>
      <c r="M17" s="117"/>
      <c r="N17" s="9"/>
      <c r="O17" s="10">
        <v>0</v>
      </c>
      <c r="P17" s="3"/>
      <c r="Q17" s="52">
        <f t="shared" si="6"/>
        <v>0</v>
      </c>
      <c r="R17" s="53">
        <f t="shared" si="7"/>
        <v>0</v>
      </c>
    </row>
    <row r="18" spans="1:18" x14ac:dyDescent="0.3">
      <c r="A18" s="63" t="s">
        <v>86</v>
      </c>
      <c r="B18" s="59" t="s">
        <v>22</v>
      </c>
      <c r="C18" s="62">
        <v>5</v>
      </c>
      <c r="D18" s="60">
        <v>25</v>
      </c>
      <c r="E18" s="116"/>
      <c r="F18" s="117"/>
      <c r="G18" s="9"/>
      <c r="H18" s="2">
        <v>0</v>
      </c>
      <c r="I18" s="3"/>
      <c r="J18" s="50">
        <f t="shared" si="4"/>
        <v>0</v>
      </c>
      <c r="K18" s="53">
        <f t="shared" si="5"/>
        <v>0</v>
      </c>
      <c r="L18" s="125"/>
      <c r="M18" s="117"/>
      <c r="N18" s="9"/>
      <c r="O18" s="10">
        <v>0</v>
      </c>
      <c r="P18" s="3"/>
      <c r="Q18" s="52">
        <f t="shared" si="6"/>
        <v>0</v>
      </c>
      <c r="R18" s="53">
        <f t="shared" si="7"/>
        <v>0</v>
      </c>
    </row>
    <row r="19" spans="1:18" x14ac:dyDescent="0.3">
      <c r="A19" s="63" t="s">
        <v>51</v>
      </c>
      <c r="B19" s="59" t="s">
        <v>24</v>
      </c>
      <c r="C19" s="62">
        <v>5</v>
      </c>
      <c r="D19" s="60">
        <v>5</v>
      </c>
      <c r="E19" s="116"/>
      <c r="F19" s="117"/>
      <c r="G19" s="9"/>
      <c r="H19" s="2">
        <v>0</v>
      </c>
      <c r="I19" s="3"/>
      <c r="J19" s="50">
        <f t="shared" si="4"/>
        <v>0</v>
      </c>
      <c r="K19" s="53">
        <f t="shared" si="5"/>
        <v>0</v>
      </c>
      <c r="L19" s="125"/>
      <c r="M19" s="117"/>
      <c r="N19" s="9"/>
      <c r="O19" s="10">
        <v>0</v>
      </c>
      <c r="P19" s="3"/>
      <c r="Q19" s="52">
        <f t="shared" si="6"/>
        <v>0</v>
      </c>
      <c r="R19" s="53">
        <f t="shared" si="7"/>
        <v>0</v>
      </c>
    </row>
    <row r="20" spans="1:18" x14ac:dyDescent="0.3">
      <c r="A20" s="61" t="s">
        <v>52</v>
      </c>
      <c r="B20" s="59" t="s">
        <v>48</v>
      </c>
      <c r="C20" s="59">
        <v>5</v>
      </c>
      <c r="D20" s="60">
        <v>2.5</v>
      </c>
      <c r="E20" s="116"/>
      <c r="F20" s="117"/>
      <c r="G20" s="9"/>
      <c r="H20" s="2">
        <v>0</v>
      </c>
      <c r="I20" s="3"/>
      <c r="J20" s="50">
        <f t="shared" si="4"/>
        <v>0</v>
      </c>
      <c r="K20" s="53">
        <f t="shared" si="5"/>
        <v>0</v>
      </c>
      <c r="L20" s="125"/>
      <c r="M20" s="117"/>
      <c r="N20" s="9"/>
      <c r="O20" s="10">
        <v>0</v>
      </c>
      <c r="P20" s="3"/>
      <c r="Q20" s="52">
        <f t="shared" si="6"/>
        <v>0</v>
      </c>
      <c r="R20" s="53">
        <f t="shared" si="7"/>
        <v>0</v>
      </c>
    </row>
    <row r="21" spans="1:18" x14ac:dyDescent="0.3">
      <c r="A21" s="63" t="s">
        <v>70</v>
      </c>
      <c r="B21" s="59" t="s">
        <v>25</v>
      </c>
      <c r="C21" s="62">
        <v>5</v>
      </c>
      <c r="D21" s="60">
        <v>17.5</v>
      </c>
      <c r="E21" s="116"/>
      <c r="F21" s="117"/>
      <c r="G21" s="9"/>
      <c r="H21" s="2">
        <v>0</v>
      </c>
      <c r="I21" s="3"/>
      <c r="J21" s="50">
        <f t="shared" si="4"/>
        <v>0</v>
      </c>
      <c r="K21" s="53">
        <f t="shared" si="5"/>
        <v>0</v>
      </c>
      <c r="L21" s="125"/>
      <c r="M21" s="117"/>
      <c r="N21" s="9"/>
      <c r="O21" s="10">
        <v>0</v>
      </c>
      <c r="P21" s="3"/>
      <c r="Q21" s="52">
        <f t="shared" si="6"/>
        <v>0</v>
      </c>
      <c r="R21" s="53">
        <f t="shared" si="7"/>
        <v>0</v>
      </c>
    </row>
    <row r="22" spans="1:18" x14ac:dyDescent="0.3">
      <c r="A22" s="61" t="s">
        <v>53</v>
      </c>
      <c r="B22" s="59" t="s">
        <v>48</v>
      </c>
      <c r="C22" s="59">
        <v>5</v>
      </c>
      <c r="D22" s="60">
        <v>2.5</v>
      </c>
      <c r="E22" s="116"/>
      <c r="F22" s="117"/>
      <c r="G22" s="9"/>
      <c r="H22" s="2">
        <v>0</v>
      </c>
      <c r="I22" s="3"/>
      <c r="J22" s="50">
        <f t="shared" si="4"/>
        <v>0</v>
      </c>
      <c r="K22" s="53">
        <f t="shared" si="5"/>
        <v>0</v>
      </c>
      <c r="L22" s="125"/>
      <c r="M22" s="117"/>
      <c r="N22" s="9"/>
      <c r="O22" s="10">
        <v>0</v>
      </c>
      <c r="P22" s="3"/>
      <c r="Q22" s="52">
        <f t="shared" si="6"/>
        <v>0</v>
      </c>
      <c r="R22" s="53">
        <f t="shared" si="7"/>
        <v>0</v>
      </c>
    </row>
    <row r="23" spans="1:18" x14ac:dyDescent="0.3">
      <c r="A23" s="63" t="s">
        <v>54</v>
      </c>
      <c r="B23" s="59" t="s">
        <v>25</v>
      </c>
      <c r="C23" s="59">
        <v>5</v>
      </c>
      <c r="D23" s="60">
        <v>17.5</v>
      </c>
      <c r="E23" s="116"/>
      <c r="F23" s="117"/>
      <c r="G23" s="9"/>
      <c r="H23" s="2">
        <v>0</v>
      </c>
      <c r="I23" s="3"/>
      <c r="J23" s="50">
        <f t="shared" si="4"/>
        <v>0</v>
      </c>
      <c r="K23" s="53">
        <f t="shared" si="5"/>
        <v>0</v>
      </c>
      <c r="L23" s="125"/>
      <c r="M23" s="117"/>
      <c r="N23" s="9"/>
      <c r="O23" s="10">
        <v>0</v>
      </c>
      <c r="P23" s="3"/>
      <c r="Q23" s="52">
        <f t="shared" si="6"/>
        <v>0</v>
      </c>
      <c r="R23" s="53">
        <f t="shared" si="7"/>
        <v>0</v>
      </c>
    </row>
    <row r="24" spans="1:18" x14ac:dyDescent="0.3">
      <c r="A24" s="63" t="s">
        <v>55</v>
      </c>
      <c r="B24" s="59" t="s">
        <v>48</v>
      </c>
      <c r="C24" s="59">
        <v>5</v>
      </c>
      <c r="D24" s="60">
        <v>2.5</v>
      </c>
      <c r="E24" s="116"/>
      <c r="F24" s="117"/>
      <c r="G24" s="9"/>
      <c r="H24" s="2">
        <v>0</v>
      </c>
      <c r="I24" s="3"/>
      <c r="J24" s="50">
        <f t="shared" si="4"/>
        <v>0</v>
      </c>
      <c r="K24" s="53">
        <f t="shared" si="5"/>
        <v>0</v>
      </c>
      <c r="L24" s="125"/>
      <c r="M24" s="117"/>
      <c r="N24" s="9"/>
      <c r="O24" s="10">
        <v>0</v>
      </c>
      <c r="P24" s="3"/>
      <c r="Q24" s="52">
        <f t="shared" si="6"/>
        <v>0</v>
      </c>
      <c r="R24" s="53">
        <f t="shared" si="7"/>
        <v>0</v>
      </c>
    </row>
    <row r="25" spans="1:18" x14ac:dyDescent="0.3">
      <c r="A25" s="63" t="s">
        <v>56</v>
      </c>
      <c r="B25" s="59" t="s">
        <v>48</v>
      </c>
      <c r="C25" s="59">
        <v>5</v>
      </c>
      <c r="D25" s="60">
        <v>2.5</v>
      </c>
      <c r="E25" s="116"/>
      <c r="F25" s="117"/>
      <c r="G25" s="9"/>
      <c r="H25" s="2">
        <v>0</v>
      </c>
      <c r="I25" s="3"/>
      <c r="J25" s="50">
        <f t="shared" si="4"/>
        <v>0</v>
      </c>
      <c r="K25" s="53">
        <f t="shared" si="5"/>
        <v>0</v>
      </c>
      <c r="L25" s="125"/>
      <c r="M25" s="117"/>
      <c r="N25" s="9"/>
      <c r="O25" s="10">
        <v>0</v>
      </c>
      <c r="P25" s="3"/>
      <c r="Q25" s="52">
        <f t="shared" si="6"/>
        <v>0</v>
      </c>
      <c r="R25" s="53">
        <f t="shared" si="7"/>
        <v>0</v>
      </c>
    </row>
    <row r="26" spans="1:18" x14ac:dyDescent="0.3">
      <c r="A26" s="63" t="s">
        <v>57</v>
      </c>
      <c r="B26" s="59" t="s">
        <v>48</v>
      </c>
      <c r="C26" s="62">
        <v>5</v>
      </c>
      <c r="D26" s="60">
        <v>2.5</v>
      </c>
      <c r="E26" s="116"/>
      <c r="F26" s="117"/>
      <c r="G26" s="9"/>
      <c r="H26" s="2">
        <v>0</v>
      </c>
      <c r="I26" s="3"/>
      <c r="J26" s="50">
        <f t="shared" si="4"/>
        <v>0</v>
      </c>
      <c r="K26" s="53">
        <f t="shared" si="5"/>
        <v>0</v>
      </c>
      <c r="L26" s="125"/>
      <c r="M26" s="117"/>
      <c r="N26" s="9"/>
      <c r="O26" s="10">
        <v>0</v>
      </c>
      <c r="P26" s="3"/>
      <c r="Q26" s="52">
        <f t="shared" si="6"/>
        <v>0</v>
      </c>
      <c r="R26" s="53">
        <f t="shared" si="7"/>
        <v>0</v>
      </c>
    </row>
    <row r="27" spans="1:18" x14ac:dyDescent="0.3">
      <c r="A27" s="63" t="s">
        <v>58</v>
      </c>
      <c r="B27" s="59" t="s">
        <v>48</v>
      </c>
      <c r="C27" s="62">
        <v>5</v>
      </c>
      <c r="D27" s="60">
        <v>2.5</v>
      </c>
      <c r="E27" s="116"/>
      <c r="F27" s="117"/>
      <c r="G27" s="9"/>
      <c r="H27" s="2">
        <v>0</v>
      </c>
      <c r="I27" s="3"/>
      <c r="J27" s="50">
        <f t="shared" si="4"/>
        <v>0</v>
      </c>
      <c r="K27" s="53">
        <f t="shared" si="5"/>
        <v>0</v>
      </c>
      <c r="L27" s="125"/>
      <c r="M27" s="117"/>
      <c r="N27" s="9"/>
      <c r="O27" s="10">
        <v>0</v>
      </c>
      <c r="P27" s="3"/>
      <c r="Q27" s="52">
        <f t="shared" si="6"/>
        <v>0</v>
      </c>
      <c r="R27" s="53">
        <f t="shared" si="7"/>
        <v>0</v>
      </c>
    </row>
    <row r="28" spans="1:18" x14ac:dyDescent="0.3">
      <c r="A28" s="63" t="s">
        <v>71</v>
      </c>
      <c r="B28" s="59" t="s">
        <v>25</v>
      </c>
      <c r="C28" s="62">
        <v>5</v>
      </c>
      <c r="D28" s="60">
        <v>17.5</v>
      </c>
      <c r="E28" s="116"/>
      <c r="F28" s="117"/>
      <c r="G28" s="9"/>
      <c r="H28" s="2">
        <v>0</v>
      </c>
      <c r="I28" s="3"/>
      <c r="J28" s="50">
        <f t="shared" si="4"/>
        <v>0</v>
      </c>
      <c r="K28" s="53">
        <f t="shared" si="5"/>
        <v>0</v>
      </c>
      <c r="L28" s="125"/>
      <c r="M28" s="117"/>
      <c r="N28" s="9"/>
      <c r="O28" s="10">
        <v>0</v>
      </c>
      <c r="P28" s="3"/>
      <c r="Q28" s="52">
        <f t="shared" si="6"/>
        <v>0</v>
      </c>
      <c r="R28" s="53">
        <f t="shared" si="7"/>
        <v>0</v>
      </c>
    </row>
    <row r="29" spans="1:18" x14ac:dyDescent="0.3">
      <c r="A29" s="63" t="s">
        <v>72</v>
      </c>
      <c r="B29" s="59" t="s">
        <v>25</v>
      </c>
      <c r="C29" s="62">
        <v>5</v>
      </c>
      <c r="D29" s="60">
        <v>17.5</v>
      </c>
      <c r="E29" s="116"/>
      <c r="F29" s="117"/>
      <c r="G29" s="9"/>
      <c r="H29" s="2">
        <v>0</v>
      </c>
      <c r="I29" s="3"/>
      <c r="J29" s="50">
        <f t="shared" si="4"/>
        <v>0</v>
      </c>
      <c r="K29" s="53">
        <f t="shared" si="5"/>
        <v>0</v>
      </c>
      <c r="L29" s="125"/>
      <c r="M29" s="117"/>
      <c r="N29" s="9"/>
      <c r="O29" s="10">
        <v>0</v>
      </c>
      <c r="P29" s="3"/>
      <c r="Q29" s="52">
        <f t="shared" si="6"/>
        <v>0</v>
      </c>
      <c r="R29" s="53">
        <f t="shared" si="7"/>
        <v>0</v>
      </c>
    </row>
    <row r="30" spans="1:18" x14ac:dyDescent="0.3">
      <c r="A30" s="63" t="s">
        <v>59</v>
      </c>
      <c r="B30" s="59" t="s">
        <v>24</v>
      </c>
      <c r="C30" s="62">
        <v>5</v>
      </c>
      <c r="D30" s="60">
        <v>5</v>
      </c>
      <c r="E30" s="116"/>
      <c r="F30" s="117"/>
      <c r="G30" s="9"/>
      <c r="H30" s="2">
        <v>0</v>
      </c>
      <c r="I30" s="3"/>
      <c r="J30" s="50">
        <f t="shared" si="4"/>
        <v>0</v>
      </c>
      <c r="K30" s="53">
        <f t="shared" si="5"/>
        <v>0</v>
      </c>
      <c r="L30" s="125"/>
      <c r="M30" s="117"/>
      <c r="N30" s="9"/>
      <c r="O30" s="10">
        <v>0</v>
      </c>
      <c r="P30" s="3"/>
      <c r="Q30" s="52">
        <f t="shared" si="6"/>
        <v>0</v>
      </c>
      <c r="R30" s="53">
        <f t="shared" si="7"/>
        <v>0</v>
      </c>
    </row>
    <row r="31" spans="1:18" x14ac:dyDescent="0.3">
      <c r="A31" s="63" t="s">
        <v>60</v>
      </c>
      <c r="B31" s="59" t="s">
        <v>24</v>
      </c>
      <c r="C31" s="62">
        <v>5</v>
      </c>
      <c r="D31" s="60">
        <v>5</v>
      </c>
      <c r="E31" s="116"/>
      <c r="F31" s="117"/>
      <c r="G31" s="9"/>
      <c r="H31" s="2">
        <v>0</v>
      </c>
      <c r="I31" s="3"/>
      <c r="J31" s="50">
        <f t="shared" si="4"/>
        <v>0</v>
      </c>
      <c r="K31" s="53">
        <f t="shared" si="5"/>
        <v>0</v>
      </c>
      <c r="L31" s="125"/>
      <c r="M31" s="117"/>
      <c r="N31" s="9"/>
      <c r="O31" s="10">
        <v>0</v>
      </c>
      <c r="P31" s="3"/>
      <c r="Q31" s="52">
        <f t="shared" si="6"/>
        <v>0</v>
      </c>
      <c r="R31" s="53">
        <f t="shared" si="7"/>
        <v>0</v>
      </c>
    </row>
    <row r="32" spans="1:18" x14ac:dyDescent="0.3">
      <c r="A32" s="63" t="s">
        <v>61</v>
      </c>
      <c r="B32" s="59" t="s">
        <v>24</v>
      </c>
      <c r="C32" s="62">
        <v>5</v>
      </c>
      <c r="D32" s="60">
        <v>5</v>
      </c>
      <c r="E32" s="116"/>
      <c r="F32" s="117"/>
      <c r="G32" s="9"/>
      <c r="H32" s="2">
        <v>0</v>
      </c>
      <c r="I32" s="3"/>
      <c r="J32" s="50">
        <f t="shared" si="4"/>
        <v>0</v>
      </c>
      <c r="K32" s="53">
        <f t="shared" si="5"/>
        <v>0</v>
      </c>
      <c r="L32" s="125"/>
      <c r="M32" s="117"/>
      <c r="N32" s="9"/>
      <c r="O32" s="10">
        <v>0</v>
      </c>
      <c r="P32" s="3"/>
      <c r="Q32" s="52">
        <f t="shared" si="6"/>
        <v>0</v>
      </c>
      <c r="R32" s="53">
        <f t="shared" si="7"/>
        <v>0</v>
      </c>
    </row>
    <row r="33" spans="1:18" x14ac:dyDescent="0.3">
      <c r="A33" s="63" t="s">
        <v>62</v>
      </c>
      <c r="B33" s="59" t="s">
        <v>48</v>
      </c>
      <c r="C33" s="62">
        <v>5</v>
      </c>
      <c r="D33" s="60">
        <v>2.5</v>
      </c>
      <c r="E33" s="116"/>
      <c r="F33" s="117"/>
      <c r="G33" s="9"/>
      <c r="H33" s="2">
        <v>0</v>
      </c>
      <c r="I33" s="3"/>
      <c r="J33" s="50">
        <f t="shared" si="4"/>
        <v>0</v>
      </c>
      <c r="K33" s="53">
        <f t="shared" si="5"/>
        <v>0</v>
      </c>
      <c r="L33" s="125"/>
      <c r="M33" s="117"/>
      <c r="N33" s="9"/>
      <c r="O33" s="10">
        <v>0</v>
      </c>
      <c r="P33" s="3"/>
      <c r="Q33" s="52">
        <f t="shared" si="6"/>
        <v>0</v>
      </c>
      <c r="R33" s="53">
        <f t="shared" si="7"/>
        <v>0</v>
      </c>
    </row>
    <row r="34" spans="1:18" x14ac:dyDescent="0.3">
      <c r="A34" s="63" t="s">
        <v>66</v>
      </c>
      <c r="B34" s="59" t="s">
        <v>65</v>
      </c>
      <c r="C34" s="62">
        <v>5</v>
      </c>
      <c r="D34" s="60">
        <v>5</v>
      </c>
      <c r="E34" s="118"/>
      <c r="F34" s="119"/>
      <c r="G34" s="11"/>
      <c r="H34" s="2">
        <v>0</v>
      </c>
      <c r="I34" s="3"/>
      <c r="J34" s="50">
        <f t="shared" si="4"/>
        <v>0</v>
      </c>
      <c r="K34" s="53">
        <f t="shared" si="5"/>
        <v>0</v>
      </c>
      <c r="L34" s="126"/>
      <c r="M34" s="119"/>
      <c r="N34" s="11"/>
      <c r="O34" s="10">
        <v>0</v>
      </c>
      <c r="P34" s="3"/>
      <c r="Q34" s="52">
        <f t="shared" si="6"/>
        <v>0</v>
      </c>
      <c r="R34" s="53">
        <f t="shared" si="7"/>
        <v>0</v>
      </c>
    </row>
    <row r="35" spans="1:18" ht="15" thickBot="1" x14ac:dyDescent="0.35">
      <c r="A35" s="65" t="s">
        <v>63</v>
      </c>
      <c r="B35" s="66" t="s">
        <v>48</v>
      </c>
      <c r="C35" s="67">
        <v>5</v>
      </c>
      <c r="D35" s="68">
        <v>2.5</v>
      </c>
      <c r="E35" s="120"/>
      <c r="F35" s="121"/>
      <c r="G35" s="13"/>
      <c r="H35" s="2">
        <v>0</v>
      </c>
      <c r="I35" s="3"/>
      <c r="J35" s="50">
        <f t="shared" si="4"/>
        <v>0</v>
      </c>
      <c r="K35" s="53">
        <f t="shared" si="5"/>
        <v>0</v>
      </c>
      <c r="L35" s="127"/>
      <c r="M35" s="121"/>
      <c r="N35" s="13"/>
      <c r="O35" s="10">
        <v>0</v>
      </c>
      <c r="P35" s="3"/>
      <c r="Q35" s="52">
        <f t="shared" si="6"/>
        <v>0</v>
      </c>
      <c r="R35" s="53">
        <f t="shared" si="7"/>
        <v>0</v>
      </c>
    </row>
    <row r="36" spans="1:18" ht="15" thickBot="1" x14ac:dyDescent="0.35">
      <c r="H36" s="108" t="s">
        <v>20</v>
      </c>
      <c r="I36" s="109"/>
      <c r="J36" s="109"/>
      <c r="K36" s="46" t="str">
        <f>IF(AND(COUNT(K3:K35)=COUNTA(K3:K35),MIN(K3:K35)&gt;0),SUM(K3:K35),"ONJUIST")</f>
        <v>ONJUIST</v>
      </c>
      <c r="O36" s="112" t="s">
        <v>21</v>
      </c>
      <c r="P36" s="113"/>
      <c r="Q36" s="113"/>
      <c r="R36" s="47" t="str">
        <f>IF(AND(COUNT(R3:R35)=COUNTA(R3:R35),MIN(R3:R35)&gt;0),SUM(R3:R35),"ONJUIST")</f>
        <v>ONJUIST</v>
      </c>
    </row>
  </sheetData>
  <sheetProtection algorithmName="SHA-512" hashValue="tpd8TY9g77mQen3zGhnl9lLPb8DXzM6fi4tMcErXOpMCc+ncadd0u36wvuFo+aGINI5w4ZnuKDqQGmche7NngQ==" saltValue="NXq4GKviEHKez03OgcNFOQ==" spinCount="100000" sheet="1" objects="1" scenarios="1" selectLockedCells="1"/>
  <mergeCells count="5">
    <mergeCell ref="A1:D1"/>
    <mergeCell ref="E1:K1"/>
    <mergeCell ref="L1:R1"/>
    <mergeCell ref="H36:J36"/>
    <mergeCell ref="O36:Q36"/>
  </mergeCells>
  <conditionalFormatting sqref="K36">
    <cfRule type="cellIs" dxfId="5" priority="2" operator="equal">
      <formula>"ONJUIST"</formula>
    </cfRule>
  </conditionalFormatting>
  <conditionalFormatting sqref="R36">
    <cfRule type="cellIs" dxfId="4" priority="1" operator="equal">
      <formula>"ONJUIST"</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7F787-7B22-4F92-A3F8-63ABEA20C5E0}">
  <dimension ref="A1:R16"/>
  <sheetViews>
    <sheetView topLeftCell="E1" zoomScale="85" zoomScaleNormal="85" workbookViewId="0">
      <selection activeCell="E3" sqref="E3"/>
    </sheetView>
  </sheetViews>
  <sheetFormatPr defaultRowHeight="14.4" x14ac:dyDescent="0.3"/>
  <cols>
    <col min="1" max="1" width="58.5546875" bestFit="1" customWidth="1"/>
    <col min="2" max="2" width="7.6640625" bestFit="1" customWidth="1"/>
    <col min="3" max="3" width="15" bestFit="1" customWidth="1"/>
    <col min="4" max="4" width="16.88671875" bestFit="1" customWidth="1"/>
    <col min="5" max="5" width="17.21875" customWidth="1"/>
    <col min="6" max="6" width="36.44140625" customWidth="1"/>
    <col min="7" max="7" width="11.44140625" customWidth="1"/>
    <col min="8" max="8" width="13.21875" customWidth="1"/>
    <col min="9" max="9" width="11.88671875" customWidth="1"/>
    <col min="10" max="10" width="9.44140625" bestFit="1" customWidth="1"/>
    <col min="11" max="11" width="16.109375" bestFit="1" customWidth="1"/>
    <col min="12" max="12" width="17.77734375" customWidth="1"/>
    <col min="13" max="13" width="46.77734375" customWidth="1"/>
    <col min="14" max="14" width="11.6640625" customWidth="1"/>
    <col min="15" max="15" width="15.21875" customWidth="1"/>
    <col min="16" max="16" width="12.33203125" customWidth="1"/>
    <col min="17" max="17" width="9.44140625" bestFit="1" customWidth="1"/>
    <col min="18" max="18" width="16.109375" bestFit="1" customWidth="1"/>
  </cols>
  <sheetData>
    <row r="1" spans="1:18" ht="15" thickBot="1" x14ac:dyDescent="0.35">
      <c r="A1" s="108" t="s">
        <v>10</v>
      </c>
      <c r="B1" s="109"/>
      <c r="C1" s="110"/>
      <c r="D1" s="111"/>
      <c r="E1" s="108" t="s">
        <v>11</v>
      </c>
      <c r="F1" s="109"/>
      <c r="G1" s="109"/>
      <c r="H1" s="109"/>
      <c r="I1" s="109"/>
      <c r="J1" s="109"/>
      <c r="K1" s="111"/>
      <c r="L1" s="108" t="s">
        <v>18</v>
      </c>
      <c r="M1" s="109"/>
      <c r="N1" s="109"/>
      <c r="O1" s="109"/>
      <c r="P1" s="109"/>
      <c r="Q1" s="109"/>
      <c r="R1" s="111"/>
    </row>
    <row r="2" spans="1:18" ht="15" thickBot="1" x14ac:dyDescent="0.35">
      <c r="A2" s="70" t="s">
        <v>97</v>
      </c>
      <c r="B2" s="71" t="s">
        <v>9</v>
      </c>
      <c r="C2" s="72" t="s">
        <v>16</v>
      </c>
      <c r="D2" s="79" t="s">
        <v>38</v>
      </c>
      <c r="E2" s="70" t="s">
        <v>13</v>
      </c>
      <c r="F2" s="71" t="s">
        <v>12</v>
      </c>
      <c r="G2" s="71" t="s">
        <v>9</v>
      </c>
      <c r="H2" s="71" t="s">
        <v>17</v>
      </c>
      <c r="I2" s="71" t="s">
        <v>14</v>
      </c>
      <c r="J2" s="71" t="s">
        <v>15</v>
      </c>
      <c r="K2" s="79" t="s">
        <v>19</v>
      </c>
      <c r="L2" s="70" t="s">
        <v>13</v>
      </c>
      <c r="M2" s="71" t="s">
        <v>12</v>
      </c>
      <c r="N2" s="71" t="s">
        <v>9</v>
      </c>
      <c r="O2" s="71" t="s">
        <v>17</v>
      </c>
      <c r="P2" s="71" t="s">
        <v>14</v>
      </c>
      <c r="Q2" s="71" t="s">
        <v>15</v>
      </c>
      <c r="R2" s="79" t="s">
        <v>19</v>
      </c>
    </row>
    <row r="3" spans="1:18" x14ac:dyDescent="0.3">
      <c r="A3" s="75" t="s">
        <v>42</v>
      </c>
      <c r="B3" s="76">
        <v>50</v>
      </c>
      <c r="C3" s="77">
        <v>20</v>
      </c>
      <c r="D3" s="78">
        <v>1000</v>
      </c>
      <c r="E3" s="122"/>
      <c r="F3" s="123"/>
      <c r="G3" s="5"/>
      <c r="H3" s="6">
        <v>0</v>
      </c>
      <c r="I3" s="7"/>
      <c r="J3" s="48">
        <f>H3-(I3*H3)</f>
        <v>0</v>
      </c>
      <c r="K3" s="49">
        <f>IF(G3=0,0,(J3/G3)*D3)</f>
        <v>0</v>
      </c>
      <c r="L3" s="122"/>
      <c r="M3" s="123"/>
      <c r="N3" s="4"/>
      <c r="O3" s="6">
        <v>0</v>
      </c>
      <c r="P3" s="7"/>
      <c r="Q3" s="48">
        <f>O3-(P3*O3)</f>
        <v>0</v>
      </c>
      <c r="R3" s="49">
        <f>IF(N3=0,0,(Q3/N3)*D3)</f>
        <v>0</v>
      </c>
    </row>
    <row r="4" spans="1:18" x14ac:dyDescent="0.3">
      <c r="A4" s="63" t="s">
        <v>30</v>
      </c>
      <c r="B4" s="59">
        <v>50</v>
      </c>
      <c r="C4" s="62">
        <v>20</v>
      </c>
      <c r="D4" s="60">
        <v>1000</v>
      </c>
      <c r="E4" s="125"/>
      <c r="F4" s="117"/>
      <c r="G4" s="9"/>
      <c r="H4" s="10">
        <v>0</v>
      </c>
      <c r="I4" s="3"/>
      <c r="J4" s="52">
        <f t="shared" ref="J4:J15" si="0">H4-(I4*H4)</f>
        <v>0</v>
      </c>
      <c r="K4" s="53">
        <f t="shared" ref="K4:K15" si="1">IF(G4=0,0,(J4/G4)*D4)</f>
        <v>0</v>
      </c>
      <c r="L4" s="125"/>
      <c r="M4" s="117"/>
      <c r="N4" s="8"/>
      <c r="O4" s="10">
        <v>0</v>
      </c>
      <c r="P4" s="14"/>
      <c r="Q4" s="52">
        <f t="shared" ref="Q4:Q15" si="2">O4-(P4*O4)</f>
        <v>0</v>
      </c>
      <c r="R4" s="53">
        <f t="shared" ref="R4:R15" si="3">IF(N4=0,0,(Q4/N4)*D4)</f>
        <v>0</v>
      </c>
    </row>
    <row r="5" spans="1:18" x14ac:dyDescent="0.3">
      <c r="A5" s="63" t="s">
        <v>35</v>
      </c>
      <c r="B5" s="59" t="s">
        <v>45</v>
      </c>
      <c r="C5" s="59">
        <v>5</v>
      </c>
      <c r="D5" s="60">
        <v>10</v>
      </c>
      <c r="E5" s="125"/>
      <c r="F5" s="117"/>
      <c r="G5" s="9"/>
      <c r="H5" s="10">
        <v>0</v>
      </c>
      <c r="I5" s="3"/>
      <c r="J5" s="52">
        <f t="shared" si="0"/>
        <v>0</v>
      </c>
      <c r="K5" s="53">
        <f t="shared" si="1"/>
        <v>0</v>
      </c>
      <c r="L5" s="125"/>
      <c r="M5" s="117"/>
      <c r="N5" s="8"/>
      <c r="O5" s="10">
        <v>0</v>
      </c>
      <c r="P5" s="14"/>
      <c r="Q5" s="52">
        <f t="shared" si="2"/>
        <v>0</v>
      </c>
      <c r="R5" s="53">
        <f t="shared" si="3"/>
        <v>0</v>
      </c>
    </row>
    <row r="6" spans="1:18" x14ac:dyDescent="0.3">
      <c r="A6" s="63" t="s">
        <v>87</v>
      </c>
      <c r="B6" s="59">
        <v>100</v>
      </c>
      <c r="C6" s="62">
        <v>10</v>
      </c>
      <c r="D6" s="60">
        <v>1000</v>
      </c>
      <c r="E6" s="125"/>
      <c r="F6" s="117"/>
      <c r="G6" s="9"/>
      <c r="H6" s="10">
        <v>0</v>
      </c>
      <c r="I6" s="3"/>
      <c r="J6" s="52">
        <f t="shared" si="0"/>
        <v>0</v>
      </c>
      <c r="K6" s="53">
        <f>IF(G6=0,0,(J6/G6)*D6)</f>
        <v>0</v>
      </c>
      <c r="L6" s="125"/>
      <c r="M6" s="117"/>
      <c r="N6" s="8"/>
      <c r="O6" s="10">
        <v>0</v>
      </c>
      <c r="P6" s="14"/>
      <c r="Q6" s="52">
        <f t="shared" si="2"/>
        <v>0</v>
      </c>
      <c r="R6" s="53">
        <f>IF(N6=0,0,(Q6/N6)*D6)</f>
        <v>0</v>
      </c>
    </row>
    <row r="7" spans="1:18" x14ac:dyDescent="0.3">
      <c r="A7" s="63" t="s">
        <v>75</v>
      </c>
      <c r="B7" s="59">
        <v>50</v>
      </c>
      <c r="C7" s="62">
        <v>10</v>
      </c>
      <c r="D7" s="60">
        <v>500</v>
      </c>
      <c r="E7" s="125"/>
      <c r="F7" s="117"/>
      <c r="G7" s="9"/>
      <c r="H7" s="10">
        <v>0</v>
      </c>
      <c r="I7" s="3"/>
      <c r="J7" s="52">
        <f t="shared" si="0"/>
        <v>0</v>
      </c>
      <c r="K7" s="53">
        <f t="shared" si="1"/>
        <v>0</v>
      </c>
      <c r="L7" s="125"/>
      <c r="M7" s="117"/>
      <c r="N7" s="8"/>
      <c r="O7" s="10">
        <v>0</v>
      </c>
      <c r="P7" s="14"/>
      <c r="Q7" s="52">
        <f t="shared" si="2"/>
        <v>0</v>
      </c>
      <c r="R7" s="53">
        <f t="shared" si="3"/>
        <v>0</v>
      </c>
    </row>
    <row r="8" spans="1:18" x14ac:dyDescent="0.3">
      <c r="A8" s="63" t="s">
        <v>77</v>
      </c>
      <c r="B8" s="59">
        <v>100</v>
      </c>
      <c r="C8" s="62">
        <v>50</v>
      </c>
      <c r="D8" s="60">
        <v>5000</v>
      </c>
      <c r="E8" s="125"/>
      <c r="F8" s="117"/>
      <c r="G8" s="9"/>
      <c r="H8" s="10">
        <v>0</v>
      </c>
      <c r="I8" s="3"/>
      <c r="J8" s="52">
        <f t="shared" si="0"/>
        <v>0</v>
      </c>
      <c r="K8" s="53">
        <f t="shared" si="1"/>
        <v>0</v>
      </c>
      <c r="L8" s="125"/>
      <c r="M8" s="117"/>
      <c r="N8" s="8"/>
      <c r="O8" s="10">
        <v>0</v>
      </c>
      <c r="P8" s="14"/>
      <c r="Q8" s="52">
        <f t="shared" si="2"/>
        <v>0</v>
      </c>
      <c r="R8" s="53">
        <f t="shared" si="3"/>
        <v>0</v>
      </c>
    </row>
    <row r="9" spans="1:18" x14ac:dyDescent="0.3">
      <c r="A9" s="63" t="s">
        <v>79</v>
      </c>
      <c r="B9" s="59">
        <v>50</v>
      </c>
      <c r="C9" s="62">
        <v>15</v>
      </c>
      <c r="D9" s="60">
        <v>750</v>
      </c>
      <c r="E9" s="125"/>
      <c r="F9" s="117"/>
      <c r="G9" s="9"/>
      <c r="H9" s="10">
        <v>0</v>
      </c>
      <c r="I9" s="3"/>
      <c r="J9" s="52">
        <f t="shared" si="0"/>
        <v>0</v>
      </c>
      <c r="K9" s="53">
        <f t="shared" si="1"/>
        <v>0</v>
      </c>
      <c r="L9" s="125"/>
      <c r="M9" s="117"/>
      <c r="N9" s="8"/>
      <c r="O9" s="10">
        <v>0</v>
      </c>
      <c r="P9" s="14"/>
      <c r="Q9" s="52">
        <f t="shared" si="2"/>
        <v>0</v>
      </c>
      <c r="R9" s="53">
        <f t="shared" si="3"/>
        <v>0</v>
      </c>
    </row>
    <row r="10" spans="1:18" x14ac:dyDescent="0.3">
      <c r="A10" s="63" t="s">
        <v>81</v>
      </c>
      <c r="B10" s="59">
        <v>50</v>
      </c>
      <c r="C10" s="59">
        <v>15</v>
      </c>
      <c r="D10" s="64">
        <v>750</v>
      </c>
      <c r="E10" s="125"/>
      <c r="F10" s="117"/>
      <c r="G10" s="9"/>
      <c r="H10" s="10">
        <v>0</v>
      </c>
      <c r="I10" s="3"/>
      <c r="J10" s="52">
        <f t="shared" si="0"/>
        <v>0</v>
      </c>
      <c r="K10" s="53">
        <f t="shared" si="1"/>
        <v>0</v>
      </c>
      <c r="L10" s="125"/>
      <c r="M10" s="117"/>
      <c r="N10" s="8"/>
      <c r="O10" s="10">
        <v>0</v>
      </c>
      <c r="P10" s="14"/>
      <c r="Q10" s="52">
        <f t="shared" si="2"/>
        <v>0</v>
      </c>
      <c r="R10" s="53">
        <f t="shared" si="3"/>
        <v>0</v>
      </c>
    </row>
    <row r="11" spans="1:18" x14ac:dyDescent="0.3">
      <c r="A11" s="63" t="s">
        <v>74</v>
      </c>
      <c r="B11" s="59">
        <v>1</v>
      </c>
      <c r="C11" s="62">
        <v>5</v>
      </c>
      <c r="D11" s="60">
        <v>5</v>
      </c>
      <c r="E11" s="125"/>
      <c r="F11" s="117"/>
      <c r="G11" s="9"/>
      <c r="H11" s="10">
        <v>0</v>
      </c>
      <c r="I11" s="3"/>
      <c r="J11" s="52">
        <f t="shared" si="0"/>
        <v>0</v>
      </c>
      <c r="K11" s="53">
        <f t="shared" si="1"/>
        <v>0</v>
      </c>
      <c r="L11" s="125"/>
      <c r="M11" s="117"/>
      <c r="N11" s="8"/>
      <c r="O11" s="10">
        <v>0</v>
      </c>
      <c r="P11" s="14"/>
      <c r="Q11" s="52">
        <f t="shared" si="2"/>
        <v>0</v>
      </c>
      <c r="R11" s="53">
        <f t="shared" si="3"/>
        <v>0</v>
      </c>
    </row>
    <row r="12" spans="1:18" x14ac:dyDescent="0.3">
      <c r="A12" s="63" t="s">
        <v>82</v>
      </c>
      <c r="B12" s="59">
        <v>50</v>
      </c>
      <c r="C12" s="62">
        <v>5</v>
      </c>
      <c r="D12" s="60">
        <v>250</v>
      </c>
      <c r="E12" s="125"/>
      <c r="F12" s="117"/>
      <c r="G12" s="9"/>
      <c r="H12" s="10">
        <v>0</v>
      </c>
      <c r="I12" s="3"/>
      <c r="J12" s="52">
        <f t="shared" si="0"/>
        <v>0</v>
      </c>
      <c r="K12" s="53">
        <f t="shared" si="1"/>
        <v>0</v>
      </c>
      <c r="L12" s="125"/>
      <c r="M12" s="117"/>
      <c r="N12" s="8"/>
      <c r="O12" s="10">
        <v>0</v>
      </c>
      <c r="P12" s="14"/>
      <c r="Q12" s="52">
        <f t="shared" si="2"/>
        <v>0</v>
      </c>
      <c r="R12" s="53">
        <f t="shared" si="3"/>
        <v>0</v>
      </c>
    </row>
    <row r="13" spans="1:18" x14ac:dyDescent="0.3">
      <c r="A13" s="63" t="s">
        <v>83</v>
      </c>
      <c r="B13" s="59">
        <v>50</v>
      </c>
      <c r="C13" s="62">
        <v>5</v>
      </c>
      <c r="D13" s="60">
        <v>250</v>
      </c>
      <c r="E13" s="125"/>
      <c r="F13" s="117"/>
      <c r="G13" s="9"/>
      <c r="H13" s="10">
        <v>0</v>
      </c>
      <c r="I13" s="3"/>
      <c r="J13" s="52">
        <f t="shared" si="0"/>
        <v>0</v>
      </c>
      <c r="K13" s="53">
        <f t="shared" si="1"/>
        <v>0</v>
      </c>
      <c r="L13" s="125"/>
      <c r="M13" s="117"/>
      <c r="N13" s="8"/>
      <c r="O13" s="10">
        <v>0</v>
      </c>
      <c r="P13" s="14"/>
      <c r="Q13" s="52">
        <f t="shared" si="2"/>
        <v>0</v>
      </c>
      <c r="R13" s="53">
        <f t="shared" si="3"/>
        <v>0</v>
      </c>
    </row>
    <row r="14" spans="1:18" x14ac:dyDescent="0.3">
      <c r="A14" s="63" t="s">
        <v>84</v>
      </c>
      <c r="B14" s="59">
        <v>50</v>
      </c>
      <c r="C14" s="62">
        <v>10</v>
      </c>
      <c r="D14" s="60">
        <v>500</v>
      </c>
      <c r="E14" s="125"/>
      <c r="F14" s="117"/>
      <c r="G14" s="9"/>
      <c r="H14" s="10">
        <v>0</v>
      </c>
      <c r="I14" s="3"/>
      <c r="J14" s="52">
        <f t="shared" si="0"/>
        <v>0</v>
      </c>
      <c r="K14" s="53">
        <f t="shared" si="1"/>
        <v>0</v>
      </c>
      <c r="L14" s="125"/>
      <c r="M14" s="117"/>
      <c r="N14" s="8"/>
      <c r="O14" s="10">
        <v>0</v>
      </c>
      <c r="P14" s="14"/>
      <c r="Q14" s="52">
        <f t="shared" si="2"/>
        <v>0</v>
      </c>
      <c r="R14" s="53">
        <f t="shared" si="3"/>
        <v>0</v>
      </c>
    </row>
    <row r="15" spans="1:18" ht="15" thickBot="1" x14ac:dyDescent="0.35">
      <c r="A15" s="65" t="s">
        <v>73</v>
      </c>
      <c r="B15" s="66" t="s">
        <v>64</v>
      </c>
      <c r="C15" s="67">
        <v>20</v>
      </c>
      <c r="D15" s="68">
        <v>30</v>
      </c>
      <c r="E15" s="127"/>
      <c r="F15" s="121"/>
      <c r="G15" s="13"/>
      <c r="H15" s="15">
        <v>0</v>
      </c>
      <c r="I15" s="16"/>
      <c r="J15" s="73">
        <f t="shared" si="0"/>
        <v>0</v>
      </c>
      <c r="K15" s="74">
        <f t="shared" si="1"/>
        <v>0</v>
      </c>
      <c r="L15" s="127"/>
      <c r="M15" s="121"/>
      <c r="N15" s="12"/>
      <c r="O15" s="15">
        <v>0</v>
      </c>
      <c r="P15" s="17"/>
      <c r="Q15" s="73">
        <f t="shared" si="2"/>
        <v>0</v>
      </c>
      <c r="R15" s="74">
        <f t="shared" si="3"/>
        <v>0</v>
      </c>
    </row>
    <row r="16" spans="1:18" ht="15" thickBot="1" x14ac:dyDescent="0.35">
      <c r="H16" s="112" t="s">
        <v>20</v>
      </c>
      <c r="I16" s="113"/>
      <c r="J16" s="113"/>
      <c r="K16" s="47" t="str">
        <f>IF(AND(COUNT(K3:K15)=COUNTA(K3:K15),MIN(K3:K15)&gt;0),SUM(K3:K15),"ONJUIST")</f>
        <v>ONJUIST</v>
      </c>
      <c r="O16" s="112" t="s">
        <v>21</v>
      </c>
      <c r="P16" s="113"/>
      <c r="Q16" s="113"/>
      <c r="R16" s="47" t="str">
        <f>IF(AND(COUNT(R3:R15)=COUNTA(R3:R15),MIN(R3:R15)&gt;0),SUM(R3:R15),"ONJUIST")</f>
        <v>ONJUIST</v>
      </c>
    </row>
  </sheetData>
  <sheetProtection algorithmName="SHA-512" hashValue="zOrA1PgiCUQE92FUNBvuh8Lap7jdjHSQv7T48YHe1FrCo0IifgBbjY8iaDD6XbHaGmmQThXEzf8cL7ilHv9gvA==" saltValue="ivjg8m7Qr0t2APD7fKKgfQ==" spinCount="100000" sheet="1" objects="1" scenarios="1" selectLockedCells="1"/>
  <mergeCells count="5">
    <mergeCell ref="A1:D1"/>
    <mergeCell ref="E1:K1"/>
    <mergeCell ref="L1:R1"/>
    <mergeCell ref="H16:J16"/>
    <mergeCell ref="O16:Q16"/>
  </mergeCells>
  <conditionalFormatting sqref="K16">
    <cfRule type="cellIs" dxfId="3" priority="2" operator="equal">
      <formula>"ONJUIST"</formula>
    </cfRule>
  </conditionalFormatting>
  <conditionalFormatting sqref="R16">
    <cfRule type="cellIs" dxfId="2" priority="1" operator="equal">
      <formula>"ONJUIST"</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BE538-2886-4DC0-AB47-CDBB6247456E}">
  <dimension ref="A1:R14"/>
  <sheetViews>
    <sheetView tabSelected="1" zoomScale="85" zoomScaleNormal="85" workbookViewId="0">
      <selection activeCell="M12" sqref="M12"/>
    </sheetView>
  </sheetViews>
  <sheetFormatPr defaultRowHeight="14.4" x14ac:dyDescent="0.3"/>
  <cols>
    <col min="1" max="1" width="58.44140625" bestFit="1" customWidth="1"/>
    <col min="2" max="2" width="9.33203125" customWidth="1"/>
    <col min="3" max="3" width="15" bestFit="1" customWidth="1"/>
    <col min="4" max="4" width="16.88671875" bestFit="1" customWidth="1"/>
    <col min="5" max="5" width="25.5546875" customWidth="1"/>
    <col min="6" max="6" width="48.88671875" customWidth="1"/>
    <col min="7" max="7" width="13.77734375" customWidth="1"/>
    <col min="8" max="8" width="9.21875" customWidth="1"/>
    <col min="9" max="9" width="10.77734375" customWidth="1"/>
    <col min="10" max="10" width="9.44140625" bestFit="1" customWidth="1"/>
    <col min="11" max="11" width="16.109375" bestFit="1" customWidth="1"/>
    <col min="12" max="12" width="25.88671875" customWidth="1"/>
    <col min="13" max="13" width="45" customWidth="1"/>
    <col min="14" max="14" width="13.5546875" customWidth="1"/>
    <col min="15" max="15" width="12.33203125" customWidth="1"/>
    <col min="16" max="16" width="13.109375" customWidth="1"/>
    <col min="17" max="17" width="9.44140625" bestFit="1" customWidth="1"/>
    <col min="18" max="18" width="16.109375" bestFit="1" customWidth="1"/>
  </cols>
  <sheetData>
    <row r="1" spans="1:18" ht="15" thickBot="1" x14ac:dyDescent="0.35">
      <c r="A1" s="108" t="s">
        <v>10</v>
      </c>
      <c r="B1" s="109"/>
      <c r="C1" s="110"/>
      <c r="D1" s="111"/>
      <c r="E1" s="108" t="s">
        <v>11</v>
      </c>
      <c r="F1" s="109"/>
      <c r="G1" s="109"/>
      <c r="H1" s="109"/>
      <c r="I1" s="109"/>
      <c r="J1" s="109"/>
      <c r="K1" s="111"/>
      <c r="L1" s="108" t="s">
        <v>18</v>
      </c>
      <c r="M1" s="109"/>
      <c r="N1" s="109"/>
      <c r="O1" s="109"/>
      <c r="P1" s="109"/>
      <c r="Q1" s="109"/>
      <c r="R1" s="111"/>
    </row>
    <row r="2" spans="1:18" ht="15" thickBot="1" x14ac:dyDescent="0.35">
      <c r="A2" s="70" t="s">
        <v>97</v>
      </c>
      <c r="B2" s="71" t="s">
        <v>9</v>
      </c>
      <c r="C2" s="79" t="s">
        <v>16</v>
      </c>
      <c r="D2" s="79" t="s">
        <v>38</v>
      </c>
      <c r="E2" s="44" t="s">
        <v>13</v>
      </c>
      <c r="F2" s="45" t="s">
        <v>12</v>
      </c>
      <c r="G2" s="45" t="s">
        <v>9</v>
      </c>
      <c r="H2" s="45" t="s">
        <v>17</v>
      </c>
      <c r="I2" s="45" t="s">
        <v>14</v>
      </c>
      <c r="J2" s="45" t="s">
        <v>15</v>
      </c>
      <c r="K2" s="69" t="s">
        <v>19</v>
      </c>
      <c r="L2" s="44" t="s">
        <v>13</v>
      </c>
      <c r="M2" s="45" t="s">
        <v>12</v>
      </c>
      <c r="N2" s="45" t="s">
        <v>9</v>
      </c>
      <c r="O2" s="45" t="s">
        <v>17</v>
      </c>
      <c r="P2" s="45" t="s">
        <v>14</v>
      </c>
      <c r="Q2" s="45" t="s">
        <v>15</v>
      </c>
      <c r="R2" s="69" t="s">
        <v>19</v>
      </c>
    </row>
    <row r="3" spans="1:18" x14ac:dyDescent="0.3">
      <c r="A3" s="75" t="s">
        <v>26</v>
      </c>
      <c r="B3" s="76">
        <v>1</v>
      </c>
      <c r="C3" s="76">
        <v>70</v>
      </c>
      <c r="D3" s="80">
        <v>70</v>
      </c>
      <c r="E3" s="122"/>
      <c r="F3" s="123"/>
      <c r="G3" s="5"/>
      <c r="H3" s="6">
        <v>0</v>
      </c>
      <c r="I3" s="7"/>
      <c r="J3" s="48">
        <f>H3-(I3*H3)</f>
        <v>0</v>
      </c>
      <c r="K3" s="49">
        <f>IF(G3=0,0,(J3/G3)*D3)</f>
        <v>0</v>
      </c>
      <c r="L3" s="122"/>
      <c r="M3" s="123"/>
      <c r="N3" s="4"/>
      <c r="O3" s="6">
        <v>0</v>
      </c>
      <c r="P3" s="7"/>
      <c r="Q3" s="48">
        <f>O3-(P3*O3)</f>
        <v>0</v>
      </c>
      <c r="R3" s="49">
        <f t="shared" ref="R3:R13" si="0">IF(N3=0,0,(Q3/N3)*D3)</f>
        <v>0</v>
      </c>
    </row>
    <row r="4" spans="1:18" x14ac:dyDescent="0.3">
      <c r="A4" s="63" t="s">
        <v>27</v>
      </c>
      <c r="B4" s="59">
        <v>1</v>
      </c>
      <c r="C4" s="59">
        <v>5</v>
      </c>
      <c r="D4" s="64">
        <v>5</v>
      </c>
      <c r="E4" s="125"/>
      <c r="F4" s="117"/>
      <c r="G4" s="9"/>
      <c r="H4" s="10">
        <v>0</v>
      </c>
      <c r="I4" s="3"/>
      <c r="J4" s="52">
        <f t="shared" ref="J4:J13" si="1">H4-(I4*H4)</f>
        <v>0</v>
      </c>
      <c r="K4" s="53">
        <f t="shared" ref="K4:K13" si="2">IF(G4=0,0,(J4/G4)*D4)</f>
        <v>0</v>
      </c>
      <c r="L4" s="125"/>
      <c r="M4" s="117"/>
      <c r="N4" s="8"/>
      <c r="O4" s="10">
        <v>0</v>
      </c>
      <c r="P4" s="14"/>
      <c r="Q4" s="52">
        <f t="shared" ref="Q4:Q13" si="3">O4-(P4*O4)</f>
        <v>0</v>
      </c>
      <c r="R4" s="53">
        <f t="shared" si="0"/>
        <v>0</v>
      </c>
    </row>
    <row r="5" spans="1:18" x14ac:dyDescent="0.3">
      <c r="A5" s="63" t="s">
        <v>29</v>
      </c>
      <c r="B5" s="59">
        <v>1</v>
      </c>
      <c r="C5" s="62">
        <v>70</v>
      </c>
      <c r="D5" s="60">
        <v>70</v>
      </c>
      <c r="E5" s="125"/>
      <c r="F5" s="117"/>
      <c r="G5" s="9"/>
      <c r="H5" s="10">
        <v>0</v>
      </c>
      <c r="I5" s="3"/>
      <c r="J5" s="52">
        <f t="shared" si="1"/>
        <v>0</v>
      </c>
      <c r="K5" s="53">
        <f t="shared" si="2"/>
        <v>0</v>
      </c>
      <c r="L5" s="125"/>
      <c r="M5" s="117"/>
      <c r="N5" s="8"/>
      <c r="O5" s="10">
        <v>0</v>
      </c>
      <c r="P5" s="14"/>
      <c r="Q5" s="52">
        <f t="shared" si="3"/>
        <v>0</v>
      </c>
      <c r="R5" s="53">
        <f t="shared" si="0"/>
        <v>0</v>
      </c>
    </row>
    <row r="6" spans="1:18" x14ac:dyDescent="0.3">
      <c r="A6" s="63" t="s">
        <v>37</v>
      </c>
      <c r="B6" s="59">
        <v>1</v>
      </c>
      <c r="C6" s="62">
        <v>5</v>
      </c>
      <c r="D6" s="60">
        <v>5</v>
      </c>
      <c r="E6" s="125"/>
      <c r="F6" s="117"/>
      <c r="G6" s="9"/>
      <c r="H6" s="10">
        <v>0</v>
      </c>
      <c r="I6" s="3"/>
      <c r="J6" s="52">
        <f t="shared" si="1"/>
        <v>0</v>
      </c>
      <c r="K6" s="53">
        <f t="shared" si="2"/>
        <v>0</v>
      </c>
      <c r="L6" s="125"/>
      <c r="M6" s="117"/>
      <c r="N6" s="8"/>
      <c r="O6" s="10">
        <v>0</v>
      </c>
      <c r="P6" s="14"/>
      <c r="Q6" s="52">
        <f t="shared" si="3"/>
        <v>0</v>
      </c>
      <c r="R6" s="53">
        <f t="shared" si="0"/>
        <v>0</v>
      </c>
    </row>
    <row r="7" spans="1:18" x14ac:dyDescent="0.3">
      <c r="A7" s="63" t="s">
        <v>41</v>
      </c>
      <c r="B7" s="59">
        <v>1</v>
      </c>
      <c r="C7" s="62">
        <v>5</v>
      </c>
      <c r="D7" s="60">
        <v>5</v>
      </c>
      <c r="E7" s="125"/>
      <c r="F7" s="117"/>
      <c r="G7" s="9"/>
      <c r="H7" s="10">
        <v>0</v>
      </c>
      <c r="I7" s="3"/>
      <c r="J7" s="52">
        <f t="shared" si="1"/>
        <v>0</v>
      </c>
      <c r="K7" s="53">
        <f t="shared" si="2"/>
        <v>0</v>
      </c>
      <c r="L7" s="125"/>
      <c r="M7" s="117"/>
      <c r="N7" s="8"/>
      <c r="O7" s="10">
        <v>0</v>
      </c>
      <c r="P7" s="14"/>
      <c r="Q7" s="52">
        <f t="shared" si="3"/>
        <v>0</v>
      </c>
      <c r="R7" s="53">
        <f t="shared" si="0"/>
        <v>0</v>
      </c>
    </row>
    <row r="8" spans="1:18" x14ac:dyDescent="0.3">
      <c r="A8" s="63" t="s">
        <v>76</v>
      </c>
      <c r="B8" s="59">
        <v>1</v>
      </c>
      <c r="C8" s="62">
        <v>5</v>
      </c>
      <c r="D8" s="60">
        <v>5</v>
      </c>
      <c r="E8" s="125"/>
      <c r="F8" s="117"/>
      <c r="G8" s="9"/>
      <c r="H8" s="10">
        <v>0</v>
      </c>
      <c r="I8" s="3"/>
      <c r="J8" s="52">
        <f t="shared" si="1"/>
        <v>0</v>
      </c>
      <c r="K8" s="53">
        <f t="shared" si="2"/>
        <v>0</v>
      </c>
      <c r="L8" s="125"/>
      <c r="M8" s="117"/>
      <c r="N8" s="8"/>
      <c r="O8" s="10">
        <v>0</v>
      </c>
      <c r="P8" s="14"/>
      <c r="Q8" s="52">
        <f t="shared" si="3"/>
        <v>0</v>
      </c>
      <c r="R8" s="53">
        <f t="shared" si="0"/>
        <v>0</v>
      </c>
    </row>
    <row r="9" spans="1:18" x14ac:dyDescent="0.3">
      <c r="A9" s="63" t="s">
        <v>78</v>
      </c>
      <c r="B9" s="59">
        <v>1</v>
      </c>
      <c r="C9" s="62">
        <v>5</v>
      </c>
      <c r="D9" s="60">
        <v>5</v>
      </c>
      <c r="E9" s="125"/>
      <c r="F9" s="117"/>
      <c r="G9" s="9"/>
      <c r="H9" s="10">
        <v>0</v>
      </c>
      <c r="I9" s="3"/>
      <c r="J9" s="52">
        <f t="shared" si="1"/>
        <v>0</v>
      </c>
      <c r="K9" s="53">
        <f t="shared" si="2"/>
        <v>0</v>
      </c>
      <c r="L9" s="125"/>
      <c r="M9" s="117"/>
      <c r="N9" s="8"/>
      <c r="O9" s="10">
        <v>0</v>
      </c>
      <c r="P9" s="14"/>
      <c r="Q9" s="52">
        <f t="shared" si="3"/>
        <v>0</v>
      </c>
      <c r="R9" s="53">
        <f t="shared" si="0"/>
        <v>0</v>
      </c>
    </row>
    <row r="10" spans="1:18" x14ac:dyDescent="0.3">
      <c r="A10" s="63" t="s">
        <v>80</v>
      </c>
      <c r="B10" s="59">
        <v>10</v>
      </c>
      <c r="C10" s="62">
        <v>30</v>
      </c>
      <c r="D10" s="60">
        <v>300</v>
      </c>
      <c r="E10" s="125"/>
      <c r="F10" s="117"/>
      <c r="G10" s="9"/>
      <c r="H10" s="10">
        <v>0</v>
      </c>
      <c r="I10" s="3"/>
      <c r="J10" s="52">
        <f t="shared" si="1"/>
        <v>0</v>
      </c>
      <c r="K10" s="53">
        <f t="shared" si="2"/>
        <v>0</v>
      </c>
      <c r="L10" s="125"/>
      <c r="M10" s="117"/>
      <c r="N10" s="8"/>
      <c r="O10" s="10">
        <v>0</v>
      </c>
      <c r="P10" s="14"/>
      <c r="Q10" s="52">
        <f t="shared" si="3"/>
        <v>0</v>
      </c>
      <c r="R10" s="53">
        <f t="shared" si="0"/>
        <v>0</v>
      </c>
    </row>
    <row r="11" spans="1:18" x14ac:dyDescent="0.3">
      <c r="A11" s="63" t="s">
        <v>95</v>
      </c>
      <c r="B11" s="59">
        <v>1</v>
      </c>
      <c r="C11" s="62">
        <v>5</v>
      </c>
      <c r="D11" s="60">
        <v>5</v>
      </c>
      <c r="E11" s="125"/>
      <c r="F11" s="117"/>
      <c r="G11" s="9"/>
      <c r="H11" s="10">
        <v>0</v>
      </c>
      <c r="I11" s="3"/>
      <c r="J11" s="52">
        <f t="shared" si="1"/>
        <v>0</v>
      </c>
      <c r="K11" s="53">
        <f t="shared" si="2"/>
        <v>0</v>
      </c>
      <c r="L11" s="125"/>
      <c r="M11" s="117"/>
      <c r="N11" s="8"/>
      <c r="O11" s="10">
        <v>0</v>
      </c>
      <c r="P11" s="14"/>
      <c r="Q11" s="52">
        <f t="shared" si="3"/>
        <v>0</v>
      </c>
      <c r="R11" s="53">
        <f t="shared" si="0"/>
        <v>0</v>
      </c>
    </row>
    <row r="12" spans="1:18" x14ac:dyDescent="0.3">
      <c r="A12" s="63" t="s">
        <v>96</v>
      </c>
      <c r="B12" s="59">
        <v>1</v>
      </c>
      <c r="C12" s="62">
        <v>5</v>
      </c>
      <c r="D12" s="60">
        <v>5</v>
      </c>
      <c r="E12" s="125"/>
      <c r="F12" s="117"/>
      <c r="G12" s="9"/>
      <c r="H12" s="10">
        <v>0</v>
      </c>
      <c r="I12" s="3"/>
      <c r="J12" s="52">
        <f t="shared" si="1"/>
        <v>0</v>
      </c>
      <c r="K12" s="53">
        <f t="shared" si="2"/>
        <v>0</v>
      </c>
      <c r="L12" s="125"/>
      <c r="M12" s="117"/>
      <c r="N12" s="8"/>
      <c r="O12" s="10">
        <v>0</v>
      </c>
      <c r="P12" s="14"/>
      <c r="Q12" s="52">
        <f t="shared" si="3"/>
        <v>0</v>
      </c>
      <c r="R12" s="53">
        <f t="shared" si="0"/>
        <v>0</v>
      </c>
    </row>
    <row r="13" spans="1:18" ht="15" thickBot="1" x14ac:dyDescent="0.35">
      <c r="A13" s="65" t="s">
        <v>99</v>
      </c>
      <c r="B13" s="66">
        <v>1</v>
      </c>
      <c r="C13" s="67">
        <v>5</v>
      </c>
      <c r="D13" s="68">
        <v>5</v>
      </c>
      <c r="E13" s="127"/>
      <c r="F13" s="121"/>
      <c r="G13" s="13"/>
      <c r="H13" s="15">
        <v>0</v>
      </c>
      <c r="I13" s="16"/>
      <c r="J13" s="73">
        <f t="shared" si="1"/>
        <v>0</v>
      </c>
      <c r="K13" s="74">
        <f t="shared" si="2"/>
        <v>0</v>
      </c>
      <c r="L13" s="127"/>
      <c r="M13" s="121"/>
      <c r="N13" s="12"/>
      <c r="O13" s="15">
        <v>0</v>
      </c>
      <c r="P13" s="17"/>
      <c r="Q13" s="73">
        <f t="shared" si="3"/>
        <v>0</v>
      </c>
      <c r="R13" s="74">
        <f t="shared" si="0"/>
        <v>0</v>
      </c>
    </row>
    <row r="14" spans="1:18" ht="15" thickBot="1" x14ac:dyDescent="0.35">
      <c r="H14" s="112" t="s">
        <v>20</v>
      </c>
      <c r="I14" s="113"/>
      <c r="J14" s="113"/>
      <c r="K14" s="47" t="str">
        <f>IF(AND(COUNT(K3:K13)=COUNTA(K3:K13),MIN(K3:K13)&gt;0),SUM(K3:K13),"ONJUIST")</f>
        <v>ONJUIST</v>
      </c>
      <c r="O14" s="112" t="s">
        <v>21</v>
      </c>
      <c r="P14" s="113"/>
      <c r="Q14" s="113"/>
      <c r="R14" s="47" t="str">
        <f>IF(AND(COUNT(R3:R13)=COUNTA(R3:R13),MIN(R3:R13)&gt;0),SUM(R3:R13),"ONJUIST")</f>
        <v>ONJUIST</v>
      </c>
    </row>
  </sheetData>
  <sheetProtection algorithmName="SHA-512" hashValue="mYef3Ne5/hg0C1ilR2dTGTC1uZhw42Y0txfTKyn5H6h6uNt0GUw/kl9env2KTE4VpnI/MEhrda8/ZCoUBnqj6g==" saltValue="PLQ2gKn7mEzy+L4upy7c0g==" spinCount="100000" sheet="1" objects="1" scenarios="1" selectLockedCells="1"/>
  <mergeCells count="5">
    <mergeCell ref="A1:D1"/>
    <mergeCell ref="E1:K1"/>
    <mergeCell ref="L1:R1"/>
    <mergeCell ref="H14:J14"/>
    <mergeCell ref="O14:Q14"/>
  </mergeCells>
  <conditionalFormatting sqref="K14">
    <cfRule type="cellIs" dxfId="1" priority="2" operator="equal">
      <formula>"ONJUIST"</formula>
    </cfRule>
  </conditionalFormatting>
  <conditionalFormatting sqref="R14">
    <cfRule type="cellIs" dxfId="0" priority="1" operator="equal">
      <formula>"ONJUIST"</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Voorblad</vt:lpstr>
      <vt:lpstr>Paint</vt:lpstr>
      <vt:lpstr>Non-paint</vt:lpstr>
      <vt:lpstr>Equipment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Heijden, Rob van der</dc:creator>
  <cp:lastModifiedBy>Heijden, Rob van der</cp:lastModifiedBy>
  <cp:lastPrinted>2025-10-21T08:34:58Z</cp:lastPrinted>
  <dcterms:created xsi:type="dcterms:W3CDTF">2025-09-29T13:08:32Z</dcterms:created>
  <dcterms:modified xsi:type="dcterms:W3CDTF">2025-10-23T08:17:19Z</dcterms:modified>
</cp:coreProperties>
</file>