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autoCompressPictures="0"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5. Nota van inlichtingen/"/>
    </mc:Choice>
  </mc:AlternateContent>
  <xr:revisionPtr revIDLastSave="215" documentId="8_{8E43F2EB-0A5D-4A56-9B2C-64C3D284A285}" xr6:coauthVersionLast="47" xr6:coauthVersionMax="47" xr10:uidLastSave="{7A0F78B2-66FF-4D57-947E-DA8DA0A4C683}"/>
  <bookViews>
    <workbookView xWindow="20525" yWindow="-107" windowWidth="27726" windowHeight="14980" tabRatio="825" xr2:uid="{00000000-000D-0000-FFFF-FFFF00000000}"/>
  </bookViews>
  <sheets>
    <sheet name="Totaalscore" sheetId="13" r:id="rId1"/>
    <sheet name="Functional Requirements" sheetId="11" state="hidden" r:id="rId2"/>
    <sheet name="Non-functional Requirements" sheetId="9" state="hidden" r:id="rId3"/>
    <sheet name="Functionele Wensen" sheetId="15" r:id="rId4"/>
    <sheet name="Niet-Functionele Wensen" sheetId="14" r:id="rId5"/>
    <sheet name="Lijsten" sheetId="8" state="hidden" r:id="rId6"/>
  </sheets>
  <definedNames>
    <definedName name="_xlnm._FilterDatabase" localSheetId="1" hidden="1">'Functional Requirements'!$A$1:$A$140</definedName>
    <definedName name="_xlnm._FilterDatabase" localSheetId="3" hidden="1">'Functionele Wensen'!$A$1:$F$145</definedName>
    <definedName name="_xlnm._FilterDatabase" localSheetId="4" hidden="1">'Niet-Functionele Wensen'!$A$1:$F$35</definedName>
    <definedName name="_xlnm._FilterDatabase" localSheetId="2" hidden="1">'Non-functional Requirements'!$A$1:$A$52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0">Totaalscore!$A$1:$D$15</definedName>
  </definedNames>
  <calcPr calcId="191028"/>
  <customWorkbookViews>
    <customWorkbookView name="Ingen, Kees van (AV) - Persoonlijke weergave" guid="{02A1D79D-4B58-43A9-BC3D-756517D99239}" mergeInterval="0" personalView="1" maximized="1" windowWidth="1436" windowHeight="675" activeSheetId="1"/>
    <customWorkbookView name="Vleghert, Tjamme (AV) - Persoonlijke weergave" guid="{F86AEF8D-664C-4629-997A-2652898B5F94}" mergeInterval="0" personalView="1" maximized="1" xWindow="-8" yWindow="-8" windowWidth="1296" windowHeight="10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45" i="15" l="1"/>
  <c r="F144" i="15"/>
  <c r="D3" i="13"/>
  <c r="F143" i="15"/>
  <c r="F142" i="15"/>
  <c r="F141" i="15"/>
  <c r="D35"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145" i="15" l="1"/>
  <c r="F2" i="14"/>
  <c r="D5" i="13"/>
  <c r="F2" i="15"/>
  <c r="F53" i="9"/>
  <c r="F141" i="11"/>
  <c r="F35" i="14" l="1"/>
  <c r="D6" i="13" s="1"/>
  <c r="D4" i="13"/>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H2" i="11"/>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2" i="9"/>
  <c r="H141" i="11" l="1"/>
  <c r="H53" i="9"/>
  <c r="D7" i="13" l="1"/>
  <c r="D9" i="13" s="1"/>
</calcChain>
</file>

<file path=xl/sharedStrings.xml><?xml version="1.0" encoding="utf-8"?>
<sst xmlns="http://schemas.openxmlformats.org/spreadsheetml/2006/main" count="1719" uniqueCount="802">
  <si>
    <t xml:space="preserve">EA2023004 Enterprise Service Management Systeem: Bijlage G - Programma van Wensen  </t>
  </si>
  <si>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</si>
  <si>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</si>
  <si>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</si>
  <si>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</si>
  <si>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</si>
  <si>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</si>
  <si>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</si>
  <si>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</si>
  <si>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</si>
  <si>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</si>
  <si>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</si>
  <si>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</si>
  <si>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Nr.</t>
  </si>
  <si>
    <t>Dienst</t>
  </si>
  <si>
    <t>Categorie</t>
  </si>
  <si>
    <t>Requirement</t>
  </si>
  <si>
    <t xml:space="preserve">Score
</t>
  </si>
  <si>
    <t>JA/NEE</t>
  </si>
  <si>
    <t>PUNTEN</t>
  </si>
  <si>
    <t>Opmerkingen WH</t>
  </si>
  <si>
    <t>Reminder</t>
  </si>
  <si>
    <t>WF-01</t>
  </si>
  <si>
    <t>IT</t>
  </si>
  <si>
    <t>Asset en Configuration Management</t>
  </si>
  <si>
    <t>De Oplossing ondersteunt de discovery en het updaten van assets via een integratie met discovery tooling - in het bijzonder LanSweeper. Daarbij is het mogelijk om per waarde aan te geven wat de actie moet zijn bij afwijkingen en is het mogelijk om hierover te rapporteren.</t>
  </si>
  <si>
    <t>Ja</t>
  </si>
  <si>
    <t># is deze wens (voor iedereen) duidelijk?
# suggestie om enkel Lansweeper te noemen</t>
  </si>
  <si>
    <t>in Architectuurbeschrijving</t>
  </si>
  <si>
    <t>WF-02</t>
  </si>
  <si>
    <t>De Oplossing integreert met Software Asset Management tooling - in het bijzonder FlexNet Manager.</t>
  </si>
  <si>
    <t># suggestie om enkel) Flexnet te noemen</t>
  </si>
  <si>
    <t>WF-03</t>
  </si>
  <si>
    <t>IT/FM</t>
  </si>
  <si>
    <t>De Oplossing ondersteunt het vastleggen en bijhouden van de status van assets, de relatie tot elkaar en de diensten. De relaties en de actieve status zijn te visualiseren.</t>
  </si>
  <si>
    <t>WF-04</t>
  </si>
  <si>
    <r>
      <t>De CMDB van de Oplossing faciliteert het opslaan van geoormerkte bijlagen inclusief doorzoekbare metadata per assets - in het bij</t>
    </r>
    <r>
      <rPr>
        <sz val="11"/>
        <rFont val="Calibri"/>
        <family val="2"/>
        <scheme val="minor"/>
      </rPr>
      <t>zonder PDF, XLSX, DOCX</t>
    </r>
    <r>
      <rPr>
        <sz val="11"/>
        <color theme="1"/>
        <rFont val="Calibri"/>
        <family val="2"/>
        <scheme val="minor"/>
      </rPr>
      <t>, PNG, JPG</t>
    </r>
  </si>
  <si>
    <t>WF-05</t>
  </si>
  <si>
    <t>FM</t>
  </si>
  <si>
    <t>De Oplossing ondersteunt het onderhoud van assets volgens NEN 2767 registratie en het bouwbesluit waarbij er wordt gewerkt met een inrichting conform NL/sfb codering.</t>
  </si>
  <si>
    <t># Suggestie : Bouwbesluit 2012
Een asset iets dat waarde voor een organisatie heeft. Wat deze waarde is, en welke vorm deze waarde heeft, is afhankelijk van de organisatie en haar stakeholders. Voorbeelden van fysieke assets zijn: een installatie, machines, voertuigen, infrastructuur, kunstwerken, gebouwen, etc.</t>
  </si>
  <si>
    <t xml:space="preserve">NB : Assets definieren
 </t>
  </si>
  <si>
    <t>WF-06</t>
  </si>
  <si>
    <t>IT/HR/DSV</t>
  </si>
  <si>
    <r>
      <t xml:space="preserve">De Oplossing kan assets toekennen aan gebruikers en deze toegekende assets voor de gebruiker weergeven in het portaal en via een integratie delen met het HR systeem </t>
    </r>
    <r>
      <rPr>
        <sz val="11"/>
        <color rgb="FFFF0000"/>
        <rFont val="Calibri"/>
        <family val="2"/>
        <scheme val="minor"/>
      </rPr>
      <t>(ADP Workforce)</t>
    </r>
    <r>
      <rPr>
        <sz val="11"/>
        <color theme="1"/>
        <rFont val="Calibri"/>
        <family val="2"/>
        <scheme val="minor"/>
      </rPr>
      <t xml:space="preserve"> ter ondersteuning van het on en offboarding proces </t>
    </r>
    <r>
      <rPr>
        <strike/>
        <sz val="11"/>
        <color theme="1"/>
        <rFont val="Calibri"/>
        <family val="2"/>
        <scheme val="minor"/>
      </rPr>
      <t>- in het bijzonder ADP Workforce</t>
    </r>
  </si>
  <si>
    <t>NB : Portaal definieren</t>
  </si>
  <si>
    <t>WF-07</t>
  </si>
  <si>
    <r>
      <t xml:space="preserve">De CMDB van de Oplossing is zo ingedeeld dat verschillende classe van assets onderscheiden kunnen worden en (on)zichtbaar kunnen worden gemaakt en wel of niet bewerkbaar, op basis van rollen en rechten. Zoals: </t>
    </r>
    <r>
      <rPr>
        <strike/>
        <sz val="11"/>
        <color theme="1"/>
        <rFont val="Calibri"/>
        <family val="2"/>
        <scheme val="minor"/>
      </rPr>
      <t>A</t>
    </r>
    <r>
      <rPr>
        <sz val="11"/>
        <color rgb="FFFF0000"/>
        <rFont val="Calibri"/>
        <family val="2"/>
        <scheme val="minor"/>
      </rPr>
      <t>a</t>
    </r>
    <r>
      <rPr>
        <sz val="11"/>
        <color theme="1"/>
        <rFont val="Calibri"/>
        <family val="2"/>
        <scheme val="minor"/>
      </rPr>
      <t xml:space="preserve">pplicaties, </t>
    </r>
    <r>
      <rPr>
        <strike/>
        <sz val="11"/>
        <color theme="1"/>
        <rFont val="Calibri"/>
        <family val="2"/>
        <scheme val="minor"/>
      </rPr>
      <t>S</t>
    </r>
    <r>
      <rPr>
        <sz val="11"/>
        <color rgb="FFFF0000"/>
        <rFont val="Calibri"/>
        <family val="2"/>
        <scheme val="minor"/>
      </rPr>
      <t>s</t>
    </r>
    <r>
      <rPr>
        <sz val="11"/>
        <color theme="1"/>
        <rFont val="Calibri"/>
        <family val="2"/>
        <scheme val="minor"/>
      </rPr>
      <t xml:space="preserve">ervers, </t>
    </r>
    <r>
      <rPr>
        <strike/>
        <sz val="11"/>
        <color theme="1"/>
        <rFont val="Calibri"/>
        <family val="2"/>
        <scheme val="minor"/>
      </rPr>
      <t>F</t>
    </r>
    <r>
      <rPr>
        <sz val="11"/>
        <color rgb="FFFF0000"/>
        <rFont val="Calibri"/>
        <family val="2"/>
        <scheme val="minor"/>
      </rPr>
      <t>f</t>
    </r>
    <r>
      <rPr>
        <sz val="11"/>
        <color theme="1"/>
        <rFont val="Calibri"/>
        <family val="2"/>
        <scheme val="minor"/>
      </rPr>
      <t xml:space="preserve">ysieke sleutels, </t>
    </r>
    <r>
      <rPr>
        <strike/>
        <sz val="11"/>
        <color theme="1"/>
        <rFont val="Calibri"/>
        <family val="2"/>
        <scheme val="minor"/>
      </rPr>
      <t>K</t>
    </r>
    <r>
      <rPr>
        <sz val="11"/>
        <color rgb="FFFF0000"/>
        <rFont val="Calibri"/>
        <family val="2"/>
        <scheme val="minor"/>
      </rPr>
      <t>k</t>
    </r>
    <r>
      <rPr>
        <sz val="11"/>
        <color theme="1"/>
        <rFont val="Calibri"/>
        <family val="2"/>
        <scheme val="minor"/>
      </rPr>
      <t xml:space="preserve">limaatsystemen. </t>
    </r>
  </si>
  <si>
    <t>WF-08</t>
  </si>
  <si>
    <r>
      <t>De CMDB van de Oplossing maakt integraties met CMDB's van ESP's mogelijk zodat delen van de infrastructuur en hun bijbehorende assets door de ESP bijgehouden kunnen worden en zichtbaar zijn in het ESM</t>
    </r>
    <r>
      <rPr>
        <sz val="11"/>
        <color rgb="FFFF0000"/>
        <rFont val="Calibri"/>
        <family val="2"/>
        <scheme val="minor"/>
      </rPr>
      <t>S</t>
    </r>
    <r>
      <rPr>
        <strike/>
        <sz val="11"/>
        <color theme="1"/>
        <rFont val="Calibri"/>
        <family val="2"/>
        <scheme val="minor"/>
      </rPr>
      <t>-Systeem</t>
    </r>
    <r>
      <rPr>
        <sz val="11"/>
        <color theme="1"/>
        <rFont val="Calibri"/>
        <family val="2"/>
        <scheme val="minor"/>
      </rPr>
      <t xml:space="preserve"> van de SVB.</t>
    </r>
  </si>
  <si>
    <t>WF-09</t>
  </si>
  <si>
    <t>De Oplossing voorziet in het automatisch updaten van assets in de CMDB vanuit wijzigingen/requests. Waaronder het updaten van de status bij onderhoud en het opvoeren en afvoeren.</t>
  </si>
  <si>
    <t>WF-10</t>
  </si>
  <si>
    <t>De Oplossing beschikt over de mogelijkheid om te bepalen welke velden voor welk type assets worden gebruikt op basis van voorgedefinieerde sjablonen. Velden kunnen worden verwijderd of toegevoegd zoals vrije tekstvelden met syntax controle of enkele of meervoudige keuze lijsten en boleans. Het is mogelijk om op basis van rollen en rechtengroepen die velden en assets te tonen die voor die rol zijn vrijgegeven.</t>
  </si>
  <si>
    <t>WF-100</t>
  </si>
  <si>
    <t>Bezoekerregistratie</t>
  </si>
  <si>
    <r>
      <t xml:space="preserve">De Oplossing heeft de mogelijkheid om toegangbeheer, bezoekersregistratie, parkeerbeheer, gedelegeerd te laten plaatsvinden in het </t>
    </r>
    <r>
      <rPr>
        <strike/>
        <sz val="11"/>
        <rFont val="Calibri"/>
        <family val="2"/>
        <scheme val="minor"/>
      </rPr>
      <t>gebruikers p</t>
    </r>
    <r>
      <rPr>
        <sz val="11"/>
        <color rgb="FFFF0000"/>
        <rFont val="Calibri"/>
        <family val="2"/>
        <scheme val="minor"/>
      </rPr>
      <t>P</t>
    </r>
    <r>
      <rPr>
        <sz val="11"/>
        <rFont val="Calibri"/>
        <family val="2"/>
        <scheme val="minor"/>
      </rPr>
      <t>ortaal t.b.v. externe huurders.</t>
    </r>
  </si>
  <si>
    <t>WF-101</t>
  </si>
  <si>
    <r>
      <t>De Oplossing biedt in het portaal de mogelijkheid om bezoekers aan/af te melden door hiertoe bevoegde gebruikers. Deze bevoegde gebruikers (SVB of huurder) moeten automatisch kunnen worden geprovisioned dan wel handmatig beheerd en moeten op basis van rechten en rollen verschillende type bezoekers met spedifieke gebouw toegang (</t>
    </r>
    <r>
      <rPr>
        <strike/>
        <sz val="11"/>
        <color theme="1"/>
        <rFont val="Calibri"/>
        <family val="2"/>
        <scheme val="minor"/>
      </rPr>
      <t>Z</t>
    </r>
    <r>
      <rPr>
        <sz val="11"/>
        <color rgb="FFFF0000"/>
        <rFont val="Calibri"/>
        <family val="2"/>
        <scheme val="minor"/>
      </rPr>
      <t>z</t>
    </r>
    <r>
      <rPr>
        <sz val="11"/>
        <color theme="1"/>
        <rFont val="Calibri"/>
        <family val="2"/>
        <scheme val="minor"/>
      </rPr>
      <t>onering) kunnen registreren.</t>
    </r>
  </si>
  <si>
    <t>WF-102</t>
  </si>
  <si>
    <t>In de Oplossing is het bij het aanmelden van een bezoeker mogelijk om verschillende hiervoor vrij gegeven diensten aan de bezoeker toe te kennen waaronder een toegangspas, parkeerplaats, werkruimte, WiFi toegang.</t>
  </si>
  <si>
    <t>WF-103</t>
  </si>
  <si>
    <t>De Oplossing voorziet in de mogelijkheid om, via het portaal door aangemerkte eindgebruikers, bezoekers in bulk te registreren en aan- en af te melden.</t>
  </si>
  <si>
    <t>WF-104</t>
  </si>
  <si>
    <t>De Oplossing maakt het mogelijk om aangemeld bezoek via email te contacteren waarbij zij via een webinterface hiervoor aangemerkte gegevens kunnen aanvullen t.b.v. het bezoek.</t>
  </si>
  <si>
    <t>WF-105</t>
  </si>
  <si>
    <t>IT/DSV</t>
  </si>
  <si>
    <t>Change Management</t>
  </si>
  <si>
    <t>De Oplossing ondersteunt het koppelen van melding(en) (storing/verzoek) aan wijziging(en) waarbij onderscheid wordt gemaakt tussen opgelost door of veroorzaakt door de wijziging.</t>
  </si>
  <si>
    <t>WF-106</t>
  </si>
  <si>
    <t>De Oplossing maakt het mogelijk om de relatie van betrokken assets met de wijziging vast te leggen en op basis hiervan een impact analyse en risk assessment te genereren.</t>
  </si>
  <si>
    <t>WF-107</t>
  </si>
  <si>
    <t>De Oplossing maakt het mogelijk om in de release kalender bepaalde tijdsloten aan te merken. Zoals de openingstijden of change luwe perioden. Waarbij bij het aanmaken van een wijziging de beheerder actief wordt geinformeerd als de gekozen uitvoor datum/tijd conflicteerd met de beschikbare tijdsloten.</t>
  </si>
  <si>
    <t>WF-108</t>
  </si>
  <si>
    <t>De Oplossing heeft de mogelijkheid om bijlagen te koppelen en kan aangeven welke bijlagen wel of niet aanwezig zijn. Zoals een test plan of draaiboek.</t>
  </si>
  <si>
    <t>WF-109</t>
  </si>
  <si>
    <t>De Oplossing maakt het mogelijk om wijzigingen of releases te akkorderen waarbij per rol, vertegenwoordigd door 2 of meer personen, afzonderlijk akkoord kan worden gegeven. Wie welk akkoord heeft gegeven wordt t.b.v. audit vastgelegd. Als niet elke rol akkoord heeft gegeven kan dit door een selecte groep worden overruled voor het finale akkoord.</t>
  </si>
  <si>
    <t>WF-11</t>
  </si>
  <si>
    <t>De Oplossing beschikt over een grafische weergave van de integrale wijziging/release kalender die via een integratie ook de changes/release kan weergeven van de ESP's. Deze integratie is bi-directioneel zodat aanpassingen direct zichtbaar zijn - in het bijzonder ServiceNow.</t>
  </si>
  <si>
    <t># Waarom ServiceNow ?</t>
  </si>
  <si>
    <t>WF-110</t>
  </si>
  <si>
    <t>De Oplossing voorziet in mogelijkheden om wijzigingen te plannen en goedkeuring te coordineren tussen domeinen en richting verschillende ESP's.</t>
  </si>
  <si>
    <t>WF-111</t>
  </si>
  <si>
    <t>De Oplossing beschikt over een integrale release kalender waarin ook de wijzigingen van de ESP's via integraties zichtbaar kunnen worden gemaakt. Hierop is uitgebreide filtering mogelijk op omgeving, dienst, SLA, asset, leverancier, indiener en impact.</t>
  </si>
  <si>
    <t># Moet dit geen eis zijn ?</t>
  </si>
  <si>
    <t>check met andere wensen mbt releasekalender</t>
  </si>
  <si>
    <t>WF-112</t>
  </si>
  <si>
    <t>De Oplossing kan wijzigingen aanmerken voor behandeling in het CAB, op basis waarvan de CAB agenda automatisch wordt opgesteld en kan worden gecommuniceerd aan de betrokkenen. De beoordeling vanuit het CAB wordt direct in de wijziging verwerkt en gecommuniceerd.</t>
  </si>
  <si>
    <t># CAB?</t>
  </si>
  <si>
    <t>WF-113</t>
  </si>
  <si>
    <r>
      <t xml:space="preserve">De Oplossing geeft </t>
    </r>
    <r>
      <rPr>
        <sz val="11"/>
        <color rgb="FFFF0000"/>
        <rFont val="Calibri"/>
        <family val="2"/>
        <scheme val="minor"/>
      </rPr>
      <t>(geautomatiseerd)</t>
    </r>
    <r>
      <rPr>
        <sz val="11"/>
        <color theme="1"/>
        <rFont val="Calibri"/>
        <family val="2"/>
        <scheme val="minor"/>
      </rPr>
      <t xml:space="preserve"> advies over het te kiezen tijdslot voor implementatie van wijzigingen op basis van de release kalender, de dienst, de SLA en de betrokken assets.</t>
    </r>
  </si>
  <si>
    <t>WF-114</t>
  </si>
  <si>
    <t>IT/FM/DSV</t>
  </si>
  <si>
    <t>Collaboration &amp; Notification</t>
  </si>
  <si>
    <t>In de Oplossing kunnen e-mails worden geimporteerd en automatisch omgezet naar een meldingen en optioneel gekoppelt aan een workflow.</t>
  </si>
  <si>
    <t>WF-115</t>
  </si>
  <si>
    <t>Bij het aanmaken en/of wijzigen van een meldingen in de Oplossing is het automatische verzenden van een notificatie, zoals een e-mail, mogelijk.</t>
  </si>
  <si>
    <t>WF-116</t>
  </si>
  <si>
    <t>Opvolgings e-mail inzake meldingen kunnen zowel automatisch als op basis van status wijzigingen dan wel handmatig verzonden worden vanuit de Oplossing zelf.</t>
  </si>
  <si>
    <t>WF-117</t>
  </si>
  <si>
    <t>De Oplossing kan automatisch een notificatie genereren (minimaal een e-mail) bij het toewijzen van een melding aan een oplosgroep en/of behandelaar.</t>
  </si>
  <si>
    <t>WF-118</t>
  </si>
  <si>
    <t>IT/HR</t>
  </si>
  <si>
    <t>De Oplossing heeft een in het Portaal geintegreerde chatfunctionaliteit waarmee direct vragen gesteld kunnen worden. Hierbij is het mogelijk om voor het antwoorden gebruik te maken van de informatie in het kennis systeem. Via een AI chatbot is dit te automatiseren.</t>
  </si>
  <si>
    <t>NB: is er voldoende info / tech specs over de chatbot?</t>
  </si>
  <si>
    <t>WF-119</t>
  </si>
  <si>
    <t xml:space="preserve">De Oplossing maakt gebruik van notificaties, waaronder e-mail, die vooraf gedefinieerd kunnen worden in templates en door Beheerders aangepast, waarbij in de inhoud van de notificatie gebruik gemaakt kan worden van waarden uit velden in het ESM-Systeem.
</t>
  </si>
  <si>
    <t>WF-12</t>
  </si>
  <si>
    <t>De Oplossing maakt gebruik van notificaties die zowel handmatig als automatisch op basis van vooraf gedefiniërde gebeurtenissen in het systeem kunnen worden gegenereerd en verstuurd. Ieder uitgaande communicatie is configureerbaar op inhoud, kanaal en doelgroep en het moment van verzenden.</t>
  </si>
  <si>
    <t>NB: check hoe vaak email notificaties worden gevraagd</t>
  </si>
  <si>
    <t>WF-120</t>
  </si>
  <si>
    <t>Development</t>
  </si>
  <si>
    <t>De Oplossing integreert met CICD Pipeline oplossingen van 3e partijen - in het bijzonder Jenkins/Azure DevOps.</t>
  </si>
  <si>
    <t>NB: moet (ook) in architectuurbeschrijving</t>
  </si>
  <si>
    <t>WF-121</t>
  </si>
  <si>
    <t>De Oplossing heeft integraties met CICD Pipeline tooling waardoor wijzigingen vanuit de pipeline automatisch kunnen worden aangemaakt. Dit is bi-directioneel waardoor, na goedkeuring van de wijziging, dit wordt terug gegeven naar de pipeline. En bij doorvoering in de pipeline de status van uitvoering in de wijziging wordt bijgewerkt - in het bijzonder XL Release.</t>
  </si>
  <si>
    <t># XL Release ?</t>
  </si>
  <si>
    <t>WF-122</t>
  </si>
  <si>
    <t>De oplossing integreerd met een CICD pipeline richting CMDB voor het updaten van applicatie versies per omgeving - in het bijzonder XL Release.</t>
  </si>
  <si>
    <t>WF-123</t>
  </si>
  <si>
    <t xml:space="preserve">De Oplossing ondersteund een bi-directionele Koppeling met gebruikte tooling voor backlog/issue tracking waarbij geconfigureerd kan worden op basis van welke criteria een melding uit het ESM-Systeem wordt aangemaakt en hoe deze in beide systemen up to date wordt gehouden en afgesloten - in het bijzonder Jira.
</t>
  </si>
  <si>
    <t>WF-124</t>
  </si>
  <si>
    <t>Event Management</t>
  </si>
  <si>
    <t>In de Oplossing kunnen events automatisch omgezet worden in meldingen en gekoppeld aan een workflow of direct toegewezen aan een oplosgroep via een integratie met Event Management Tooling - in het bijzonder Dynatrace, Splunk.</t>
  </si>
  <si>
    <t>check of deze vaker voorkomt</t>
  </si>
  <si>
    <t>WF-125</t>
  </si>
  <si>
    <t>De Oplossing heeft integraties met monitoring systemen zodat de actuele status van CI's en diensten in een grafisch impact overzicht geupdate kan worden vanuit monitoring - in het bijzonder Dynatrace en Splunk.</t>
  </si>
  <si>
    <t>WF-126</t>
  </si>
  <si>
    <t>Externe leveranciers &amp; Service Providers</t>
  </si>
  <si>
    <t>Terugkoppeling van leveranciers op aanvragen en meldingen zijn voor eindgebruikers zichtbaar te maken in het portaal van de Oplossing en/of via collaboration tooling/mail.</t>
  </si>
  <si>
    <t>WF-127</t>
  </si>
  <si>
    <t>De Oplossing maakt het mogelijk om de workflow van verzoeken te volgen door eindgebruikers en beheerders over de verschillende domeinen en ESP's heen.</t>
  </si>
  <si>
    <t>WF-128</t>
  </si>
  <si>
    <t xml:space="preserve">De Oplossing is interoperabel en maakt gebruik van (de facto) open standaarden voor het uitwisselen van data als bestand en in overdracht en ondersteund minimaal de volgende bi-directionele koppelingen:
- ServiceNow
- Jira
- MS365 (Agenda)
- Microsoft Teams </t>
  </si>
  <si>
    <t>WF-129</t>
  </si>
  <si>
    <t>Financiele administratie</t>
  </si>
  <si>
    <r>
      <t>De Oplossing integreert met financiele software t.b.v. kostendoorberekening -</t>
    </r>
    <r>
      <rPr>
        <sz val="11"/>
        <color rgb="FFFF0000"/>
        <rFont val="Calibri"/>
        <family val="2"/>
        <scheme val="minor"/>
      </rPr>
      <t xml:space="preserve"> in het bijzonder …</t>
    </r>
  </si>
  <si>
    <t>WH: Proactis ?</t>
  </si>
  <si>
    <t>WF-13</t>
  </si>
  <si>
    <t>De Oplossing ondersteunt het vastleggen van kosten, kostencodes per asset en onderdelen van de organisatie, personen.</t>
  </si>
  <si>
    <t>WF-130</t>
  </si>
  <si>
    <t>De Oplossing ondersteunt het relateren van facturen met de bijbehorende assets van een ESP.</t>
  </si>
  <si>
    <t>WF-131</t>
  </si>
  <si>
    <t>Gebouwbeheer &amp; Klimaatbeheersing</t>
  </si>
  <si>
    <t>De Oplossing biedt de mogelijkheid voor ruimtebeheer voor de SVB maar ook voor externe huurders en biedt hiervoor integraties met andere systemen - in het bijzonder ADP Workforce en Azure AD</t>
  </si>
  <si>
    <t>WF-132</t>
  </si>
  <si>
    <t>De Oplossing integreert met MJOP (Meer Jaren Onderhouds Planning) oplossing - in het bijzonder O-Prognose</t>
  </si>
  <si>
    <t>O-Prognose?</t>
  </si>
  <si>
    <t>WF-133</t>
  </si>
  <si>
    <t>HR &amp; Org data</t>
  </si>
  <si>
    <t>De Oplossing integreert met HR en organisatie management producten waardoor (de-)provisioning van gebruikers en hun organisatie en contact informatie geautomatiseerd kan plaatsvinden - in het bijzonder Azure AD, ADP Workforce</t>
  </si>
  <si>
    <t>WF-134</t>
  </si>
  <si>
    <t>HR</t>
  </si>
  <si>
    <r>
      <t>Personen en organisatieonderdelen uit de A</t>
    </r>
    <r>
      <rPr>
        <sz val="11"/>
        <color rgb="FFFF0000"/>
        <rFont val="Calibri"/>
        <family val="2"/>
        <scheme val="minor"/>
      </rPr>
      <t>ctive</t>
    </r>
    <r>
      <rPr>
        <sz val="11"/>
        <color theme="1"/>
        <rFont val="Calibri"/>
        <family val="2"/>
        <scheme val="minor"/>
      </rPr>
      <t xml:space="preserve"> D</t>
    </r>
    <r>
      <rPr>
        <sz val="11"/>
        <color rgb="FFFF0000"/>
        <rFont val="Calibri"/>
        <family val="2"/>
        <scheme val="minor"/>
      </rPr>
      <t>irectory</t>
    </r>
    <r>
      <rPr>
        <sz val="11"/>
        <color theme="1"/>
        <rFont val="Calibri"/>
        <family val="2"/>
        <scheme val="minor"/>
      </rPr>
      <t xml:space="preserve"> kunnen beschikbaar worden gemaakt binnen de Oplossing voor het koppelen met assets, meldingen en diensten.</t>
    </r>
  </si>
  <si>
    <t>WF-135</t>
  </si>
  <si>
    <t>Identity &amp; Access Management</t>
  </si>
  <si>
    <t>De Oplossing moet kunnen integreren met andere systemen zoals het toegangscontrolesystemen, zodat de toegang van bezoekers kan worden beheerd en geregistreerd.</t>
  </si>
  <si>
    <t># welk systeem is dat?</t>
  </si>
  <si>
    <t>WF-136</t>
  </si>
  <si>
    <t>Incident Management</t>
  </si>
  <si>
    <t>In de Oplossing kunnen incidenten eenvoudig gegroepeerd worden onder een parent/master/major-incident waarbij onderliggende incidenten automatisch worden geupdate op basis van de status van de parent.</t>
  </si>
  <si>
    <t>WF-137</t>
  </si>
  <si>
    <t>De Oplossing bevat een grafisch overzicht waarin de impacted diensten, assets en mogelijk veroorzakende wijzigingen op basis van relevantie van het incident worden weergegeven.</t>
  </si>
  <si>
    <t>WF-138</t>
  </si>
  <si>
    <t>De Oplossing heeft mogelijkheden om beschikbaarheid en dienstroosters voor b.v. standby diensten incl contact gegevens bij te houden en grafisch weer te geven.</t>
  </si>
  <si>
    <t>WF-139</t>
  </si>
  <si>
    <t>In het impacted dienst(en) overzicht van de Oplossing  is direct terug te zien welke (vergelijkbare) incidenten er hebben plaatsgevonden en/of open staan en welke gebruikers groepen zijn geraakt.</t>
  </si>
  <si>
    <t>WH : impacted dienst(en) overzicht ?</t>
  </si>
  <si>
    <t>WF-14</t>
  </si>
  <si>
    <t>In de Oplossing zijn via de incidentmelding de contactgegevens van de leveranciers van (sub) diensten/assets inzichtelijk te maken inclusief de DAP’s en noodnummers.</t>
  </si>
  <si>
    <t>WF-15</t>
  </si>
  <si>
    <t>In de Oplossing is het major proces een separaat proces met hierin eigen escalaties criteria en routes. Vanuit de Oplossing wordt een major incident manager ondersteund door notificaties bij het naderen van een deadline binnen de SLA/escalatie route.</t>
  </si>
  <si>
    <t># wat is een major proces
# waarom separaat proces?</t>
  </si>
  <si>
    <t>WF-16</t>
  </si>
  <si>
    <t>Knowledge Management</t>
  </si>
  <si>
    <t>De Oplossing ondersteunt het gebruik van de kennisbank als Known Error database en het vastleggen van workarounds waarbij de relatie met de incidenten inzichtelijk is en instructies (vanuit de workaround) direct als antwoord op het incident kan worden overgenomen.</t>
  </si>
  <si>
    <t>WF-17</t>
  </si>
  <si>
    <t>De Oplossing geeft kennis items weer op basis van zelf lerende (AI) relevantie en zijn benaderbaar vanuit verschillen punten in het systeem zoals het gebruikersportaal, Incidenten (Standaard oplossingen), service requests, problems, wijzigingen (t.b.v. know errors).</t>
  </si>
  <si>
    <t>WH: best vaag … wat zijn kennisitems?</t>
  </si>
  <si>
    <t>NB Kennisitems defieneren ?</t>
  </si>
  <si>
    <t>WF-18</t>
  </si>
  <si>
    <t>De Oplossing moet externe kennis bronnen bi-directioneel kunnen integreren t.b.v. known errors bij ESP's.</t>
  </si>
  <si>
    <t>WF-19</t>
  </si>
  <si>
    <t>De Oplossing moet kennis items kunnen laten scoren door gebruikers en feedback kunnen ontvangen en bevat hiertoe een backend voor behandelaars waarmee deze informatie verwerkt kan worden inclusief rapportages i.r.t. de diensten in de service catalogus.</t>
  </si>
  <si>
    <t>WF-20</t>
  </si>
  <si>
    <t>De Oplossing beschikt over versiebeheer voor kennis items, een interface om reviews van items toe te wijzen aan behandelaars en een workflow voor goedkeuring en publicatie.</t>
  </si>
  <si>
    <t>WF-21</t>
  </si>
  <si>
    <t>De Oplossing ondersteunt de KCS methode.</t>
  </si>
  <si>
    <t>WF-22</t>
  </si>
  <si>
    <t>IT/FM/HR</t>
  </si>
  <si>
    <t>Magazijn beheer</t>
  </si>
  <si>
    <t>De Oplossing ondersteund magazijnbeheer waarbij minimaal het aantal en de status van de beschikbare assets (zoals computers,bureau's, toegangspassen,telefoons) kan worden bijgehouden en waarbij een koppeling bestaat met de bestelcatalogus in het portaal.</t>
  </si>
  <si>
    <t>WF-23</t>
  </si>
  <si>
    <t>De Oplossing heeft een integratie mogelijkheid vanuit het magazijn beheer zodat na goedkeuring en uitlevering de producten intern kunnen worden doorbelast dan wel extern in rekening gebracht.</t>
  </si>
  <si>
    <t>WH: is er een systeem voor magazijnbeheer ?</t>
  </si>
  <si>
    <t>WF-24</t>
  </si>
  <si>
    <r>
      <t xml:space="preserve">De Oplossing maakt het mogelijk om grenswaarden van de voorraad te definieren waarbij bij het bereiken van deze waarde via notificatie danwel via automatisering de </t>
    </r>
    <r>
      <rPr>
        <sz val="11"/>
        <color rgb="FFFF0000"/>
        <rFont val="Calibri"/>
        <family val="2"/>
        <scheme val="minor"/>
      </rPr>
      <t>aanmaak van een</t>
    </r>
    <r>
      <rPr>
        <sz val="11"/>
        <color theme="1"/>
        <rFont val="Calibri"/>
        <family val="2"/>
        <scheme val="minor"/>
      </rPr>
      <t xml:space="preserve"> inkoop order kan worden gestart.</t>
    </r>
  </si>
  <si>
    <t>WF-25</t>
  </si>
  <si>
    <t>Oplossing</t>
  </si>
  <si>
    <t>De Oplossing geeft direct in de interface van de melding de leidinggevende weer van de aanvrager.</t>
  </si>
  <si>
    <r>
      <t xml:space="preserve">herschrijven (portaal , naam , …)
</t>
    </r>
    <r>
      <rPr>
        <i/>
        <sz val="11"/>
        <color theme="1"/>
        <rFont val="Calibri"/>
        <family val="2"/>
        <scheme val="minor"/>
      </rPr>
      <t>NB: is portaal wel de juiste term ?</t>
    </r>
  </si>
  <si>
    <t>WF-26</t>
  </si>
  <si>
    <t>DSV</t>
  </si>
  <si>
    <t>De Oplossing maakt het mogelijk om hiertoe aangemerkte content te archiveren al dan niet via een integratie.</t>
  </si>
  <si>
    <t>WF-27</t>
  </si>
  <si>
    <t>De Oplossing maakt gebruik van een consistente, doelgerichte gebruikersinterface waarbij de gebruiker continu wordt geinformeerd over de actuele status die relevant is voor die gebruiker.</t>
  </si>
  <si>
    <t>WF-28</t>
  </si>
  <si>
    <t>De Oplossing moet een meertalige taal interface hebben in het portaal en behandelaarsdeel.</t>
  </si>
  <si>
    <t># welke talen ?</t>
  </si>
  <si>
    <t>WF-29</t>
  </si>
  <si>
    <t>Behandelaars in de Oplossing moeten gelijktijdig in de zelfde melding kunnen werken waarbij inzichtelijk is welke behandelaar deze ook open heeft staan en aanpassingen worden samengevoegd.</t>
  </si>
  <si>
    <t>WF-30</t>
  </si>
  <si>
    <t>De Oplossing biedt standaard een scheiding tussen acceptatie en productie omgeving, waarbij een functionele inrichting in de Oplossing na configuratie in een omgeving (acceptatie) geautomatiseerd kan worden overgebracht naar een andere (Productie).</t>
  </si>
  <si>
    <t>WF-31</t>
  </si>
  <si>
    <t>De Oplossing heeft een gebruikersinterface die bij het maken van fouten een voor gebruikers begrijpelijke bewoording instructies geeft en het mogelijk maakt om de fouten met minimale handelingen te corrigeren.</t>
  </si>
  <si>
    <t>WF-32</t>
  </si>
  <si>
    <t>Privacy &amp; Security</t>
  </si>
  <si>
    <t>In de Oplossing kan, door een selecte groep van behandelaars,  lees en/of schrijf rechten worden gegeven aan behandelaars op specifieke meldingen en/of velden.</t>
  </si>
  <si>
    <t>WF-33</t>
  </si>
  <si>
    <r>
      <t xml:space="preserve">De Oplossing maakt het mogelijk om acties bij een of meerdere domeinen (IT,HR, Facilities, Functioneel beheer) en/of oplosgroepen uit te zetten waarbij de status over het geheel inzichtelijk is voor zowel de primaire behandelaar als de </t>
    </r>
    <r>
      <rPr>
        <strike/>
        <sz val="11"/>
        <color theme="1"/>
        <rFont val="Calibri"/>
        <family val="2"/>
        <scheme val="minor"/>
      </rPr>
      <t>eind</t>
    </r>
    <r>
      <rPr>
        <sz val="11"/>
        <color theme="1"/>
        <rFont val="Calibri"/>
        <family val="2"/>
        <scheme val="minor"/>
      </rPr>
      <t>gebruiker via het portaal. Ook als delen van de melding zijn afgeschermd voor een specifiek domein en/of oplosgroep.</t>
    </r>
  </si>
  <si>
    <t>WF-34</t>
  </si>
  <si>
    <t>De Oplossing maakt het mogelijk om specifieke velden in een melding af te schermen en deze alleen toegankelijk te maken voor hiertoe aangemerkte behandelaars(groepen).</t>
  </si>
  <si>
    <t>WF-35</t>
  </si>
  <si>
    <t>IT/FM/HR/DSV</t>
  </si>
  <si>
    <t>Ook als de melding en/of velden zijn afgeschermd moet het voor de eindgebruiker in het portaal van de Oplossing mogelijk zijn om de melding in status te blijven volgen over de verschillende afdelingen heen (IT, HR, Facilities)</t>
  </si>
  <si>
    <t>WF-36</t>
  </si>
  <si>
    <t>Ook als een melding is afgeschermt moet het voor management rapportages en operationeel voor de servicedesken minimaal mogelijk zijn om op basis van het ticket nummer in de Oplossing te zien dat de melding bestaat en bij welke oplosgroep deze in behandeling is.</t>
  </si>
  <si>
    <t>WF-37</t>
  </si>
  <si>
    <t>De Oplossing integreerd met SIEM tooling - in het bijzonder Security QRadar van IBM.</t>
  </si>
  <si>
    <t>WF-38</t>
  </si>
  <si>
    <t>De Oplossing kan export mogelijkheden op basis van rol beperken en er voor zorgen dat niet meer gegevens beschikbaar worden gemaakt dan via de normale interface.</t>
  </si>
  <si>
    <t>WF-39</t>
  </si>
  <si>
    <t>In de Oplossing kunnen bewaartermijnen flexibel worden ingesteld op basis van asset, bijlage, aangemerkte velden, aangemerkte meldingen.</t>
  </si>
  <si>
    <t>WF-40</t>
  </si>
  <si>
    <t>De Oplossing faciliteerd het classificeren van meldingen tot security meldingen (Incidenten,Events,Requests) waarbij specifice velden en workflows beschikbaar komen.</t>
  </si>
  <si>
    <t>WF-41</t>
  </si>
  <si>
    <t>Problem Management</t>
  </si>
  <si>
    <t>De Oplossing maakt gebruik van intelligente systemen (AI) voor het doen van problem suggesties vanuit een aggregatie van informatie vanuit het ESM-Systeem/Monitoring/Discovery tooling etc. en de ontsloten bronnen van ESP’s.</t>
  </si>
  <si>
    <t>WF-42</t>
  </si>
  <si>
    <t>De Oplossing voorziet in integraties waarmee problem to fix tracking kan worden bijgehouden bij ESP's of via andere interne tooling - in het bijzonder Jira en ServiceNow</t>
  </si>
  <si>
    <t>is ook een eis EF-03</t>
  </si>
  <si>
    <t>WF-43</t>
  </si>
  <si>
    <r>
      <t xml:space="preserve">De Oplossing voorziet in dynamische matching van incidenten, problems en </t>
    </r>
    <r>
      <rPr>
        <sz val="11"/>
        <color rgb="FFFF0000"/>
        <rFont val="Calibri"/>
        <family val="2"/>
        <scheme val="minor"/>
      </rPr>
      <t>known errors</t>
    </r>
    <r>
      <rPr>
        <sz val="11"/>
        <color theme="1"/>
        <rFont val="Calibri"/>
        <family val="2"/>
        <scheme val="minor"/>
      </rPr>
      <t>. Zowel intern als gebruik makend van gekoppelde bronnen van ESP’s.</t>
    </r>
  </si>
  <si>
    <t xml:space="preserve">is dit een gangbaar begrip (liever in NL) ?
</t>
  </si>
  <si>
    <t>WF-44</t>
  </si>
  <si>
    <t>Request Management</t>
  </si>
  <si>
    <t>De Oplossing maakt gebruik van AI om antwoorden te genereren op vragen van gebruikers, het suggereren van bijpassende kennis items, impact bepaling, routering, categorisering, SLA, etc.</t>
  </si>
  <si>
    <t>Pas dit zo in ons SVB beleid?</t>
  </si>
  <si>
    <t>WF-45</t>
  </si>
  <si>
    <t>De Oplossing maakt het mogelijk om nieuw uitgegeven telefoonnummers via een integratie in de bron systemen te laten opnemen - in het bijzonder ADP Workforce, Azure AD.</t>
  </si>
  <si>
    <t>WF-46</t>
  </si>
  <si>
    <r>
      <t xml:space="preserve">De Oplossing moet is staat zijn om service verzoeken te automiseren en hiervoor te integreren met specifieke automation tooling. </t>
    </r>
    <r>
      <rPr>
        <sz val="11"/>
        <rFont val="Calibri"/>
        <family val="2"/>
        <scheme val="minor"/>
      </rPr>
      <t>In het bijzonder .</t>
    </r>
    <r>
      <rPr>
        <sz val="11"/>
        <color rgb="FFFF0000"/>
        <rFont val="Calibri"/>
        <family val="2"/>
        <scheme val="minor"/>
      </rPr>
      <t>..</t>
    </r>
  </si>
  <si>
    <t># NOG AANVULLEN (?)</t>
  </si>
  <si>
    <t>WF-47</t>
  </si>
  <si>
    <t>De Oplossing maakt het mogelijk om via een workflow, subtaken uit te zetten bij verschillen oplosgroepen. Zowel parallel of sequentieel, met onderliggende afhankelijkheid.</t>
  </si>
  <si>
    <t>WF-48</t>
  </si>
  <si>
    <r>
      <t xml:space="preserve">De Oplossing ondersteund het on en offboarding proces </t>
    </r>
    <r>
      <rPr>
        <sz val="11"/>
        <color rgb="FFFF0000"/>
        <rFont val="Calibri"/>
        <family val="2"/>
        <scheme val="minor"/>
      </rPr>
      <t>van Medewerkers</t>
    </r>
    <r>
      <rPr>
        <sz val="11"/>
        <color theme="1"/>
        <rFont val="Calibri"/>
        <family val="2"/>
        <scheme val="minor"/>
      </rPr>
      <t>. Zowel de (de)provisioning van diensten/rechten als ook het uit en inleveren van de door de gebruiker ontvangen assets: laptop, toegangspas, telefoon.</t>
    </r>
  </si>
  <si>
    <t>WF-49</t>
  </si>
  <si>
    <t>De Oplossing maakt het mogelijk om via een workflow engine specifieke taken voor functionele en/of financiele goedkeuring in de workflow in te bouwen waarbij de goedkeuring ook door hiertoe gemachtigde gebruikers (zijnde niet behandelaars) gegeven kan worden.</t>
  </si>
  <si>
    <t>WF-50</t>
  </si>
  <si>
    <t>In de Oplossing kan een gebruiker die gemachtigd is om goedkeuring te verlenen zelf (tijdelijk) een andere gebruiker delegeren.</t>
  </si>
  <si>
    <t>WF-51</t>
  </si>
  <si>
    <t>De Oplossing bevat geen licentieconstructies waardoor het toekennen van goedkeuringsrechten voor gebruikers/behandelaars negatieve financiële consequenties heeft.</t>
  </si>
  <si>
    <t>graag (simpel) herschrijven …</t>
  </si>
  <si>
    <t>WF-52</t>
  </si>
  <si>
    <t>De Oplossing ondersteunt het afhandelen van klachten met zijn eigen doorlooptijden en escalatie route.</t>
  </si>
  <si>
    <t>??</t>
  </si>
  <si>
    <t>WF-53</t>
  </si>
  <si>
    <t>Reserveringenbeheer</t>
  </si>
  <si>
    <t>De Oplossing faciliteert het reserveren van parkeerplaatsen op basis van kenteken en toegangspas en beschikt over een intigratie mogelijkheid met het parkeer systeem - in het bijzonder …..</t>
  </si>
  <si>
    <t>WF-54</t>
  </si>
  <si>
    <t>De Oplossing kan een asset koppelen aan een elektronisch signaal (bijv. sensortechnologie) zodat het mogelijk is bij 'no-show' van een reservering, de reservering automatisch op te heffen en de asset vrij te geven voor reservering.</t>
  </si>
  <si>
    <t>WF-55</t>
  </si>
  <si>
    <t>De oplossing voorziet in rapportages die de bezettingsgraad van reserverbare assets weergeeft.</t>
  </si>
  <si>
    <t>WF-56</t>
  </si>
  <si>
    <t>In de Oplossing kunnen reserveerbare assets door de beheerder aan elkaar worden gerelateerd zodat het mogelijk is voor eindgebruikers om deze gezamenlijk te reserveren.</t>
  </si>
  <si>
    <t>WF-57</t>
  </si>
  <si>
    <t xml:space="preserve">In de Oplossing kan de eindgebruiker een herhalende reservering plaatsen. Voor elk asset kan de beheerder een maximum aangegeven zodat de herhaalcyclus kan worden begrensd in tijd. </t>
  </si>
  <si>
    <t>WF-58</t>
  </si>
  <si>
    <t>In de Oplossing kan door een beheerder per ruimte/asset (dienstfiets,auto,laptop,etc) aangeven worden of deze reserveerbaar is of niet, voor welke tijdsperiode en welke kosten. Een eindgebruiker kan via het portaal een ruimte of een asset  reserveren over een tijdsperiode en heeft direct inzage in de kosten.</t>
  </si>
  <si>
    <t>WF-59</t>
  </si>
  <si>
    <t>De Oplossing controleert bij het invoeren van een herhalende reservering of deze reservering daadwerkelijk gedaan kan worden voor alle herhalingen binnen de gekozen criteria. Indien dit voor de desbetreffende data waarop de herhaalde reservering wordt gemaakt niet kan, dan dient de mogelijkheid om deze te herplannen (bijvoorbeeld door een andere datum/locatie/tijd te selecteren) aanwezig te zijn.</t>
  </si>
  <si>
    <t>WF-60</t>
  </si>
  <si>
    <t>In de Oplossing kan de beschikbaarheid van daarvoor aangemerkte (te reserveren) asset via een planbord inzichtelijk worden gemaakt.</t>
  </si>
  <si>
    <t>WF-61</t>
  </si>
  <si>
    <t>De Oplossing kan specifieke beheerders per asset (type/categorie) rechten geven waardoor zij de mogelijkheid hebben een reservering te herplannen.</t>
  </si>
  <si>
    <t>WF-62</t>
  </si>
  <si>
    <t>De Oplossing moet geïntegreerd kunnen worden met MS365 teneinde tenminste de volgende workflows te ondersteunen.
- Een meeting plannen zowel in Outlook als in de Oplossing waarbij minimaal de aanvullende diensten vergaderruimten, beamers, catering door de Oplossing geïntegreerd worden aangeboden.
- Een reservering maken vanuit de Outlook als ook vanuit de Oplossing voor een specifieke dienst
- Bij het aanpassen van een reserveringen of meeting (en bijbehorende diensten) in Outlook of de Oplossing dient de wijziging gesynchroniseerd te worden binnen zowel Outlook als de Oplossing.</t>
  </si>
  <si>
    <t>WF-63</t>
  </si>
  <si>
    <t>Self-Service portal</t>
  </si>
  <si>
    <t>Het portaal van de Oplossing maakt het mogelijk om op basis van de antwoorden op voorgaande vragen nieuwe vragen (on)zichtbaar te maken (If..Then..Else)</t>
  </si>
  <si>
    <t>WF-64</t>
  </si>
  <si>
    <t>Het portaal van de Oplossing bevat formulieren waarbij specifieke vragen verplicht kunnen worden gesteld.</t>
  </si>
  <si>
    <t>WF-65</t>
  </si>
  <si>
    <t>Het portaal van de Oplossing bevat formulieren waarin een syntax controle functionaliteit beschikbaar is voor vrije tekstvelden. Bij het foutief invullen van een vraag kan per fout een eigen configureerbare melding aan de gebruiker worden getoond.</t>
  </si>
  <si>
    <t>WF-66</t>
  </si>
  <si>
    <t>Het portaal van de Oplossing bevat formulieren waarbij extra uitleg zichtbaar gemaakt kan worden per vraag.</t>
  </si>
  <si>
    <t>WF-67</t>
  </si>
  <si>
    <t>Het portaal van de Oplossing bevat formulieren waarbij ingevulde velden gematched kunnen worden met velden in de achterliggende workflow/melding. Daarbij kunnen keuze opties uit de backend getoont worden in de formulieren en is het mogelijk om te filteren in de beschikbare keuzes in het formulier/de vraag.</t>
  </si>
  <si>
    <t>WF-68</t>
  </si>
  <si>
    <t>Het portaal van de Oplossing bevat formulieren waarbij het mogelijk is om de relatie met de dienstverlening als ook een specifiek CI uit de CMDB mee te geven.</t>
  </si>
  <si>
    <t>WF-69</t>
  </si>
  <si>
    <t>Het portaal van de Oplossing bevat formulieren die gerelateerd kunnen worden aan een dienst en SLA en op basis waarvan de retouring naar de juiste oplosgroep kan worden geautomatiseerd.</t>
  </si>
  <si>
    <t>WF-70</t>
  </si>
  <si>
    <t>Het portaal van de Oplossing bevat bestel/uitvraag formulieren waarvan de velden vrij configureerbaar zijn en waarbij vrije tekstvelden, enkel of meerkeuze lijsten en ja/nee vragen kunnen worden gesteld.</t>
  </si>
  <si>
    <t>WF-71</t>
  </si>
  <si>
    <r>
      <t>De Oplossing maakt het voor</t>
    </r>
    <r>
      <rPr>
        <strike/>
        <sz val="11"/>
        <color theme="1"/>
        <rFont val="Calibri"/>
        <family val="2"/>
        <scheme val="minor"/>
      </rPr>
      <t xml:space="preserve"> eind</t>
    </r>
    <r>
      <rPr>
        <sz val="11"/>
        <color theme="1"/>
        <rFont val="Calibri"/>
        <family val="2"/>
        <scheme val="minor"/>
      </rPr>
      <t>gebruikers mogelijk om additionele informatie toe te voegen aan een openstaande melding.</t>
    </r>
  </si>
  <si>
    <t>WF-72</t>
  </si>
  <si>
    <t>De Oplossing maakt het voor gebruikers mogelijk om een melding vanaf een centraal punt te volgen en heeft de keuze om proactief meldingen te ontvangen bij updates, middels een communicatiekanaal naar keuze.</t>
  </si>
  <si>
    <t>WF-73</t>
  </si>
  <si>
    <t xml:space="preserve">De Oplossing biedt  de mogelijkheid om gebruikers van het portaal op basis van hun rol specifieke diensten, formulieren en (nieuws)berichten beschikbaar te stellen. Hierbij moeten meerdere rollen kunnen worden toegekend aan een gebruiker en meerdere rollen aan een dienst, formulier of (nieuws)bericht. </t>
  </si>
  <si>
    <t>WF-74</t>
  </si>
  <si>
    <t>De Oplossing heeft een functionaliteit waardoor gebruikers van het portaal kunnen aangeven in welke rol zij een melding doen. Zoals leidinggevende en/of ondersteunende professional naast de normale gebruiker rol.</t>
  </si>
  <si>
    <t>WF-75</t>
  </si>
  <si>
    <t>Service Catalogus Management</t>
  </si>
  <si>
    <t>In de Oplossing zijn diensten in de catalogus koppelbaar aan contracten, financiele administratie, SLA's en bijbehorende service matrixes en windows als ook de assets in de CMDB.</t>
  </si>
  <si>
    <t>WF-76</t>
  </si>
  <si>
    <t>De Oplossing voorziet in een mogelijkheid voor ESP's om delen van hun eigen service catalogus aan te bieden en te beheren. Waarbij goedkeuring, status tracking en levering is geintegreerd in het portaal.</t>
  </si>
  <si>
    <t>WF-77</t>
  </si>
  <si>
    <t>Service Measurement and Reporting</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</si>
  <si>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</si>
  <si>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WF-78</t>
  </si>
  <si>
    <t>Service Level Management</t>
  </si>
  <si>
    <t>De Oplossing geeft direct inzicht aan de behandelaar wat de belangrijkste service-eisen zijn voor de afhandeling van meldingen en andere taken.</t>
  </si>
  <si>
    <t>WF-79</t>
  </si>
  <si>
    <t>De Oplossing bevat basis visualisaties om Service, workflow en procesperformance te monitoren.</t>
  </si>
  <si>
    <t>WF-80</t>
  </si>
  <si>
    <t>De Oplossing omvat een eigen rapportage oplossing en integreert met oplossingen van 3e partijen - in het bijzonder via een connector met PowerBI.</t>
  </si>
  <si>
    <t>WF-81</t>
  </si>
  <si>
    <t>De lay-out en geselecteerde variabelen van rapportages en dashboards in de Oplossing moet kunnen worden aangepast zonder tussenkomst van de Opdrachtnemer.</t>
  </si>
  <si>
    <t>WF-82</t>
  </si>
  <si>
    <t>De Oplossing kan doorlooptijd per oplosgroep, per melding of deel taak rapporteren.</t>
  </si>
  <si>
    <t>WF-83</t>
  </si>
  <si>
    <t>De Oplossing kan automatisch gegenereerde rapporten versturen naar bepaalde behandelaar en eindgebruikers(groepen).</t>
  </si>
  <si>
    <t>WF-84</t>
  </si>
  <si>
    <t>De oplossing heeft de beschikking over standaard dashboards en rapportages over workload en tijdigheid alsook zelf configureerbare met instelbare KPI waarden, trend en norm indicatie en 100% normering.</t>
  </si>
  <si>
    <t>WF-85</t>
  </si>
  <si>
    <t>De Oplossing faciliteerd verschillende SLA tijden afhankelijk van de toewijzing van de dienst, doemin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 (Business/functioneel beheer, HR, Facilities,IT)</t>
  </si>
  <si>
    <t>WF-86</t>
  </si>
  <si>
    <t>De Oplossing voorziet in een functionaliteit voor het actief uitvragen, ontvangen en verwerken van feedback op basis van de afhandeling van individuele meldingen.</t>
  </si>
  <si>
    <t>WF-87</t>
  </si>
  <si>
    <t>Workflow</t>
  </si>
  <si>
    <t>In de Oplossing vind het toewijzen van een meldingen aan een ander proces met bijbehorende functionaliteit (Incident,Request,Change) plaats zonder afsluit, archief of kopieeracties. Zodat gebruikers en beheerders het zelfde ticket&amp;nummer kunnen blijven volgen.
Het ticket wisseld dus alleen van type melding en de benodigde informatie velden en functionaliteit word op basis van het type toegevoegd en/of verwijderd.</t>
  </si>
  <si>
    <t>WF-88</t>
  </si>
  <si>
    <t>De Oplossing kent een zelf lerende (AI) interne workflow automatiseringsoplossing waardoor meldingen en/of deeltaken automatische kunnen worden gerelateerd (Dienstverlening, Asset) gebuldeld, geclassifiseerd, geprioriseerd en toegewezen.</t>
  </si>
  <si>
    <t>WF-89</t>
  </si>
  <si>
    <t>Processtappen zijn te automatiseren via een workflow engine: melden, afmelden, status updates, rappel, etc. zowel binnen de Oplossing en als integratie met oplossingen van derden.</t>
  </si>
  <si>
    <t>WF-90</t>
  </si>
  <si>
    <t>De Oplossing ondersteund vergaande opmaak in vrije tekstvelden van alle type meldingen, dienstbeschrijvingen en kennis items waaronder links, tabellen, afbeeldingen, embeded video en het bijsluiten van bijlagen (Office, PDF).</t>
  </si>
  <si>
    <t>WF-91</t>
  </si>
  <si>
    <t>De Oplossing ondersteund 'quick logging' van meldingen (incident, requests, change) op basis van templates, kennis items en work arounds.</t>
  </si>
  <si>
    <t>WF-92</t>
  </si>
  <si>
    <t>De Oplossing bevat een interface waarmee workflows grafisch te maken zijn door gerechtigde behandelaren en niet alleen door de beheerders van de Oplossing.</t>
  </si>
  <si>
    <t>WF-93</t>
  </si>
  <si>
    <t>De Oplossing maakt het mogelijk om bij uitgifte en innamen van assets een bruikleenovereenkomst te tekenen via digitale ondertekening.</t>
  </si>
  <si>
    <t>WF-94</t>
  </si>
  <si>
    <t>In de Oplossing kan per meldingstype (Incident, Aanvraag, Wijziging, Probleem) worden aangeven welke gegevens nodig zijn zodat voor elke melding van een bepaald meldingstype de relevante gegevens kan worden uitgevraagd en geregistreerd.</t>
  </si>
  <si>
    <t>WF-95</t>
  </si>
  <si>
    <t>De workflow functionaliteit in de Oplossing biedt standaard de mogelijkheid om aan te geven dat bepaalde activiteiten binnen een proces niet door dezelfde medewerkers mogen worden uitgevoerd (functiescheiding).</t>
  </si>
  <si>
    <t>WF-96</t>
  </si>
  <si>
    <t>De Oplossing beschikt over een grafisch workflow ontwerp tool die in ieder geval de afhandeling van service verzoeken uit de catalogus ondersteund.</t>
  </si>
  <si>
    <t>WF-97</t>
  </si>
  <si>
    <t>In de Oplossing kan een serie van acties tegelijk worden aangemaakt zodat bij een herhaal-patroon deze snel en makkelijk kunnen worden gestart.</t>
  </si>
  <si>
    <t>WF-98</t>
  </si>
  <si>
    <t>Binnen de Oplossing kan de beheerder een melding/actie afdrukken zodat deze fysiek verstrekt kan worden.</t>
  </si>
  <si>
    <t>WF-99</t>
  </si>
  <si>
    <t>De Oplossing geeft de behandelaar inzicht in de persoonlijke en team werkvoorraad met urgentie-ordening.</t>
  </si>
  <si>
    <t>TOTAAL</t>
  </si>
  <si>
    <t>Nr. SVB</t>
  </si>
  <si>
    <t>CCM onderdeel</t>
  </si>
  <si>
    <t>Omschrijving</t>
  </si>
  <si>
    <t>Score
(1,3,5)</t>
  </si>
  <si>
    <t>NFW-01</t>
  </si>
  <si>
    <t>;</t>
  </si>
  <si>
    <t>Service Management</t>
  </si>
  <si>
    <t>Rapportage</t>
  </si>
  <si>
    <t>Opdrachtnemer zorgt voor facturen waarop de aantallen van de afgenomen producten en diensten gespecificeerd zijn.</t>
  </si>
  <si>
    <t># Check contractmanager; staat ook in DFA?</t>
  </si>
  <si>
    <t>NFW-02</t>
  </si>
  <si>
    <t>NF001</t>
  </si>
  <si>
    <t>Koppelingen en integraties</t>
  </si>
  <si>
    <t>Authenticatie, autorisaties en vertrouwelijkheden</t>
  </si>
  <si>
    <t>Als anchor object voor een account wordt gebruik gemaakt van 1 van de volgende eigenschappen: 
- Het UPN (User Principal Name)
- E-mail</t>
  </si>
  <si>
    <t># Wat is (hier) een account?</t>
  </si>
  <si>
    <t>NFW-03</t>
  </si>
  <si>
    <t>NF002</t>
  </si>
  <si>
    <t>Beheerprocessen en monitoring</t>
  </si>
  <si>
    <t>Tracking en tracing / logging</t>
  </si>
  <si>
    <t>Audit-logs mogen (binnen 15 maanden) niet verloren gaan, ook niet bij verstoringen.</t>
  </si>
  <si>
    <t>NFW-04</t>
  </si>
  <si>
    <t>NF010</t>
  </si>
  <si>
    <t>De Oplossing levert informatie voor een geautomatiseerde administratie en bewaking/monitoring van de processen (ketenmonitoring). In het bijzonder DynaTrace en/of Splunk</t>
  </si>
  <si>
    <t># Is dit anders dan ENF-92 ?</t>
  </si>
  <si>
    <t>NFW-05</t>
  </si>
  <si>
    <t>NF020</t>
  </si>
  <si>
    <t>Ontwikkelen en deployen</t>
  </si>
  <si>
    <t>De Oplossing kan configureerbaar gestyled worden zodat deze herkenbaar is als een Oplossing van de SVB en qua logo en kleurstelling in lijn is met de SVB Huisstijl voor de functionele modules waar alle SVB medewerkers gebruik van moeten kunnen maken.</t>
  </si>
  <si>
    <t>NFW-06</t>
  </si>
  <si>
    <t>NF021</t>
  </si>
  <si>
    <t>Documentatie</t>
  </si>
  <si>
    <t>De beschrijving van de data export (voor BI) wordt door de Opdrachtnemer bij de levering meegeleverd en beschrijft de samenstelling en betekenis van alle te exporteren data en datavelden.</t>
  </si>
  <si>
    <t># Wat is (hier) een levering?</t>
  </si>
  <si>
    <t>NFW-07</t>
  </si>
  <si>
    <t>NF022</t>
  </si>
  <si>
    <t>Service management</t>
  </si>
  <si>
    <t>Performance</t>
  </si>
  <si>
    <t xml:space="preserve">De start van de verwerking van een service request door de Oplossing moet direct (binnen 2 sec) plaatsvinden.   </t>
  </si>
  <si>
    <t>NFW-08</t>
  </si>
  <si>
    <t>NF024</t>
  </si>
  <si>
    <t>De gevraagde dienstverlening dient audit / logbestanden minimaal 15 maanden te bewaren voor toekomstig onderzoek en toegangscontrole.  Alle transacties moeten gelogd worden.</t>
  </si>
  <si>
    <t>NFW-09</t>
  </si>
  <si>
    <t>NF025</t>
  </si>
  <si>
    <t>Bij applicatiefouten tijdens gebruik van de Oplossing wordt een foutmelding gelogd en SVB Beheerders kunnen configureren welke fouten worden genotificeerd</t>
  </si>
  <si>
    <t>NFW-10</t>
  </si>
  <si>
    <t>NF026</t>
  </si>
  <si>
    <r>
      <t>Bij elke</t>
    </r>
    <r>
      <rPr>
        <sz val="11"/>
        <color rgb="FFFF0000"/>
        <rFont val="Calibri"/>
        <family val="2"/>
        <scheme val="minor"/>
      </rPr>
      <t xml:space="preserve"> (software)</t>
    </r>
    <r>
      <rPr>
        <strike/>
        <sz val="11"/>
        <color rgb="FF000000"/>
        <rFont val="Calibri"/>
        <family val="2"/>
        <scheme val="minor"/>
      </rPr>
      <t>R</t>
    </r>
    <r>
      <rPr>
        <sz val="11"/>
        <color rgb="FF000000"/>
        <rFont val="Calibri"/>
        <family val="2"/>
        <scheme val="minor"/>
      </rPr>
      <t>release wordt up to date documentatie in de Nederlandse of Engelse taal  van tevoren beschikbaar gesteld over de wijzigingen van de release en is de documentatie van het gebruik van de tool geupdate voor alle handleidingen.</t>
    </r>
  </si>
  <si>
    <t>NFW-11</t>
  </si>
  <si>
    <t>NF028</t>
  </si>
  <si>
    <t xml:space="preserve">Beschikbaarheid van de keten </t>
  </si>
  <si>
    <t>Meldingen/bijlagen kunnen voor een periode van zelf in te stellen kalenderdagen bewaard worden in een archief.</t>
  </si>
  <si>
    <t>NFW-12</t>
  </si>
  <si>
    <t>NF029</t>
  </si>
  <si>
    <t>De audittrail van acties kan niet worden aangepast.</t>
  </si>
  <si>
    <t>NFW-13</t>
  </si>
  <si>
    <t>NF033</t>
  </si>
  <si>
    <t>De Oplossing stelt een bemenste tweedelijns telefonische Nederlandstalige ondersteuning  beschikbaar tijdens werkdagen van 7:00-21:00 uur Nederlandse tijd</t>
  </si>
  <si>
    <t># Is deze window geverifieerd?</t>
  </si>
  <si>
    <t>NFW-14</t>
  </si>
  <si>
    <t>NF039</t>
  </si>
  <si>
    <t>Een foutmelding bevat voldoende informatie zodat SVB-Beheerders zelf fouten kunnen herstellen (bijvoorbeeld aanleiding, tijdstip, aard van de fout en context waarbinnen de fout is opgetreden).</t>
  </si>
  <si>
    <t>NFW-15</t>
  </si>
  <si>
    <t>NF047</t>
  </si>
  <si>
    <t>Er moet simultaan getest kunnen worden met minimaal 2250 gesimuleerde Eindgebruikers tegelijk: stresstest</t>
  </si>
  <si>
    <t># Dit is hezelfde als ENF-78</t>
  </si>
  <si>
    <t>NFW-16</t>
  </si>
  <si>
    <t>NF051</t>
  </si>
  <si>
    <t>Het is configureerbaar welke informatie van transacties wordt bewaard</t>
  </si>
  <si>
    <t>NFW-17</t>
  </si>
  <si>
    <t>NF052</t>
  </si>
  <si>
    <t>In een online situatie kunnen er door meerdere medewerkers op piekmomenten 1000 meldingen per minuut aangemaakt worden.</t>
  </si>
  <si>
    <t># Is dit aantal geverifieerd?</t>
  </si>
  <si>
    <t>NFW-18</t>
  </si>
  <si>
    <t>NF053</t>
  </si>
  <si>
    <t>Algemeen</t>
  </si>
  <si>
    <t>Opleiding</t>
  </si>
  <si>
    <t xml:space="preserve">Opdrachtnemer kan trainingen tegelijk geven (bv aan meerdere locaties / groepen tegelijk). </t>
  </si>
  <si>
    <t># waarom meerdere locaties tegelijk?</t>
  </si>
  <si>
    <t>NFW-19</t>
  </si>
  <si>
    <t>NF054</t>
  </si>
  <si>
    <t xml:space="preserve">Opdrachtnemer verzorgt de trainingsbijeenkomsten van de Oplossing in persoon, en op verzoek van de SVB online. </t>
  </si>
  <si>
    <t>NFW-20</t>
  </si>
  <si>
    <t>NF057</t>
  </si>
  <si>
    <t>Monitoring zorgt ervoor dat binnen 60 minuten Incidenten op de T-A straat worden gedetecteerd en communicatie wordt uitgezet om Incidenten te escaleren naar de juiste personen.</t>
  </si>
  <si>
    <t># Is best lang ...</t>
  </si>
  <si>
    <t>NFW-21</t>
  </si>
  <si>
    <t>NF059</t>
  </si>
  <si>
    <t>Monitoring zorgt ervoor dat binnen 60 minuten nadat een verstoring is gedetecteerd (P-omgeving)  de Eindgebruikers die last hebben van de verstoring (op basis van autorisaties/rollen) geïnformeerd worden via een notificatiefunctie in het systeem.</t>
  </si>
  <si>
    <t>NFW-22</t>
  </si>
  <si>
    <t>NF066</t>
  </si>
  <si>
    <t>Trainings-, en instructiemateriaal wordt in het Nederlands aangeboden door de Opdrachtnemer voor verschillende rollen zoals:
1. Functioneel/Technisch Beheerders
2. Key-users
3. Behandelaars/Servicedesks
4. Eindgebruikers</t>
  </si>
  <si>
    <t># Suggestie: Medewerker / Behandelaar / Beoordelaar / Beheerder (zie Prijzenblad).</t>
  </si>
  <si>
    <t>NFW-23</t>
  </si>
  <si>
    <t>NF067</t>
  </si>
  <si>
    <t>Gepland Onderhoud wordt uiterlijk 5 kalenderdagen ervoor gecommuniceerd (incl. waarop het Onderhoud betrekking heeft).</t>
  </si>
  <si>
    <t># ZIE ENF-104 !!</t>
  </si>
  <si>
    <t>NFW-24</t>
  </si>
  <si>
    <t>NF138</t>
  </si>
  <si>
    <t>Opdrachtnemer levert ondersteuning bij het aanpassen van het SVB trainings-, en instructiemateriaal.</t>
  </si>
  <si>
    <t># eenmalig of jaarlijkse update ?</t>
  </si>
  <si>
    <t>NFW-25</t>
  </si>
  <si>
    <t>NF139</t>
  </si>
  <si>
    <t>Opdrachtnemer verzorgt animatiefilmpjes online.</t>
  </si>
  <si>
    <t>NFW-26</t>
  </si>
  <si>
    <t>NF142</t>
  </si>
  <si>
    <t>Opdrachtnemer verzorg 'train-de-trainer' bijeenkomsten van de Oplossing online.</t>
  </si>
  <si>
    <t>NFW-27</t>
  </si>
  <si>
    <t>NF143</t>
  </si>
  <si>
    <t>Training-, en instructiemateriaal wordt geïntegreerd aangeboden (performance support oplossing).</t>
  </si>
  <si>
    <t>NFW-28</t>
  </si>
  <si>
    <t>NF148</t>
  </si>
  <si>
    <t xml:space="preserve">Service management </t>
  </si>
  <si>
    <t>De gemiddelde responsetijd moet worden opgenomen in de periodieke performance rapportage.</t>
  </si>
  <si>
    <t># welke gemiddelde responsetijd?</t>
  </si>
  <si>
    <t>NFW-29</t>
  </si>
  <si>
    <t>NF155</t>
  </si>
  <si>
    <t>De opdrachtnemer kan bij verstoringen van de Oplossing (automatisch) een notificatie aanmaken in de servicemanagement-omgeving van de SVB.</t>
  </si>
  <si>
    <t>NFW-30</t>
  </si>
  <si>
    <t>NF165</t>
  </si>
  <si>
    <t>Het derde escalatieniveau bij de Opdrachtnemer is de functionaris die eindverantwoordelijk is voor de totale Oplossing in Nederland.</t>
  </si>
  <si>
    <t>NFW-31</t>
  </si>
  <si>
    <t>NF178</t>
  </si>
  <si>
    <t>Standaarden</t>
  </si>
  <si>
    <r>
      <rPr>
        <sz val="11"/>
        <color rgb="FFFF0000"/>
        <rFont val="Calibri"/>
        <family val="2"/>
        <scheme val="minor"/>
      </rPr>
      <t>De Oplossing moet g</t>
    </r>
    <r>
      <rPr>
        <sz val="11"/>
        <color rgb="FF000000"/>
        <rFont val="Calibri"/>
        <family val="2"/>
        <scheme val="minor"/>
      </rPr>
      <t>ebruik maken van de Job Definition Format (CIP4-JDF) standaard voor het uitwisselen van informatie en aansturen van printers.</t>
    </r>
  </si>
  <si>
    <t>NFW-32</t>
  </si>
  <si>
    <t>NF300</t>
  </si>
  <si>
    <t>De 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</si>
  <si>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NFW-33</t>
  </si>
  <si>
    <t>NF301</t>
  </si>
  <si>
    <t>De Opdrachtnemer biedt Nederlandstalige opleidingen en Nederlands- en Engelstalige opleidingsdocumentatie en instructiefilmpjes aan. Deze zijn actueel en gebaseerd op de door de Opdrachtnemer aangeboden versie van de Oplossing. Dit geldt ook bij updates van de Oplossing</t>
  </si>
  <si>
    <t>ZIE WNF-25</t>
  </si>
  <si>
    <t>NFW-34</t>
  </si>
  <si>
    <t>NF302</t>
  </si>
  <si>
    <t>De Opdrachtnemer draagt zorg voor de uitvoering van opleidingen voor de volgende gebruikers:
1. Functioneel/Technisch Beheerders
2. Key-users
3. Behandelaars/Servicedesks
4. Eindgebruikers</t>
  </si>
  <si>
    <t># Rollen gelijktrekken !</t>
  </si>
  <si>
    <t>NFW-35</t>
  </si>
  <si>
    <t>NF303</t>
  </si>
  <si>
    <t>Opdrachtnemer stelt een globale systeem schets van de gehele Oplossing ter beschikking.</t>
  </si>
  <si>
    <t># HLD ? (kan ook in SCG-K..)</t>
  </si>
  <si>
    <t>NFW-36</t>
  </si>
  <si>
    <t>NF305</t>
  </si>
  <si>
    <t xml:space="preserve">Opdrachtnemer zorgt voor een maandelijkse rapportage van alle 'tellers' waarop de maandelijkse beheerfactuur is gebaseerd. </t>
  </si>
  <si>
    <t>NFW-37</t>
  </si>
  <si>
    <t>NF306</t>
  </si>
  <si>
    <t>Release management</t>
  </si>
  <si>
    <t>Opdrachtnemer verplicht zich om tijdig correctief, perfectief, preventief, adaptief en vernieuwend Onderhoud aan de Oplossing te plegen. De Opdrachtnemer verricht alle Onderhoud op de Oplossing zonder daarvoor extra  kosten in rekening te brengen (naast de overeengekomen vergoedingen voor het gebruik van de Oplossing en de Dienstverlening).</t>
  </si>
  <si>
    <t># staat ook vaak in OVK</t>
  </si>
  <si>
    <t>CHECK</t>
  </si>
  <si>
    <t>NFW-38</t>
  </si>
  <si>
    <t>NF307</t>
  </si>
  <si>
    <t>De Opdrachtnemer hanteert een Releasekalender waarin ook  wijzigingen op de API opgenomen zijn.
Daarnaast geeft de Opdrachtnemer vooraf inzage in de wijzigingen die per toekomstige Release worden uitgerold en de invloed ervan op het gebruik van de Oplossing door de SVB.</t>
  </si>
  <si>
    <t>NFW-39</t>
  </si>
  <si>
    <t>NF341</t>
  </si>
  <si>
    <t xml:space="preserve">Alle informatie en rapportages die gedurende de looptijd van de Overeenkomst aan de SVB worden geleverd dienen de gehele looptijd van de Overeenkomst via de service management portal beschikbaar te blijven voor de SVB.  </t>
  </si>
  <si>
    <t># Portal defineren</t>
  </si>
  <si>
    <t>NFW-40</t>
  </si>
  <si>
    <t>NF342</t>
  </si>
  <si>
    <t>Opdrachtnemer zal het initiatief nemen om periodiek (ten minste éénmaal per kwartaal) met de SVB de geleverde prestaties te bespreken (zonder daarvoor aanvullende kosten in rekening te brengen).</t>
  </si>
  <si>
    <t>NFW-41</t>
  </si>
  <si>
    <t>Minimaal &lt;aantal&gt; online gebruikers moeten gelijktijdig kunnen werken binnen de gestelde online reactietijden</t>
  </si>
  <si>
    <t>nog geen score …</t>
  </si>
  <si>
    <t>NFW-42</t>
  </si>
  <si>
    <r>
      <t xml:space="preserve">De invoering van een release of upgrade mag een korte onderbreking zijn operatie die </t>
    </r>
    <r>
      <rPr>
        <b/>
        <sz val="11"/>
        <color rgb="FFFF0000"/>
        <rFont val="Calibri"/>
        <family val="2"/>
        <scheme val="minor"/>
      </rPr>
      <t xml:space="preserve">&lt;aantal&gt; </t>
    </r>
    <r>
      <rPr>
        <sz val="11"/>
        <color rgb="FF000000"/>
        <rFont val="Calibri"/>
        <family val="2"/>
        <scheme val="minor"/>
      </rPr>
      <t>dagen vooraf is aangekondigd
Na de invoering van een release of upgrade blijft alle data, die met de oude versie is ingebracht, goed functioneren.</t>
    </r>
  </si>
  <si>
    <t>NFW-43</t>
  </si>
  <si>
    <t xml:space="preserve">Voor het specificeren van REST API's moet de standaard OpenAPI Specification (OAS) worden toegepast ten behoeve van het ontsluiten van overheidsinformatie en/of functionaliteit binnen de publieke sector. </t>
  </si>
  <si>
    <t>NFW-44</t>
  </si>
  <si>
    <t>Voor het documenteren van de REST API dient de standaard REST-API Design Rules gebruikt te worden.</t>
  </si>
  <si>
    <t>NFW-45</t>
  </si>
  <si>
    <t>User provisioning</t>
  </si>
  <si>
    <t>Er is (technisch) gebruikersbeheer-documentatie aanwezig waarin de mogelijkheden voor authenticatie, autorisatie en eventuele user provisioning is beschreven</t>
  </si>
  <si>
    <t>NFW-46</t>
  </si>
  <si>
    <t>Voor de test en acceptatie van de oplossing geldt:
- SVB stelt de categorieën testbevindingen vast: Major, minor etc.
- SVB stelt vast welke testbevinding tot welke categorie behoort
- SVB gaat tot acceptatietest over als Opdrachtnemer aantoont dat de dienst/product max. &lt;aantal&gt; bevindingen per categorie bevat. De SVB kan hier eenzijdig van afwijken
- Tenzij de SVB anders bepaalt gelden onderstaande aantallen bevindingen per categorie voordat tot formele acceptatie kan worden overgegaan.</t>
  </si>
  <si>
    <t>NFW-47</t>
  </si>
  <si>
    <t>Reactietijd online</t>
  </si>
  <si>
    <t>Een schermwisseling bij gegevensinvoer mag:
-	In 90% van de gevallen maximaal 2 seconden duren
-	In 99% van de gevallen maximaal 5 seconden duren
Dit met aftrek van de tijd voor de toegang tot databronnen en het transport over netwerken buiten de oplossing.</t>
  </si>
  <si>
    <t>NFW-48</t>
  </si>
  <si>
    <t>Een schermwisseling bij het weergeven van een zoeklijst mag:
-	In 90% van de gevallen maximaal 5 seconden duren
-	In 99% van de gevallen maximaal 10 seconden duren
Dit met aftrek van de tijd voor de toegang tot databronnen en het transport over netwerken buiten de oplossing.</t>
  </si>
  <si>
    <t>NFW-49</t>
  </si>
  <si>
    <t>Een schermwisseling bij het weergeven van samengestelde rapportages en dashboards mag:
-	In 90% van de gevallen maximaal 10 seconden duren
-	In 99% van de gevallen maximaal 30 seconden duren
Dit met aftrek van de tijd voor de toegang tot databronnen en het transport over netwerken buiten de oplossing.</t>
  </si>
  <si>
    <t>NFW-50</t>
  </si>
  <si>
    <t>Reactietijd online naast batches</t>
  </si>
  <si>
    <t>Realtime rapportages en batches hebben het volgende effect op de online verwerking:
-	Geen bij maximaal 40 online gebruikers
-	10% verhoging bij maximaal 50 online gebruikers</t>
  </si>
  <si>
    <t>NFW-51</t>
  </si>
  <si>
    <t>Ongepland onderhoud</t>
  </si>
  <si>
    <t>Per jaar/maand mag de oplossing maximaal &lt;aantal&gt; keer onbeschikbaar zijn voor ongepland onderhoud voor de duur van &lt;aantal&gt; minuten/uur</t>
  </si>
  <si>
    <t>JA / NEE</t>
  </si>
  <si>
    <t>Punten</t>
  </si>
  <si>
    <t>Asset Management</t>
  </si>
  <si>
    <t>De Oplossing ondersteunt het onderhoud van Assets volgens NEN 2767 registratie en het Bouwbesluit 2012 waarbij er wordt gewerkt met een inrichting conform NL/sfb codering.</t>
  </si>
  <si>
    <t xml:space="preserve">De CMDB van de Oplossing is zo ingedeeld dat hierin verschillende soorten Assets onderscheiden kunnen worden en (on)zichtbaar en/of (niet)bewerkbaar kunnen worden gemaakt, op basis van rollen en rechten (zoals applicaties, servers, fysieke sleutels, klimaatsystemen, vergaderzalen). </t>
  </si>
  <si>
    <t>De CMDB van de Oplossing maakt integraties mogelijk met CMDB's van externe service providers (ESP) zodat delen van de SVB infrastructuur en de bijbehorende Assets door de ESP bijgehouden kunnen worden en zichtbaar zijn in de Oplossing.</t>
  </si>
  <si>
    <t>De Oplossing voorziet in het automatisch updaten van Assets in de CMDB vanuit Meldingen en Aanvragen. Waaronder het updaten van de status van onderhoud en het opvoeren en afvoeren van Assets.</t>
  </si>
  <si>
    <t>De Oplossing beschikt over de mogelijkheid om te bepalen welke velden voor welk type Assets worden gebruikt, op basis van voor gedefinieerde sjablonen. Velden kunnen worden verwijderd of toegevoegd zoals vrije tekstvelden met een syntax controle of enkele of meervoudige keuzelijsten en booleans. Het is mogelijk om op basis van rollen en rechtengroepen specifieke velden en Assets te tonen die voor die rol of rechtengroep zijn vrijgegeven.</t>
  </si>
  <si>
    <t>De Oplossing kan de relatie tussen Assets automatisch bijwerken via een integratie of via eigen detectie functionaliteit. Relaties kunnen ook handmatig worden toegevoegd en daarbij wordt de hiërarchie conform het CMDB model afgedwongen.</t>
  </si>
  <si>
    <t>De Oplossing biedt de mogelijkheid om toegangbeheer, bezoekersregistratie, parkeerbeheer, gedelegeerd te laten plaatsvinden t.b.v. externe huurders.</t>
  </si>
  <si>
    <t>Eindgebruikers worden automatisch geprovisioned dan wel handmatig beheerd, en moeten op basis van rechten en rollen verschillende type bezoekers met specifieke gebouwtoegang (zonering) kunnen registreren.</t>
  </si>
  <si>
    <t>De Oplossing biedt de mogelijkheid om bij het aanmelden van een bezoeker verschillende Diensten aan deze bezoeker toe te kennen, waaronder een toegangspas, parkeerplaats, werkruimte, en WiFi toegang.</t>
  </si>
  <si>
    <t>De Oplossing biedt de mogelijkheid om via email contact op te nemen met eerder aangemeld bezoek, waarbij bezoekers via een webinterface hiervoor aangemerkte gegevens kunnen invullen t.b.v. het bezoek.</t>
  </si>
  <si>
    <t>De Oplossing ondersteunt het koppelen van een Melding of Aanvraag aan een bepaalde wijziging waarbij onderscheid kan worden gemaakt tussen 'opgelost door' of 'veroorzaakt door' de wijziging.</t>
  </si>
  <si>
    <t>De Oplossing biedt de mogelijkheid om de relatie tussen betrokken Assets een wijziging vast te leggen en op basis hiervan een impact analyse en risk assessment te genereren.</t>
  </si>
  <si>
    <t>De Oplossing biedt de mogelijkheid om in de releasekalender bepaalde tijdsloten aan te merken. Zoals de openingstijden of change luwe perioden. Waarbij bij het aanmaken van een wijziging de Behandelaar actief wordt geinformeerd als de gekozen uitvoor datum/tijd conflicteert met de beschikbare tijdsloten.</t>
  </si>
  <si>
    <t>De Oplossing biedt de mogelijkheid om bijlagen te koppelen en aan te geven welke bijlagen wel of niet aanwezig zijn. Zoals een test plan of draaiboek.Afhankelijk van het wel of niet aanwezig zijn van de bijlagen zijn acties in de workflow te activeren.</t>
  </si>
  <si>
    <t>De Oplossing biedt de mogelijkheid om wijzigingen of releases te akkorderen waarbij per rol, vertegenwoordigt door 2 of meer personen, afzonderlijk akkoord kan worden gegeven. Wie welk akkoord heeft gegeven wordt vastgelegd. Als niet elke rol akkoord heeft gegeven kan dit door een selecte groep worden overruled voor het finale akkoord.</t>
  </si>
  <si>
    <t>De Oplossing biedt de mogelijkheid om wijzigingen in te plannen en goedkeuring te coordineren tussen Domeinen en richting verschillende ESP's.</t>
  </si>
  <si>
    <t>De Oplossing kan wijzigingen aanmerken voor behandeling in de Change Advisory Board (CAB), op basis waarvan de CAB agenda automatisch wordt opgesteld en kan worden gecommuniceerd aan de betrokkenen. De beoordeling vanuit het CAB wordt direct in de wijziging verwerkt en gecommuniceerd.</t>
  </si>
  <si>
    <t>De Oplossing geeft (geautomatiseerd) advies over het te kiezen tijdslot voor de implementatie van wijzigingen op basis van de releasekalender, de Dienst, de SLA en de betrokken Assets.</t>
  </si>
  <si>
    <t>De Oplossing kan op basis van de wijziging de betrokken Assets automatisch bijwerken t.b.v. het onderdrukken van waarschuwingen uit monitoring .</t>
  </si>
  <si>
    <t>In de Oplossing kunnen e-mails worden geimporteerd en automatisch omgezet naar een Melding en/of Aanvraag en optioneel worden gekoppeld aan een workflow.</t>
  </si>
  <si>
    <t>Bij het aanmaken en/of wijzigen (waaronder het toewijzen aan een Oplosgroep) van een Melding en/of Aanvraag in de Oplossing is het automatische verzenden van een notificatie, zoals een e-mail of SMS, mogelijk.</t>
  </si>
  <si>
    <t>Opvolgings e-mail inzake een Melding of Aanvraag kunnen zowel automatisch als op basis van status wijzigingen, dan wel handmatig verzonden worden vanuit de Oplossing.</t>
  </si>
  <si>
    <t>De Oplossing heeft een geïntegreerde chatfunctionaliteit waaraan direct vragen gesteld kunnen worden. Hierbij is het mogelijk om voor het antwoorden gebruik te maken van informatie uit het kennissysteem. Via een AI chatbot is dit te automatiseren.</t>
  </si>
  <si>
    <t>De Oplossing genereert notificaties, waaronder e-mail, die vooraf gedefinieerd zijn in templates en door Beheerders aangepast kunnen worden, waarbij de inhoud van de notificatie gebruik maakt van waarden uit velden in de Oplossing.</t>
  </si>
  <si>
    <t>De Oplossing genereert notificaties op basis van vooraf door de SVB gedefinieerde gebeurtenissen en die zowel handmatig als automatisch en verstuurd kunnen worden. Ieder uitgaande communicatie is configureerbaar op inhoud, kanaal en doelgroep en het moment van verzenden.</t>
  </si>
  <si>
    <t>De Oplossing heeft een Integratie met MS365 waardoor in de Oplossing het voor de Behandelaar inzichtelijk is of de afwezigheidsassistent van een Eindgebruiker aan staat en wat daarin vermeld wordt.</t>
  </si>
  <si>
    <t>De Oplossing is in staat om gegevens (Meldingen, Aanvragen, Assets) van de Eindgebruiker op het scherm te tonen aan de hand van een attribuut (telefoonnummer, mailadres, username) van de identiteit, die wordt ontvangen via telefonie (Storm) en videoconferencing/chat (MS Teams).</t>
  </si>
  <si>
    <t>Deployment &amp; Provisioning</t>
  </si>
  <si>
    <t>De Oplossing ondersteunt een bi-directionele Connector met Jira/Azure DevOps voor backlog/issue tracking, waarbij geconfigureerd kan worden op basis van welke criteria een Melding of Aanvraag uit de Oplossing wordt aangemaakt en hoe deze in beide systemen up to date wordt gehouden en afgesloten.</t>
  </si>
  <si>
    <t>In de Oplossing kunnen events automatisch omgezet worden in een Melding en gekoppeld aan een workflow of direct toegewezen aan een Oplosgroep via een Integratie met de Event Management Tooling van Dynatrace en Splunk.</t>
  </si>
  <si>
    <r>
      <t>De Oplossing heeft Integraties met monitoring systemen van Dynatrace en Splunk</t>
    </r>
    <r>
      <rPr>
        <b/>
        <sz val="11"/>
        <color theme="1"/>
        <rFont val="Calibri"/>
        <family val="2"/>
        <scheme val="minor"/>
      </rPr>
      <t xml:space="preserve"> </t>
    </r>
    <r>
      <rPr>
        <sz val="11"/>
        <color theme="1"/>
        <rFont val="Calibri"/>
        <family val="2"/>
        <scheme val="minor"/>
      </rPr>
      <t>zodat de actuele status van Assets en Diensten in een grafisch impact overzicht geupdate kan worden vanuit monitoring.</t>
    </r>
  </si>
  <si>
    <t>Terugkoppeling van leveranciers met betrekking tot Meldingen en Aanvragen zijn voor Eindgebruikers zichtbaar in de Oplossing via collaboration tooling of e-mail.</t>
  </si>
  <si>
    <t>De Oplossing biedt de mogelijkheid om workflows van Aanvragen te volgen door Eindgebruikers en Behandelaars over de verschillende Domeinen en ESP's heen.</t>
  </si>
  <si>
    <t>De Oplossing ondersteunt het vastleggen van kosten, kostencodes per Asset en onderdelen van de organisatie of personen.</t>
  </si>
  <si>
    <t>De Oplossing ondersteunt het relateren van facturen aan bijbehorende Assets van een ESP.</t>
  </si>
  <si>
    <t>De Oplossing biedt de mogelijkheid voor ruimtebeheer voor de SVB zelf maar ook voor externe huurders,.</t>
  </si>
  <si>
    <t>De Oplossing integreert probleemloos met MJOP (Meer Jaren Onderhouds Planning) oplossing van O-Prognose</t>
  </si>
  <si>
    <t>De Oplossing kan integreren met toegangscontrolesystemen, zodat Behandelaars en Eindgebruiker inzicht hebben in de verstrekte en mogelijke toegang. Deze gegevens moeten gebruikt kunnen worden voor het automatiseren van request fulfilment en het weergeven van de service catalogus van alleen die diensten die van toepassing zijn op de ingelogde Eindgebruiker. Tevens kunnen deze gegevens gebruikt worden voor het bepalen van de impact van storingen en gerichte communicatie naar de Eindgebruikers. Daarnaast wordt het gebruikt voor accordering van service request en wijzigingen.</t>
  </si>
  <si>
    <t>In de Oplossing kunnen incidenten eenvoudig gegroepeerd worden onder een parent/master/major-incident, waarbij onderliggende incidenten automatisch worden geupdate op basis van de status van de parent.</t>
  </si>
  <si>
    <t>De Oplossing biedt een grafisch overzicht waarin betrokken Diensten,problems, Assets, en mogelijk (veroorzakende) wijzigingen, op basis van relevantie van het incident worden weergegeven.</t>
  </si>
  <si>
    <t>De Oplossing biedt mogelijkheden om beschikbaarheid en dienstroosters voor bijvoorbeeld standby-diensten inclusief contact gegevens, bij te houden en grafisch weer te geven.</t>
  </si>
  <si>
    <t>De Oplossing biedt een overzicht waarin terug te zien is welke (vergelijkbare) incidenten hebben plaatsgevonden en/of op dat moment open staan, en welke gebruikersgroepen zijn geraakt.</t>
  </si>
  <si>
    <t>In de Oplossing zijn in een Melding de contactgegevens van leveranciers van Diensten en Assets zichtbaar te maken, inclusief de DAP’s en noodnummers.</t>
  </si>
  <si>
    <r>
      <t>In de Oplossing k</t>
    </r>
    <r>
      <rPr>
        <sz val="11"/>
        <color theme="1"/>
        <rFont val="Calibri"/>
        <family val="2"/>
        <scheme val="minor"/>
      </rPr>
      <t>an bij het afhandelen van hoog prioriteit incidenten gebruik worden gemaakt van aparte escalaties, criteria, en routes. Door de Oplossing wordt een incidentmanager ondersteund met notificaties over naderende deadlines binnen de SLA/escalatie route.</t>
    </r>
  </si>
  <si>
    <t>Interface</t>
  </si>
  <si>
    <t>De Oplossing biedt een consistente en doelgerichte gebruikersinterface, waarbij de Gebruiker continue wordt geinformeerd over de actuele status in relatie tot de andere stappen/fasen van een Melding of Aanvraag.</t>
  </si>
  <si>
    <t>Het Portaal biedt een Nederlandse en Engelse taal interface.</t>
  </si>
  <si>
    <t xml:space="preserve">De gebruikersinterface van de Oplossing kan configureerbaar gestyled worden, zodat de 'look &amp; feel' aansluit bij die van de SVB. </t>
  </si>
  <si>
    <t>De Oplossing biedt een gebruikersinterface die bij het maken van fouten - in voor Gebruikers begrijpelijke bewoording- instructies geeft en het mogelijk maakt om de fouten met minimale handelingen te corrigeren.</t>
  </si>
  <si>
    <t>De Oplossing ondersteunt WCAG 2.1 (niveau A en AA)</t>
  </si>
  <si>
    <t>Kennismanagement</t>
  </si>
  <si>
    <t>De Oplossing ondersteunt het gebruik van een Known Error database in de kennisbank zoals het vastleggen van workarounds, waarbij de relatie met incidenten inzichtelijk is en instructie vanuit de workaround als oplossing voor een incident direct kan worden overgenomen.</t>
  </si>
  <si>
    <t>De Oplossing geeft kennisitems weer, welke op verschillende manieren benaderbaar zijn, zoals in het Portaal, over incidenten (standaardoplossingen), service requests, problems, en wijzigingen (t.b.v. know errors). Het heeft de voorkeur om het verbeteren en aanleren van kennisitems en hun relevantie met zelflerende algoritmes en/of AI te laten plaatsvinden.</t>
  </si>
  <si>
    <t>De Oplossing kan externe kennisbronnen bi-directioneel integreren t.b.v. known errors bij ESP's.</t>
  </si>
  <si>
    <t>De Oplossing kan kennisitems laten scoren door Eindgebruikers en ook feedback ontvangen, en biedt hiervoor een backend voor Behandelaars waarmee deze informatie verwerkt kan worden, inclusief rapportages i.r.t. de Diensten.</t>
  </si>
  <si>
    <t>De Oplossing onderhoudt versiebeheer met betrekking tot kennisitems, biedt een interface om reviews van items toe te wijzen aan behandelaars, en een workflow voor goedkeuring en publicatie.</t>
  </si>
  <si>
    <t>De Oplossing ondersteunt magazijnbeheer waarbij minimaal het aantal en de status van de beschikbare Assets kan worden bijgehouden, en waarbij een Koppeling bestaat met de bestelcatalogus.</t>
  </si>
  <si>
    <t>De Oplossing biedt een Integratie mogelijkheid vanuit het magazijnbeheer, zodat na goedkeuring en uitlevering producten intern kunnen worden doorbelast dan wel extern in rekening gebracht.</t>
  </si>
  <si>
    <t>De Oplossing biedt een mogelijkheid om diverse grenswaarden van de voorraad te definieren, waarbij bij het bereiken van deze waarde via notificatie als ook via automatisering een inkooporder kan worden gemaakt.</t>
  </si>
  <si>
    <t>Portaal</t>
  </si>
  <si>
    <t>Het Portaal maakt het mogelijk om op basis van de antwoorden op voorgaande vragen nieuwe vragen (on)zichtbaar te maken (If..Then..Else)</t>
  </si>
  <si>
    <t>Het Portaal van de Oplossing bevat formulieren waarbij specifieke vragen verplicht kunnen worden gesteld.</t>
  </si>
  <si>
    <t>Het Portaal van de Oplossing bevat formulieren waarin een functionaliteit voor syntaxcontrole beschikbaar is op vrije tekstvelden. Bij het foutief invullen van een vraag kan per fout een eigen configureerbare melding aan de Eindgebruiker worden getoond.</t>
  </si>
  <si>
    <t>Het Portaal van de Oplossing bevat formulieren waarbij extra uitleg zichtbaar gemaakt kan worden per vraag.</t>
  </si>
  <si>
    <t>Het Portaal van de Oplossing bevat formulieren waarbij de ingevulde velden gematched kunnen worden met velden uit de achterliggende workflows of Melding/Aanvraag. In de formulieren kunnen ook keuzeopties uit de backend getoond worden en is het mogelijk om te filteren in de beschikbare keuzes.</t>
  </si>
  <si>
    <t>Het Portaal van de Oplossing bevat formulieren waarbij het mogelijk is om de relatie met de Dienst als ook een specifieke Asset uit de CMDB mee te geven.</t>
  </si>
  <si>
    <t>Het Portaal van de Oplossing bevat formulieren die gerelateerd kunnen worden aan een Dienst en/of SLA, en op basis waarvan de retouring naar de juiste Oplosgroep kan worden geautomatiseerd.</t>
  </si>
  <si>
    <t>Het Portaal van de Oplossing bevat bestelformulieren waarvan de velden vrij configureerbaar zijn en waarbij vrije tekstvelden, enkel of meerkeuze lijsten, en ja/nee vragen kunnen worden gesteld.</t>
  </si>
  <si>
    <t>De Oplossing maakt het voor Eindgebruikers mogelijk om additionele informatie toe te voegen aan een openstaande Melding en/of Aanvraag.</t>
  </si>
  <si>
    <t>De Oplossing maakt het voor Gebruikers mogelijk om een Melding/Aanvraag vanaf een centraal punt te volgen, en heeft de keuze om proactief notificaties te ontvangen bij updates, middels een communicatiekanaal naar keuze.</t>
  </si>
  <si>
    <t xml:space="preserve">De Oplossing biedt de mogelijkheid om Eindgebruikers op basis van hun rol specifieke Diensten, formulieren en (nieuws)berichten aan te bieden in het Portaal. Hierbij moeten meerdere rollen kunnen worden toegekend aan een Eindgebruiker en meerdere rollen aan een Dienst, formulier of (nieuws)bericht. </t>
  </si>
  <si>
    <t>De Oplossing heeft een functionaliteit waardoor Eindgebruikers van het Portaal kunnen aangeven in welke rol zij een Melding/Aanvraag doen. Bijvoorbeeld een  leidinggevende en/of ondersteunende professional naast de normale Eindgebruiker rol.</t>
  </si>
  <si>
    <t>In de Oplossing kan door een selecte groep van Behandelaars, lees en/of schrijf rechten worden gegeven aan andere Behandelaars, op specifieke Meldingen of Aanvragen en/of op specifieke velden.</t>
  </si>
  <si>
    <t>De Oplossing biedt de mogelijkheid om acties bij een of meerdere Domeinen en/of Oplosgroepen uit te zetten, waarbij de status over het geheel inzichtelijk is voor zowel de Gebruiker via het Portaal. Ook als delen van de Melding en/of Aanvraag  zijn afgeschermd voor een specifiek Domein en/of Oplosgroep.</t>
  </si>
  <si>
    <t>De Oplossing maakt het mogelijk om specifieke velden in een Melding en/of Aanvraag af te schermen en deze alleen toegankelijk te maken voor hiertoe aangemerkte Behandelaars(groepen).</t>
  </si>
  <si>
    <t>Ook als de Melding en/of Aanvraag en/of velden zijn afgeschermd, moet het voor de Eindgebruiker en Behandelaren van de Oplossing mogelijk zijn om de status van een Melding en/of Aanvraag te blijven volgen over de verschillende Domeinen heen.</t>
  </si>
  <si>
    <t>Ook als een Melding en/of Aanvraag is afgeschermd moet het voor rapportages en voor de IT Service Desk mogelijk zijn om op basis van het ticket nummer in de Oplossing te zien dat de Melding en/of Aanvraag bestaat en bij welke Oplosgroep deze in behandeling is.</t>
  </si>
  <si>
    <t>De Oplossing kan exportmogelijkheden op basis van een rol beperken, en er voor zorgen dat niet meer gegevens beschikbaar worden gemaakt dan via de normale interface.</t>
  </si>
  <si>
    <t>In de Oplossing kunnen bewaartermijnen flexibel worden ingesteld op basis van Asset, bijlage, aangemerkte velden, en aangemerkte Melding en/of Aanvraag.</t>
  </si>
  <si>
    <t>De Oplossing faciliteert het classificeren van Meldingen en/of Aanvragen tot security Melding en/of Aanvraag waarbij specifieke velden en workflows beschikbaar komen.</t>
  </si>
  <si>
    <t>In de Oplossing kunnen aanklikbare (deep)links worden opgenomen die direct verwijzen naar informatie in andere systemen om zo te voorkomen dat gevoelige informatie in de Oplossing noodzakelijk is.</t>
  </si>
  <si>
    <t>De Oplossing maakt het mogelijk om bijlagen bij een Melding en/of Aanvraag af te schermen en deze alleen toegankelijk te maken voor hiertoe aangemerkte Behandelaars(groepen).</t>
  </si>
  <si>
    <t>De Oplossing biedt problem suggesties aan, door aggregatie van informatie uit de Oplossing, monitoring- en discovery tooling, en ontsloten bronnen van ESP’s.
Het heeft de voorkeur om het verbeteren en aanleren van problem suggesties met zelflerende algoritmes en/of AI te laten plaatsvinden</t>
  </si>
  <si>
    <t>De Oplossing voorziet in Integraties met tenminste Jira en ServiceNow, waarmee problem-to-fix-tracking kan worden bijgehouden bij ESP's.</t>
  </si>
  <si>
    <r>
      <t xml:space="preserve">De Oplossing voorziet in dynamische matching van onder andere incidenten, problems en </t>
    </r>
    <r>
      <rPr>
        <sz val="11"/>
        <color theme="1"/>
        <rFont val="Calibri"/>
        <family val="2"/>
        <scheme val="minor"/>
      </rPr>
      <t>known errors. Zowel intern als gebruik makend van gekoppelde bronnen van ESP’s.</t>
    </r>
  </si>
  <si>
    <t>De Oplossing kan van Eindgebruikers tijdelijk een Beoordelaar maken zonder dat dit invloed heeft op de kosten van de Oplossing.</t>
  </si>
  <si>
    <t>De Oplossing ondersteunt het afhandelen van klachten met eigen doorlooptijden en escalatie routes.</t>
  </si>
  <si>
    <t>De Oplossing geeft via relatering antwoorden op vragen van Eindgebruikers, geeft suggesties van bijpassende kennisitems, impactbepaling, routering, categorisering, SLA, etc.
Het heeft de voorkeur om het verbeteren en aanleren van antwoorden en de suggesties met zelflerende algoritmes en/of AI te laten plaatsvinden.</t>
  </si>
  <si>
    <t>De Oplossing biedt de mogelijkheid om via een workproces, subtaken uit te zetten bij verschillen Oplosgroepen. Zowel parallel of sequentieel, en met onderliggende afhankelijkheid.</t>
  </si>
  <si>
    <t>De Oplossing biedt de mogelijkheid om via een workflow-engine, specifieke taken voor functionele of financiele goedkeuring in een workflow te bouwen, waarbij goedkeuring ook door gemachtigde Eindgebruikers kan worden gegeven.</t>
  </si>
  <si>
    <t>In de Oplossing kan een Eindgebruiker die gemachtigd is om goedkeuring te verlenen, deze tijdelijk naar een andere Eindgebruiker delegeren.</t>
  </si>
  <si>
    <t>De Oplossing kan een Asset automatisch koppelen aan een elektronisch signaal (zoals sensortechnologie) zodat het mogelijk is bij 'no-show' de reservering automatisch op te heffen en de Asset vrij te geven voor reservering.</t>
  </si>
  <si>
    <t>De Oplossing voorziet in rapportages die de bezettingsgraad van reserverbare Assets weergeeft.</t>
  </si>
  <si>
    <t>In de Oplossing kunnen reserveerbare Assets door de Beheerder aan elkaar worden gerelateerd, zodat het mogelijk is voor Eindgebruikers om deze gezamenlijk te reserveren.</t>
  </si>
  <si>
    <t xml:space="preserve">In de Oplossing kan de Eindgebruiker een herhalende reservering plaatsen. Voor elk Asset kan de Beheerder een maximum aangegeven zodat de herhaalcyclus kan worden begrensd in tijd. </t>
  </si>
  <si>
    <t>In de Oplossing kan door een Beheerder per Asset aangeven worden of deze reserveerbaar is of niet, voor welke tijdsperiode en tegen welke kosten. Een Eindgebruiker kan via het Portaal van de Oplossing een Asset reserveren, en krijgt daarbij direct inzage in de kosten.</t>
  </si>
  <si>
    <t>De Oplossing kan specifieke Beheerders per Asset (type/categorie) rechten geven waardoor zij de mogelijkheid hebben een reservering te herplannen.</t>
  </si>
  <si>
    <t>De Oplossing integreert probleemloos met MS365, teneinde tenminste de volgende werkprocessen te ondersteunen.
- Een meeting plannen zowel in Outlook als in de Oplossing waarbij minimaal de aanvullende Diensten en Assets (zoals vergaderruimten, beamers, en catering) door de Oplossing geïntegreerd worden aangeboden.
- Een reservering maken vanuit Outlook als ook vanuit de Oplossing voor een specifieke Dienst
- Bij het aanpassen van een reserveringen of meeting (en bijbehorende Diensten) in Outlook of de Oplossing dient de wijziging gesynchroniseerd te worden binnen zowel Outlook en de Oplossing.</t>
  </si>
  <si>
    <t>In de Oplossing zijn Diensten in de catalogus koppelbaar aan contracten, financiele administratie, SLA's en bijbehorende service matrixes en windows, als ook de Assets in de CMDB.</t>
  </si>
  <si>
    <t>De Oplossing voorziet in een mogelijkheid voor ESP's om delen van hun eigen servicecatalogus aan te bieden en te beheren. Waarbij goedkeuring, status tracking en levering is geintegreerd in het Portaal.</t>
  </si>
  <si>
    <t>De Oplossing geeft direct inzicht aan de Behandelaar wat de belangrijkste service-eisen zijn voor de afhandeling van Meldingen/Aanvragen en andere taken.</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</si>
  <si>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</si>
  <si>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De Oplossing bevat basisvisualisaties om Diensten, Workflows en procesperformance te monitoren.</t>
  </si>
  <si>
    <t>De Oplossing bevat een standaardfunctionaliteit voor rapportages, en integreert met oplossingen van 3e partijen - in het bijzonder via een Integratie met PowerBI.</t>
  </si>
  <si>
    <t>De Oplossing kan standaard de doorlooptijden per Oplosgroep, per Melding en/of Aanvraag of deeltaken rapporteren.</t>
  </si>
  <si>
    <t>De Oplossing kan automatisch gegenereerde rapporten versturen naar bepaalde Behandelaars en Eindgebruikers(groepen).</t>
  </si>
  <si>
    <t>De Oplossing heeft de beschikking over standaard dashboards en rapportages voor workloads en tijdigheid, als ook door SVB instelbare KPI waarden, trend- en norm indicatie en 100% normering.</t>
  </si>
  <si>
    <t>De Oplossing faciliteert verschillende SLA tijden afhankelijk van de toewijzing van de Dienst, Domein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t>
  </si>
  <si>
    <t>De Oplossing voorziet in een standaard functionaliteit voor het actief uitvragen, ontvangen en verwerken van feedback op basis van afhandeling van individuele Meldingen/Aanvragen.</t>
  </si>
  <si>
    <t>De Oplossing heeft de mogelijkheid om, op basis van de informatie uit het datamodel, ad-hoc gegevens te extraheren zodat deze in andere applicaties voor rapportage doeleinden kunnen worden verwerkt.</t>
  </si>
  <si>
    <t>Werkprocessen</t>
  </si>
  <si>
    <t>De Oplossing maakt in de Melding en Aanvraag direct de leidinggevende van de Eindgebruiker zichtbaar.</t>
  </si>
  <si>
    <t>Behandelaars moeten gelijktijdig in dezelfde Melding of Aanvraag kunnen werken, waarbij zichtbaar is welke Behandelaars deze melding open hebben staan, en waarbij alle aanpassingen van beide Behandelaars worden samengevoegd.</t>
  </si>
  <si>
    <t>In de Oplossing vindt het toewijzen van een Melding/Aanvraag aan een ander proces met bijbehorende functionaliteit (incident, request, change) plaats zonder afsluit, archief of kopieeracties. Zodat Eindgebruikers en Behandelaars het zelfde ticket&amp;nummer kunnen blijven volgen.
Het ticket wisselt dus alleen van type Melding en/of Aanvraag, en de benodigde informatie velden en functionaliteit worden op basis van het type toegevoegd en/of verwijderd.</t>
  </si>
  <si>
    <t>De Oplossing biedt een workflow-engine als ook een automatiseringsoplossing waardoor Meldingen/Aanvragen en/of deeltaken automatische kunnen worden gerelateerd (Dienst, Asset) gebundeld, geclassificeerd, geprioriteerd en toegewezen.
Het heeft de voorkeur om het verbeteren en aanleren van de workflow-engine en de relatering met zelflerende algoritmes en/of AI te laten plaatsvinden.</t>
  </si>
  <si>
    <t>Processtappen zijn te automatiseren via een workflow-engine: melden, afmelden, status updates, rappel, etc. zowel binnen de Oplossing en als Integratie met oplossingen van derden.</t>
  </si>
  <si>
    <t>De Oplossing ondersteunt vergaande opmaak in vrije tekstvelden van alle type Meldingen/Aanvragen, dienstbeschrijvingen en kennis items waaronder links, tabellen, afbeeldingen, embeded video en het bijsluiten van bijlagen (Office, PDF).</t>
  </si>
  <si>
    <t>De Oplossing ondersteunt 'quick logging' van Meldingen/Aanvragen op basis van templates, kennis items en work arounds.</t>
  </si>
  <si>
    <t>De Oplossing bevat een interface waarmee workflows grafisch te maken zijn door gerechtigde Behandelaren en niet alleen door de Beheerders van de Oplossing.</t>
  </si>
  <si>
    <t>De Oplossing maakt het mogelijk om bij uitgifte en innamen van Assets een bruikleenovereenkomst te tekenen via digitale ondertekening.</t>
  </si>
  <si>
    <t>In de Oplossing kan per meldingstype (incident, aanvraag, wijziging, probleem) worden aangeven welke gegevens nodig zijn zodat voor elke Melding/Aanvraag van een bepaald meldingstype de relevante gegevens kan worden uitgevraagd en geregistreerd.</t>
  </si>
  <si>
    <t>De workflow-engine functionaliteit in de Oplossing biedt standaard de mogelijkheid om aan te geven dat bepaalde activiteiten binnen een proces niet door dezelfde Medewerkers mogen worden uitgevoerd (functiescheiding).</t>
  </si>
  <si>
    <t>De Oplossing beschikt over een grafisch workflow-engine ontwerp tool die in ieder geval de afhandeling van Aanvragen uit de servicecatalogus ondersteund.</t>
  </si>
  <si>
    <t>In de Oplossing kan een serie van acties tegelijk worden aangemaakt zodat bij een herhaalpatroon deze snel en makkelijk kunnen worden gestart.</t>
  </si>
  <si>
    <t>Binnen de Oplossing kan de Behandelaar een Melding/Aanvraag/actie afdrukken zodat deze fysiek verstrekt kan worden.</t>
  </si>
  <si>
    <t>De Oplossing geeft de Behandelaar inzicht in de persoonlijke en team werkvoorraad met urgentie-ordening.</t>
  </si>
  <si>
    <t>De Opdrachtnemer van de Oplossing heeft een actieve community van gebruikers.</t>
  </si>
  <si>
    <t>De Oplossing biedt een gescheiden acceptatie- en productie omgeving, waarbij een nieuwe functionele inrichting in de acceptatieomgeving (geautomatiseerd) kan worden overgezet naar de productieomgeving.</t>
  </si>
  <si>
    <t>De Oplossing voldoet aan de ISO 16175 norm</t>
  </si>
  <si>
    <t>De Oplossing voldoet aan de MDTO norrm</t>
  </si>
  <si>
    <t>De Oplossing maakt het mogelijk om hiertoe aangemerkte content te archiveren, al dan niet via een Integratie.</t>
  </si>
  <si>
    <t>De oplossing biedt een interface voor geautomatiseerde aanlevering van loggegevens naar een 'Security Informatie en Event Management' (SIEM) tool ten behoeve van Security Monitoring. Op het moment van de uitvraag maakt de SVB hiervoor gebruik van Splunk.</t>
  </si>
  <si>
    <t>De gevraagde Dienstverlening dient audit / logbestanden minimaal 15 maanden te bewaren voor toekomstig onderzoek en toegangscontrole.  Alle transacties moeten gelogd worden.</t>
  </si>
  <si>
    <t>Bij applicatiefouten tijdens gebruik van de Oplossing wordt een foutmelding gelogd en Beheerders kunnen configureren welke fouten worden genotificeerd.</t>
  </si>
  <si>
    <t>De audittrail van acties kan niet worden aangepast</t>
  </si>
  <si>
    <t>Een foutmelding bevat voldoende informatie zodat Beheerders zelf fouten kunnen herstellen (bijvoorbeeld aanleiding, tijdstip, aard van de fout en context waarbinnen de fout is opgetreden)</t>
  </si>
  <si>
    <t>De beschrijving van de data export (voor BI) wordt door Opdrachtnemer bij de levering meegeleverd en beschrijft de samenstelling en betekenis van alle te exporteren data en datavelden.</t>
  </si>
  <si>
    <t>Gebruik maken van de Job Definition Format (CIP4-JDF) standaard voor het uitwisselen van informatie en aansturen van printers</t>
  </si>
  <si>
    <t>De Oplossing is geschikt voor het genereren, verzamelen, beheren en exporteren van telemetrische gegevens op basis van OpenTelemetry framework.</t>
  </si>
  <si>
    <t>Meldingen/Aanvragen kunnen voor een periode van zelf in te stellen kalenderdagen bewaard worden in een archief.</t>
  </si>
  <si>
    <r>
      <t xml:space="preserve">De </t>
    </r>
    <r>
      <rPr>
        <sz val="11"/>
        <color theme="1"/>
        <rFont val="Calibri"/>
        <family val="2"/>
        <scheme val="minor"/>
      </rPr>
      <t>Opdrachtnemer</t>
    </r>
    <r>
      <rPr>
        <sz val="11"/>
        <color rgb="FFFF0000"/>
        <rFont val="Calibri"/>
        <family val="2"/>
        <scheme val="minor"/>
      </rPr>
      <t xml:space="preserve"> </t>
    </r>
    <r>
      <rPr>
        <sz val="11"/>
        <color rgb="FF000000"/>
        <rFont val="Calibri"/>
        <family val="2"/>
        <scheme val="minor"/>
      </rPr>
      <t>stelt een bemenste tweedelijns telefonische Nederlandstalige ondersteuning  beschikbaar tijdens werkdagen van 7:00-21:00 uur Nederlandse tijd.</t>
    </r>
  </si>
  <si>
    <t>Monitoring zorgt ervoor dat binnen 60 minuten Incidenten op de T-A-E straat worden gedetecteerd en communicatie wordt uitgezet om Incidenten te escaleren naar de juiste personen.</t>
  </si>
  <si>
    <t xml:space="preserve">Monitoring zorgt ervoor dat binnen 60 minuten nadat een verstoring is gedetecteerd (productieomgeving)  de Gebruikers die last hebben van de verstoring (op basis van autorisaties/rollen) geïnformeerd worden via een notificatiefunctie in het systeem. </t>
  </si>
  <si>
    <r>
      <t>G</t>
    </r>
    <r>
      <rPr>
        <sz val="11"/>
        <color theme="1"/>
        <rFont val="Calibri"/>
        <family val="2"/>
        <scheme val="minor"/>
      </rPr>
      <t>epland onderhoud aan de Oplossing door Opdrachtnemer</t>
    </r>
    <r>
      <rPr>
        <sz val="11"/>
        <color rgb="FF000000"/>
        <rFont val="Calibri"/>
        <family val="2"/>
        <scheme val="minor"/>
      </rPr>
      <t xml:space="preserve"> wordt uiterlijk 5 kalenderdagen ervoor gecommuniceerd (incl. </t>
    </r>
    <r>
      <rPr>
        <sz val="11"/>
        <color theme="1"/>
        <rFont val="Calibri"/>
        <family val="2"/>
        <scheme val="minor"/>
      </rPr>
      <t>een toelichting waarop het onderhoud betrekking heeft)</t>
    </r>
    <r>
      <rPr>
        <sz val="11"/>
        <color rgb="FF000000"/>
        <rFont val="Calibri"/>
        <family val="2"/>
        <scheme val="minor"/>
      </rPr>
      <t>.</t>
    </r>
  </si>
  <si>
    <t xml:space="preserve">Alle informatie en rapportages die gedurende de looptijd van de Overeenkomst aan de SVB worden geleverd blijven de gehele looptijd van de Overeenkomst via het portaal beschikbaar voor de SVB.  </t>
  </si>
  <si>
    <r>
      <t xml:space="preserve">Opdrachtnemer hanteert een </t>
    </r>
    <r>
      <rPr>
        <sz val="11"/>
        <color theme="1"/>
        <rFont val="Calibri"/>
        <family val="2"/>
        <scheme val="minor"/>
      </rPr>
      <t>softwarere</t>
    </r>
    <r>
      <rPr>
        <sz val="11"/>
        <color rgb="FF000000"/>
        <rFont val="Calibri"/>
        <family val="2"/>
        <scheme val="minor"/>
      </rPr>
      <t>lease-kalender waarin ook  wijzigingen op de API opgenomen zijn. Daarnaast geeft de Opdrachtnemer vooraf inzage in de wijzigingen die per toekomstige softwarerelease worden uitgerold en de invloed ervan op het gebruik van de Oplossing door de SVB.</t>
    </r>
  </si>
  <si>
    <t>De gemiddelde responsetijd wordt opgenomen in de periodieke performance rapportage.</t>
  </si>
  <si>
    <t>Opdrachtnemer hanteert de volgende respons- en oplostijden:
Prio 1: respons 95%&lt; 10 min, en oplossing  95 % &lt; 4 uur
Prio 2: respons 95%  &lt; 1 uur, en oplossing 95 % &lt; 8 uur
Prio 3: respons 95%  &lt; 2 uur , en oplossing 95 % &lt; 16 uur
Prio 4: respons 95%  &lt; 4 uur, en oplossing 95 % &lt; 50 uur
Prio 5: respons 95%  &lt;  8 uur, en oplossing 95 % &lt; 120 uur
Deelnemers worden verzocht om P1-P5 te definieren in de uitwerking van SGC-K4</t>
  </si>
  <si>
    <t xml:space="preserve">Opdrachtnemer verzorgt specifieke training en opleidingen voor Beheerders, behandelaars en beoordelaars (waarbij inbegrepen 'train-de-trainer'), digitaal of op Locatie. </t>
  </si>
  <si>
    <t>Trainings,- en opleidingsmateriaal voor de verschillende Gebruikers, wordt in het Nederlands aangeleverd, in een format wat door de SVB kan worden aangepast.</t>
  </si>
  <si>
    <t xml:space="preserve">Handleidingen voor functioneel beheer van de Oplossing zijn (digitaal) beschikbaar in het Nederlands of Engels, en worden door Opdrachtnemer geupdatet na elke realese. </t>
  </si>
  <si>
    <t>Directe (digitale) ondersteuning voor Gebruikers wordt geïntegreerd aangeboden op het moment dat zij dit nodig hebben (performance support).</t>
  </si>
  <si>
    <t>Lijsten Functionele Requirements</t>
  </si>
  <si>
    <t>Subcategorie</t>
  </si>
  <si>
    <t>MoSCoW</t>
  </si>
  <si>
    <t>Status</t>
  </si>
  <si>
    <t>Score</t>
  </si>
  <si>
    <t>POC</t>
  </si>
  <si>
    <t>Opdrachtnemer</t>
  </si>
  <si>
    <t>Eis</t>
  </si>
  <si>
    <t>Concept</t>
  </si>
  <si>
    <t>Wens</t>
  </si>
  <si>
    <t>Ter review</t>
  </si>
  <si>
    <t>Nee</t>
  </si>
  <si>
    <t>Definitief</t>
  </si>
  <si>
    <t>Integraties</t>
  </si>
  <si>
    <t>Discovery (Scanning tool)</t>
  </si>
  <si>
    <t>Verwijderd</t>
  </si>
  <si>
    <t>Identity &amp; Acccess Management</t>
  </si>
  <si>
    <t>Inkoop, contract Management</t>
  </si>
  <si>
    <t>CICD Pipeline</t>
  </si>
  <si>
    <t>Contracten</t>
  </si>
  <si>
    <t>ESM/FMIS/ITSM systeem leveranciers</t>
  </si>
  <si>
    <t>Security operations</t>
  </si>
  <si>
    <t>Service / Applicatie portfolie</t>
  </si>
  <si>
    <t>Functies</t>
  </si>
  <si>
    <t>Aanvraag formulieren</t>
  </si>
  <si>
    <t>Agile</t>
  </si>
  <si>
    <t>Bestelcatalogus</t>
  </si>
  <si>
    <t>CMDB</t>
  </si>
  <si>
    <t>Bestelling leverancier</t>
  </si>
  <si>
    <t xml:space="preserve">Geplande wijzigingen </t>
  </si>
  <si>
    <t>Goedkeuring Intern IT &amp; Extern IT</t>
  </si>
  <si>
    <t xml:space="preserve">Inzage (eigen) Diensten/ Configuraties </t>
  </si>
  <si>
    <t>Inzage (eigen) tickets</t>
  </si>
  <si>
    <t>Inzicht in gebruik en kosten van diensten</t>
  </si>
  <si>
    <t>Functioneel beheer</t>
  </si>
  <si>
    <t>News</t>
  </si>
  <si>
    <t>On-call duty</t>
  </si>
  <si>
    <t>Release Kalender</t>
  </si>
  <si>
    <t>Service Catalogus</t>
  </si>
  <si>
    <t>SLA management</t>
  </si>
  <si>
    <t>Statusdashboard</t>
  </si>
  <si>
    <t>Surveys</t>
  </si>
  <si>
    <t>Beheer</t>
  </si>
  <si>
    <t>Samenwerken</t>
  </si>
  <si>
    <t>Instructie tooling</t>
  </si>
  <si>
    <t>Parkeren</t>
  </si>
  <si>
    <t>Sleutelbeheer</t>
  </si>
  <si>
    <t>Wagenparkbeheer</t>
  </si>
  <si>
    <t>Herleidbaarheid</t>
  </si>
  <si>
    <t>Processen</t>
  </si>
  <si>
    <t>Software Asset Management</t>
  </si>
  <si>
    <t>Release &amp; Deployment Management</t>
  </si>
  <si>
    <t>Availablity Management</t>
  </si>
  <si>
    <t>Capacity Management</t>
  </si>
  <si>
    <t>Klachten procedure</t>
  </si>
  <si>
    <t>Supplier Management</t>
  </si>
  <si>
    <t>On en Offboarding</t>
  </si>
  <si>
    <t>https://www.trustradius.com/it-service-management-itsm</t>
  </si>
  <si>
    <t>https://www.ebrd.com/downloads/procurement/cpu/mrcl.pdf</t>
  </si>
  <si>
    <t>https://techbeacon.com/enterprise-it/how-choose-it-service-management-tool</t>
  </si>
  <si>
    <t>Customer Journey Mapping | A Step by Step Guide | Atlassian Team Playbook</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</si>
  <si>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</si>
  <si>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</si>
  <si>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</si>
  <si>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</si>
  <si>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</si>
  <si>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</si>
  <si>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</si>
  <si>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</si>
  <si>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t>De Oplossing integreert probleemloos met CICD Pipeline tooling van Azure DevOps,  waardoor wijzigingen vanuit de pipeline automatisch kunnen worden aangemaakt. Dit is bi-directioneel waardoor, na goedkeuring van de wijziging, dit wordt teruggegeven naar de pipeline en bij doorvoering in de pipeline de status van uitvoering in de wijziging wordt bijgewerkt.</t>
  </si>
  <si>
    <t>De Oplossing integreert probleemloos met CICD Pipeline tooling van Azure DevOps, richting CMDB, voor het updaten van applicatie versies per omgeving.</t>
  </si>
  <si>
    <t>Personen en organisatieonderdelen uit de HR management systemen, kunnen beschikbaar worden gemaakt binnen de Oplossing voor het koppelen met Assets, Meldingen, Aanvragen en Diensten.</t>
  </si>
  <si>
    <r>
      <t xml:space="preserve">De Oplossing maakt het mogelijk om nieuw uitgegeven telefoonnummers via een </t>
    </r>
    <r>
      <rPr>
        <sz val="11"/>
        <color rgb="FFFF0000"/>
        <rFont val="Calibri"/>
        <family val="2"/>
        <scheme val="minor"/>
      </rPr>
      <t>koppeling met</t>
    </r>
    <r>
      <rPr>
        <sz val="11"/>
        <color theme="1"/>
        <rFont val="Calibri"/>
        <family val="2"/>
        <scheme val="minor"/>
      </rPr>
      <t xml:space="preserve"> ADP Workforce en </t>
    </r>
    <r>
      <rPr>
        <sz val="11"/>
        <color rgb="FFFF0000"/>
        <rFont val="Calibri"/>
        <family val="2"/>
        <scheme val="minor"/>
      </rPr>
      <t>Entra ID</t>
    </r>
    <r>
      <rPr>
        <sz val="11"/>
        <color theme="1"/>
        <rFont val="Calibri"/>
        <family val="2"/>
        <scheme val="minor"/>
      </rPr>
      <t>, in de bronsystemen te laten opnemen.</t>
    </r>
  </si>
  <si>
    <r>
      <t xml:space="preserve">De Oplossing kan automatisch een SMS notificatie genereren via een koppeling met een SMS dienstverlener </t>
    </r>
    <r>
      <rPr>
        <sz val="11"/>
        <color rgb="FFFF0000"/>
        <rFont val="Calibri"/>
        <family val="2"/>
        <scheme val="minor"/>
      </rPr>
      <t>(zoals CM.com)</t>
    </r>
    <r>
      <rPr>
        <sz val="11"/>
        <rFont val="Calibri"/>
        <family val="2"/>
        <scheme val="minor"/>
      </rPr>
      <t xml:space="preserve"> bij het aanmaken of wijzigen van een hoog prioriteit Melding.</t>
    </r>
  </si>
  <si>
    <t>De Oplossing biedt een grafische weergave van de integrale wijziging/release kalender die via een Integratie ook de changes/releases kan weergeven van de ESP's. Deze Integratie is bi-directioneel zodat aanpassingen direct zichtbaar zijn. Hierop is uitgebreide filtering mogelijk op omgeving, Dienst, SLA, Asset, leverancier, indiener en impact.</t>
  </si>
  <si>
    <r>
      <t>De Oplossing biedt de mogelijkheid om serviceverzoeken te autom</t>
    </r>
    <r>
      <rPr>
        <sz val="11"/>
        <color rgb="FFFF0000"/>
        <rFont val="Calibri"/>
        <family val="2"/>
        <scheme val="minor"/>
      </rPr>
      <t>at</t>
    </r>
    <r>
      <rPr>
        <sz val="11"/>
        <color theme="1"/>
        <rFont val="Calibri"/>
        <family val="2"/>
        <scheme val="minor"/>
      </rPr>
      <t xml:space="preserve">iseren en hiervoor te integreren met specifieke automation tooling. </t>
    </r>
  </si>
  <si>
    <r>
      <t>Audit-logs mogen</t>
    </r>
    <r>
      <rPr>
        <strike/>
        <sz val="11"/>
        <color rgb="FFFF0000"/>
        <rFont val="Calibri"/>
        <family val="2"/>
        <scheme val="minor"/>
      </rPr>
      <t xml:space="preserve"> (binnen 15 maanden) </t>
    </r>
    <r>
      <rPr>
        <sz val="11"/>
        <color rgb="FF000000"/>
        <rFont val="Calibri"/>
        <family val="2"/>
        <scheme val="minor"/>
      </rPr>
      <t>niet verloren gaan, ook niet bij verstoringen</t>
    </r>
  </si>
  <si>
    <t>WF-140</t>
  </si>
  <si>
    <t>WF-141</t>
  </si>
  <si>
    <t>WF-142</t>
  </si>
  <si>
    <r>
      <t xml:space="preserve">De Oplossing moet kunnen integreren met toegangscontrolesysteem </t>
    </r>
    <r>
      <rPr>
        <sz val="11"/>
        <color rgb="FFFF0000"/>
        <rFont val="Calibri"/>
        <family val="2"/>
        <scheme val="minor"/>
      </rPr>
      <t>Iprotect van TKH Security</t>
    </r>
    <r>
      <rPr>
        <sz val="11"/>
        <color theme="1"/>
        <rFont val="Calibri"/>
        <family val="2"/>
        <scheme val="minor"/>
      </rPr>
      <t>, zodat de toegang van bezoekers kan worden beheerd en geregistreerd.</t>
    </r>
  </si>
  <si>
    <r>
      <t xml:space="preserve">De Oplossing intergreert probleemloos met het </t>
    </r>
    <r>
      <rPr>
        <sz val="11"/>
        <color rgb="FFFF0000"/>
        <rFont val="Calibri"/>
        <family val="2"/>
        <scheme val="minor"/>
      </rPr>
      <t>parkeersysteem ParkAdvance van WPS</t>
    </r>
    <r>
      <rPr>
        <sz val="11"/>
        <rFont val="Calibri"/>
        <family val="2"/>
        <scheme val="minor"/>
      </rPr>
      <t xml:space="preserve">, en faciliteert het reserveren van parkeerplaatsen op basis van kenteken en toegangspas. </t>
    </r>
  </si>
  <si>
    <r>
      <rPr>
        <strike/>
        <sz val="11"/>
        <rFont val="Calibri"/>
        <family val="2"/>
        <scheme val="minor"/>
      </rPr>
      <t>De Oplossing ondersteunt de discovery en het updaten van Assets Out-Of-The-Box of via een integratie met de discovery tooling van LanSweeper. Daarbij is het mogelijk om per waarde aan te geven wat de actie moet zijn bij afwijkingen en is het mogelijk om hierover te rapporteren</t>
    </r>
    <r>
      <rPr>
        <sz val="11"/>
        <rFont val="Calibri"/>
        <family val="2"/>
        <scheme val="minor"/>
      </rPr>
      <t xml:space="preserve"> </t>
    </r>
    <r>
      <rPr>
        <sz val="11"/>
        <color rgb="FFFF0000"/>
        <rFont val="Calibri"/>
        <family val="2"/>
        <scheme val="minor"/>
      </rPr>
      <t xml:space="preserve"> Deze wens is vervallen per NVI2 en omgezet naar eis NF-57.</t>
    </r>
  </si>
  <si>
    <r>
      <rPr>
        <strike/>
        <sz val="11"/>
        <rFont val="Calibri"/>
        <family val="2"/>
        <scheme val="minor"/>
      </rPr>
      <t xml:space="preserve">De Oplossing integreert probleemloos met de software asset management tooling van FlexNet Manager </t>
    </r>
    <r>
      <rPr>
        <sz val="11"/>
        <color rgb="FFFF0000"/>
        <rFont val="Calibri"/>
        <family val="2"/>
        <scheme val="minor"/>
      </rPr>
      <t xml:space="preserve">
Deze wens is vervallen per NVI2 en omgezet naar eis NF-58.</t>
    </r>
  </si>
  <si>
    <r>
      <rPr>
        <strike/>
        <sz val="11"/>
        <rFont val="Calibri"/>
        <family val="2"/>
        <scheme val="minor"/>
      </rPr>
      <t>De Oplossing beschikt over een integrale releasekalender waarin ook de wijzigingen van de ESP's via integraties zichtbaar kunnen worden gemaakt. Hierop is uitgebreide filtering mogelijk op omgeving, Dienst, SLA, Asset, leverancier, indiener en impact</t>
    </r>
    <r>
      <rPr>
        <sz val="11"/>
        <color rgb="FFFF0000"/>
        <rFont val="Calibri"/>
        <family val="2"/>
        <scheme val="minor"/>
      </rPr>
      <t xml:space="preserve">
Deze wens is vervallen per NVI-1 en verwerkt in WF-18.</t>
    </r>
  </si>
  <si>
    <r>
      <rPr>
        <strike/>
        <sz val="11"/>
        <rFont val="Calibri"/>
        <family val="2"/>
        <scheme val="minor"/>
      </rPr>
      <t xml:space="preserve">De Oplossing is interoperabel en maakt gebruik van open standaarden voor het uitwisselen van data, en ondersteunt minimaal bi-directionele koppelingen met MS365 (Agenda) en Microsoft Teams </t>
    </r>
    <r>
      <rPr>
        <sz val="11"/>
        <color rgb="FFFF0000"/>
        <rFont val="Calibri"/>
        <family val="2"/>
        <scheme val="minor"/>
      </rPr>
      <t xml:space="preserve">
Deze wens is vervallen per NVI2 en omgezet naar eis NF-65.</t>
    </r>
  </si>
  <si>
    <r>
      <rPr>
        <strike/>
        <sz val="11"/>
        <rFont val="Calibri"/>
        <family val="2"/>
        <scheme val="minor"/>
      </rPr>
      <t>De Oplossing integreert probleemloos met HR management systemen en IBIS (Trusted ID), waardoor (de-)provisioning van Eindebruikers en hun organisatie en contactinformatie geautomatiseerd kan plaatsvinden</t>
    </r>
    <r>
      <rPr>
        <strike/>
        <sz val="11"/>
        <color rgb="FFFF0000"/>
        <rFont val="Calibri"/>
        <family val="2"/>
        <scheme val="minor"/>
      </rPr>
      <t xml:space="preserve">
</t>
    </r>
    <r>
      <rPr>
        <sz val="11"/>
        <color rgb="FFFF0000"/>
        <rFont val="Calibri"/>
        <family val="2"/>
        <scheme val="minor"/>
      </rPr>
      <t>Deze wens is vervallen per NVI2 en omgezet naar eis NF-60.</t>
    </r>
  </si>
  <si>
    <r>
      <rPr>
        <strike/>
        <sz val="11"/>
        <rFont val="Calibri"/>
        <family val="2"/>
        <scheme val="minor"/>
      </rPr>
      <t>De Oplossing integreert probleemloos met Security Qradar, de SIEM tooling van IBM</t>
    </r>
    <r>
      <rPr>
        <sz val="11"/>
        <color rgb="FFFF0000"/>
        <rFont val="Calibri"/>
        <family val="2"/>
        <scheme val="minor"/>
      </rPr>
      <t xml:space="preserve">
Deze wens is vervallen per NVI2.</t>
    </r>
  </si>
  <si>
    <t>Opdrachtnemer levert een Koppeling met Priva BlueID als onderdeel van de Oplossing.</t>
  </si>
  <si>
    <t>De Oplossing integreert probleemloos met Qualys vulnerability scanner, zodat vulnerability events gekoppelt kunnen worden aan CI's in de CMDB.</t>
  </si>
  <si>
    <t>De Oplossing heeft een bi-directionele koppeling met BizzDesign.</t>
  </si>
  <si>
    <t>WF-143</t>
  </si>
  <si>
    <t>De Oplossing integreert probleemloos met CICD Pipeline tooling Jenkins / XL Release,  waardoor wijzigingen vanuit de pipeline automatisch kunnen worden aangemaakt. Dit is bi-directioneel waardoor, na goedkeuring van de wijziging, dit wordt teruggegeven naar de pipeline en bij doorvoering in de pipeline de status van uitvoering in de wijziging wordt bijgewerkt.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</si>
</sst>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b/>
      <sz val="11"/>
      <color theme="1"/>
      <name val="Calibri"/>
      <family val="2"/>
      <scheme val="minor"/>
    </font>
    <font>
      <sz val="11"/>
      <color indexed="8"/>
      <name val="Calibri"/>
      <family val="2"/>
      <charset val="1"/>
    </font>
    <font>
      <u/>
      <sz val="11"/>
      <color theme="10"/>
      <name val="Calibri"/>
      <family val="2"/>
      <scheme val="minor"/>
    </font>
    <font>
      <u/>
      <sz val="11"/>
      <color theme="11"/>
      <name val="Calibri"/>
      <family val="2"/>
      <scheme val="minor"/>
    </font>
    <font>
      <sz val="12"/>
      <color rgb="FF000000"/>
      <name val="Calibri"/>
      <family val="2"/>
      <scheme val="minor"/>
    </font>
    <font>
      <sz val="11"/>
      <color rgb="FFFF0000"/>
      <name val="Calibri"/>
      <family val="2"/>
      <scheme val="minor"/>
    </font>
    <font>
      <sz val="11"/>
      <color rgb="FF000000"/>
      <name val="Calibri"/>
      <family val="2"/>
      <scheme val="minor"/>
    </font>
    <font>
      <b/>
      <sz val="12"/>
      <color theme="0"/>
      <name val="Calibri"/>
      <family val="2"/>
      <scheme val="minor"/>
    </font>
    <font>
      <sz val="11"/>
      <name val="Calibri"/>
      <family val="2"/>
      <scheme val="minor"/>
    </font>
    <font>
      <sz val="8"/>
      <name val="Calibri"/>
      <family val="2"/>
      <scheme val="minor"/>
    </font>
    <font>
      <strike/>
      <sz val="11"/>
      <color theme="1"/>
      <name val="Calibri"/>
      <family val="2"/>
      <scheme val="minor"/>
    </font>
    <font>
      <sz val="12"/>
      <name val="Calibri"/>
      <family val="2"/>
      <scheme val="minor"/>
    </font>
    <font>
      <sz val="12"/>
      <color theme="1"/>
      <name val="Calibri"/>
      <family val="2"/>
      <scheme val="minor"/>
    </font>
    <font>
      <b/>
      <sz val="11"/>
      <color rgb="FFFF0000"/>
      <name val="Calibri"/>
      <family val="2"/>
      <scheme val="minor"/>
    </font>
    <font>
      <b/>
      <u/>
      <sz val="14"/>
      <color theme="0"/>
      <name val="Calibri"/>
      <family val="2"/>
      <scheme val="minor"/>
    </font>
    <font>
      <b/>
      <u/>
      <sz val="13"/>
      <color theme="0"/>
      <name val="Calibri"/>
      <family val="2"/>
      <scheme val="minor"/>
    </font>
    <font>
      <sz val="13"/>
      <color theme="1"/>
      <name val="Calibri"/>
      <family val="2"/>
      <scheme val="minor"/>
    </font>
    <font>
      <strike/>
      <sz val="11"/>
      <name val="Calibri"/>
      <family val="2"/>
      <scheme val="minor"/>
    </font>
    <font>
      <b/>
      <sz val="12"/>
      <name val="Calibri"/>
      <family val="2"/>
      <scheme val="minor"/>
    </font>
    <font>
      <b/>
      <sz val="11"/>
      <color theme="0"/>
      <name val="Calibri"/>
      <family val="2"/>
      <scheme val="minor"/>
    </font>
    <font>
      <strike/>
      <sz val="11"/>
      <color rgb="FF000000"/>
      <name val="Calibri"/>
      <family val="2"/>
      <scheme val="minor"/>
    </font>
    <font>
      <i/>
      <sz val="11"/>
      <color theme="1"/>
      <name val="Calibri"/>
      <family val="2"/>
      <scheme val="minor"/>
    </font>
    <font>
      <b/>
      <sz val="11"/>
      <name val="Calibri"/>
      <family val="2"/>
      <scheme val="minor"/>
    </font>
    <font>
      <sz val="11"/>
      <name val="Calibri"/>
      <family val="2"/>
    </font>
    <font>
      <strike/>
      <sz val="11"/>
      <color rgb="FFFF0000"/>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008080"/>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0"/>
        <bgColor rgb="FF000000"/>
      </patternFill>
    </fill>
    <fill>
      <patternFill patternType="solid">
        <fgColor rgb="FFC00000"/>
        <bgColor indexed="64"/>
      </patternFill>
    </fill>
    <fill>
      <patternFill patternType="solid">
        <fgColor rgb="FFFFFF00"/>
        <bgColor rgb="FF000000"/>
      </patternFill>
    </fill>
    <fill>
      <patternFill patternType="solid">
        <fgColor rgb="FF008080"/>
        <bgColor theme="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style="thin">
        <color auto="1"/>
      </left>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5">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14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14"/>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lignment vertical="top"/>
    </xf>
    <xf numFmtId="0" fontId="1" fillId="0" borderId="0" xfId="0" applyFont="1"/>
    <xf numFmtId="0" fontId="0" fillId="0" borderId="17" xfId="0" applyBorder="1"/>
    <xf numFmtId="0" fontId="0" fillId="0" borderId="17" xfId="0" applyBorder="1" applyAlignment="1">
      <alignment vertical="top"/>
    </xf>
    <xf numFmtId="0" fontId="0" fillId="0" borderId="0" xfId="0" applyAlignment="1">
      <alignment vertical="top"/>
    </xf>
    <xf numFmtId="0" fontId="11" fillId="0" borderId="0" xfId="0" applyFont="1"/>
    <xf numFmtId="0" fontId="0" fillId="0" borderId="18" xfId="0" applyBorder="1"/>
    <xf numFmtId="0" fontId="13" fillId="0" borderId="0" xfId="0" applyFont="1"/>
    <xf numFmtId="0" fontId="13" fillId="0" borderId="0" xfId="0" applyFont="1" applyAlignment="1">
      <alignment horizontal="left" vertical="top"/>
    </xf>
    <xf numFmtId="0" fontId="9" fillId="4" borderId="0" xfId="0" applyFont="1" applyFill="1" applyAlignment="1">
      <alignment vertical="top" wrapText="1"/>
    </xf>
    <xf numFmtId="0" fontId="9" fillId="4" borderId="1"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9" xfId="0" applyFont="1" applyFill="1" applyBorder="1" applyAlignment="1">
      <alignment vertical="top" wrapText="1"/>
    </xf>
    <xf numFmtId="0" fontId="14" fillId="2" borderId="1" xfId="0" applyFont="1" applyFill="1" applyBorder="1" applyAlignment="1">
      <alignment horizontal="center" vertical="top"/>
    </xf>
    <xf numFmtId="0" fontId="9" fillId="4" borderId="1" xfId="0" applyFont="1" applyFill="1" applyBorder="1" applyAlignment="1">
      <alignment vertical="top" wrapText="1"/>
    </xf>
    <xf numFmtId="49" fontId="5" fillId="6" borderId="10" xfId="0" applyNumberFormat="1" applyFont="1" applyFill="1" applyBorder="1" applyAlignment="1">
      <alignment horizontal="left" vertical="top" wrapText="1"/>
    </xf>
    <xf numFmtId="0" fontId="5" fillId="4" borderId="10" xfId="0" applyFont="1" applyFill="1" applyBorder="1" applyAlignment="1">
      <alignment horizontal="left" vertical="top" wrapText="1"/>
    </xf>
    <xf numFmtId="49" fontId="5" fillId="8" borderId="10" xfId="0" applyNumberFormat="1" applyFont="1" applyFill="1" applyBorder="1" applyAlignment="1">
      <alignment horizontal="left" vertical="top" wrapText="1"/>
    </xf>
    <xf numFmtId="0" fontId="8" fillId="5" borderId="14" xfId="0" applyFont="1" applyFill="1" applyBorder="1" applyAlignment="1">
      <alignment horizontal="left" vertical="top" wrapText="1"/>
    </xf>
    <xf numFmtId="49" fontId="8" fillId="5" borderId="9" xfId="0" applyNumberFormat="1" applyFont="1" applyFill="1" applyBorder="1" applyAlignment="1">
      <alignment vertical="top" wrapText="1"/>
    </xf>
    <xf numFmtId="0" fontId="13" fillId="4" borderId="0" xfId="0" applyFont="1" applyFill="1"/>
    <xf numFmtId="49" fontId="8" fillId="5" borderId="9" xfId="0" applyNumberFormat="1" applyFont="1" applyFill="1" applyBorder="1" applyAlignment="1">
      <alignment horizontal="left" vertical="top" wrapText="1"/>
    </xf>
    <xf numFmtId="0" fontId="0" fillId="5" borderId="0" xfId="0" applyFill="1"/>
    <xf numFmtId="0" fontId="0" fillId="4" borderId="0" xfId="0" applyFill="1"/>
    <xf numFmtId="0" fontId="15" fillId="4" borderId="0" xfId="0" applyFont="1" applyFill="1" applyAlignment="1">
      <alignment horizontal="center" vertical="center"/>
    </xf>
    <xf numFmtId="0" fontId="0" fillId="4" borderId="0" xfId="0" applyFill="1" applyAlignment="1">
      <alignment horizontal="center"/>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7" fillId="4" borderId="10" xfId="0" quotePrefix="1"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10" xfId="0" applyFont="1" applyFill="1" applyBorder="1" applyAlignment="1">
      <alignment horizontal="left" vertical="top" wrapText="1"/>
    </xf>
    <xf numFmtId="0" fontId="0" fillId="3" borderId="1" xfId="0" applyFill="1" applyBorder="1" applyAlignment="1">
      <alignment horizontal="left" vertical="top"/>
    </xf>
    <xf numFmtId="0" fontId="0" fillId="4" borderId="1" xfId="0" applyFill="1" applyBorder="1" applyAlignment="1">
      <alignment horizontal="left" vertical="top"/>
    </xf>
    <xf numFmtId="49" fontId="7" fillId="8" borderId="10" xfId="0" applyNumberFormat="1" applyFont="1" applyFill="1" applyBorder="1" applyAlignment="1">
      <alignment horizontal="left" vertical="top" wrapText="1"/>
    </xf>
    <xf numFmtId="49" fontId="7" fillId="8" borderId="1" xfId="0" applyNumberFormat="1" applyFont="1" applyFill="1" applyBorder="1" applyAlignment="1">
      <alignment horizontal="left" vertical="top" wrapText="1"/>
    </xf>
    <xf numFmtId="0" fontId="7" fillId="4" borderId="17" xfId="0" applyFont="1" applyFill="1" applyBorder="1" applyAlignment="1">
      <alignment horizontal="left" vertical="top" wrapText="1"/>
    </xf>
    <xf numFmtId="0" fontId="7" fillId="8"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7" fillId="9" borderId="1" xfId="0" applyFont="1" applyFill="1" applyBorder="1" applyAlignment="1">
      <alignment horizontal="left" vertical="top" wrapText="1"/>
    </xf>
    <xf numFmtId="49" fontId="7" fillId="8" borderId="1" xfId="14" applyNumberFormat="1" applyFont="1" applyFill="1" applyBorder="1" applyAlignment="1">
      <alignment horizontal="left" vertical="top" wrapText="1"/>
    </xf>
    <xf numFmtId="0" fontId="7" fillId="9" borderId="10" xfId="0" applyFont="1" applyFill="1" applyBorder="1" applyAlignment="1">
      <alignment horizontal="left" vertical="top" wrapText="1"/>
    </xf>
    <xf numFmtId="1" fontId="1" fillId="0" borderId="2" xfId="0" applyNumberFormat="1" applyFont="1" applyBorder="1" applyAlignment="1">
      <alignment horizontal="center" vertical="center"/>
    </xf>
    <xf numFmtId="0" fontId="11" fillId="0" borderId="1" xfId="0" applyFont="1" applyBorder="1" applyAlignment="1">
      <alignment vertical="top"/>
    </xf>
    <xf numFmtId="49" fontId="6" fillId="6" borderId="10" xfId="0" applyNumberFormat="1" applyFont="1" applyFill="1" applyBorder="1" applyAlignment="1">
      <alignment horizontal="left" vertical="top" wrapText="1"/>
    </xf>
    <xf numFmtId="49" fontId="6" fillId="7" borderId="10" xfId="0" applyNumberFormat="1" applyFont="1" applyFill="1" applyBorder="1" applyAlignment="1">
      <alignment horizontal="left" vertical="top" wrapText="1"/>
    </xf>
    <xf numFmtId="49" fontId="6" fillId="7" borderId="1" xfId="0" applyNumberFormat="1" applyFont="1" applyFill="1" applyBorder="1" applyAlignment="1">
      <alignment horizontal="left" vertical="top" wrapText="1"/>
    </xf>
    <xf numFmtId="49" fontId="6" fillId="6" borderId="1" xfId="0" applyNumberFormat="1" applyFont="1" applyFill="1" applyBorder="1" applyAlignment="1">
      <alignment horizontal="left" vertical="top" wrapText="1"/>
    </xf>
    <xf numFmtId="49" fontId="19" fillId="4" borderId="1" xfId="0" applyNumberFormat="1" applyFont="1" applyFill="1" applyBorder="1" applyAlignment="1">
      <alignment vertical="top" wrapText="1"/>
    </xf>
    <xf numFmtId="0" fontId="12" fillId="4" borderId="1" xfId="0" applyFont="1" applyFill="1" applyBorder="1" applyAlignment="1">
      <alignment horizontal="left" vertical="top" wrapText="1"/>
    </xf>
    <xf numFmtId="0" fontId="20" fillId="5" borderId="9" xfId="0" applyFont="1" applyFill="1" applyBorder="1" applyAlignment="1">
      <alignment horizontal="left" vertical="top" wrapText="1"/>
    </xf>
    <xf numFmtId="0" fontId="14" fillId="0" borderId="1" xfId="0" applyFont="1" applyBorder="1" applyAlignment="1">
      <alignment horizontal="center" vertical="top"/>
    </xf>
    <xf numFmtId="0" fontId="22" fillId="0" borderId="1" xfId="0" applyFont="1" applyBorder="1" applyAlignment="1">
      <alignment vertical="top"/>
    </xf>
    <xf numFmtId="0" fontId="20" fillId="5" borderId="1" xfId="0" applyFont="1" applyFill="1" applyBorder="1" applyAlignment="1">
      <alignment horizontal="left" vertical="top" wrapText="1"/>
    </xf>
    <xf numFmtId="0" fontId="20" fillId="5" borderId="1" xfId="0" applyFont="1" applyFill="1" applyBorder="1" applyAlignment="1">
      <alignment vertical="top" wrapText="1"/>
    </xf>
    <xf numFmtId="1" fontId="20" fillId="5" borderId="1" xfId="0" applyNumberFormat="1"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23" fillId="5" borderId="9" xfId="0" applyNumberFormat="1" applyFont="1" applyFill="1" applyBorder="1" applyAlignment="1">
      <alignment vertical="top" wrapText="1"/>
    </xf>
    <xf numFmtId="0" fontId="23" fillId="4" borderId="1" xfId="0" applyFont="1" applyFill="1" applyBorder="1" applyAlignment="1">
      <alignment horizontal="left" vertical="top" wrapText="1"/>
    </xf>
    <xf numFmtId="0" fontId="20" fillId="4" borderId="0" xfId="0" applyFont="1" applyFill="1" applyAlignment="1">
      <alignment horizontal="left" vertical="top" wrapText="1"/>
    </xf>
    <xf numFmtId="0" fontId="0" fillId="4" borderId="0" xfId="0" applyFill="1" applyAlignment="1">
      <alignment horizontal="left" vertical="top"/>
    </xf>
    <xf numFmtId="0" fontId="0" fillId="4" borderId="1" xfId="0" applyFill="1" applyBorder="1" applyAlignment="1">
      <alignment horizontal="left" vertical="top" wrapText="1"/>
    </xf>
    <xf numFmtId="1" fontId="0" fillId="4" borderId="1" xfId="0" applyNumberFormat="1" applyFill="1" applyBorder="1" applyAlignment="1">
      <alignment horizontal="left" vertical="top" wrapText="1"/>
    </xf>
    <xf numFmtId="0" fontId="0" fillId="2" borderId="1" xfId="0" applyFill="1" applyBorder="1" applyAlignment="1">
      <alignment vertical="top"/>
    </xf>
    <xf numFmtId="0" fontId="0" fillId="2" borderId="0" xfId="0" applyFill="1"/>
    <xf numFmtId="0" fontId="0" fillId="4" borderId="1" xfId="0" applyFill="1" applyBorder="1" applyAlignment="1">
      <alignment vertical="top" wrapText="1"/>
    </xf>
    <xf numFmtId="0" fontId="9" fillId="4" borderId="1" xfId="0" applyFont="1" applyFill="1" applyBorder="1" applyAlignment="1">
      <alignment horizontal="left" vertical="center" wrapText="1"/>
    </xf>
    <xf numFmtId="0" fontId="0" fillId="4" borderId="1" xfId="0" applyFill="1" applyBorder="1" applyAlignment="1">
      <alignment vertical="top"/>
    </xf>
    <xf numFmtId="0" fontId="0" fillId="0" borderId="1"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wrapText="1"/>
    </xf>
    <xf numFmtId="0" fontId="0" fillId="0" borderId="10" xfId="0" applyBorder="1" applyAlignment="1">
      <alignment horizontal="left" vertical="top" wrapText="1"/>
    </xf>
    <xf numFmtId="1" fontId="0" fillId="0" borderId="10" xfId="0" applyNumberFormat="1" applyBorder="1" applyAlignment="1">
      <alignment horizontal="left" vertical="top" wrapText="1"/>
    </xf>
    <xf numFmtId="0" fontId="0" fillId="0" borderId="19" xfId="0" applyBorder="1" applyAlignment="1">
      <alignment horizontal="left" vertical="top"/>
    </xf>
    <xf numFmtId="0" fontId="1" fillId="0" borderId="1" xfId="0" applyFont="1" applyBorder="1" applyAlignment="1">
      <alignment horizontal="left" vertical="top"/>
    </xf>
    <xf numFmtId="0" fontId="0" fillId="4" borderId="0" xfId="0" applyFill="1" applyAlignment="1">
      <alignment horizontal="left" vertical="top" wrapText="1"/>
    </xf>
    <xf numFmtId="1" fontId="0" fillId="4" borderId="0" xfId="0" applyNumberFormat="1" applyFill="1" applyAlignment="1">
      <alignment horizontal="left" vertical="top" wrapText="1"/>
    </xf>
    <xf numFmtId="0" fontId="14" fillId="0" borderId="1" xfId="0" applyFont="1" applyBorder="1"/>
    <xf numFmtId="0" fontId="6" fillId="0" borderId="0" xfId="0" applyFont="1"/>
    <xf numFmtId="0" fontId="0" fillId="0" borderId="1" xfId="0" applyBorder="1" applyAlignment="1">
      <alignment vertical="top" wrapText="1"/>
    </xf>
    <xf numFmtId="49" fontId="6" fillId="10" borderId="1" xfId="0" applyNumberFormat="1" applyFont="1" applyFill="1" applyBorder="1" applyAlignment="1">
      <alignment horizontal="left" vertical="top" wrapText="1"/>
    </xf>
    <xf numFmtId="0" fontId="20" fillId="11" borderId="1" xfId="0" applyFont="1" applyFill="1" applyBorder="1" applyAlignment="1">
      <alignment horizontal="left" vertical="top" wrapText="1"/>
    </xf>
    <xf numFmtId="0" fontId="20" fillId="11" borderId="13" xfId="0" applyFont="1" applyFill="1" applyBorder="1" applyAlignment="1">
      <alignment horizontal="left" vertical="top" wrapText="1"/>
    </xf>
    <xf numFmtId="49" fontId="20" fillId="11" borderId="1" xfId="0" applyNumberFormat="1" applyFont="1" applyFill="1" applyBorder="1" applyAlignment="1">
      <alignment vertical="top" wrapText="1"/>
    </xf>
    <xf numFmtId="0" fontId="20" fillId="11" borderId="1" xfId="0" applyFont="1" applyFill="1" applyBorder="1" applyAlignment="1">
      <alignmen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0" xfId="0" applyFont="1" applyAlignment="1">
      <alignment horizontal="left" vertical="top" wrapText="1"/>
    </xf>
    <xf numFmtId="0" fontId="24" fillId="4" borderId="1" xfId="0" applyFont="1" applyFill="1" applyBorder="1" applyAlignment="1">
      <alignment vertical="top" wrapText="1"/>
    </xf>
    <xf numFmtId="1" fontId="0" fillId="4" borderId="10" xfId="0" applyNumberFormat="1" applyFill="1" applyBorder="1" applyAlignment="1">
      <alignment horizontal="left" vertical="top" wrapText="1"/>
    </xf>
    <xf numFmtId="0" fontId="0" fillId="3" borderId="10"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right" vertical="top" wrapText="1"/>
    </xf>
    <xf numFmtId="1" fontId="0" fillId="0" borderId="1" xfId="0" applyNumberFormat="1" applyBorder="1" applyAlignment="1">
      <alignment horizontal="left" vertical="top" wrapText="1"/>
    </xf>
    <xf numFmtId="0" fontId="0" fillId="0" borderId="1" xfId="0" applyBorder="1" applyAlignment="1">
      <alignment wrapText="1"/>
    </xf>
    <xf numFmtId="0" fontId="14" fillId="0" borderId="0" xfId="0" applyFont="1" applyAlignment="1">
      <alignment vertical="top"/>
    </xf>
    <xf numFmtId="0" fontId="14" fillId="0" borderId="0" xfId="0" applyFont="1" applyAlignment="1">
      <alignment vertical="top" wrapText="1"/>
    </xf>
    <xf numFmtId="49" fontId="7" fillId="0" borderId="1" xfId="0" applyNumberFormat="1" applyFont="1" applyBorder="1" applyAlignment="1">
      <alignment horizontal="right" vertical="top" wrapText="1"/>
    </xf>
    <xf numFmtId="0" fontId="1" fillId="4" borderId="1" xfId="0" applyFont="1" applyFill="1" applyBorder="1" applyAlignment="1">
      <alignment horizontal="left" vertical="top"/>
    </xf>
    <xf numFmtId="0" fontId="0" fillId="2" borderId="1" xfId="0" applyFill="1" applyBorder="1" applyAlignment="1">
      <alignment horizontal="left" vertical="top" wrapText="1"/>
    </xf>
    <xf numFmtId="0" fontId="0" fillId="0" borderId="0" xfId="0" applyAlignment="1">
      <alignment wrapText="1"/>
    </xf>
    <xf numFmtId="0" fontId="0" fillId="4" borderId="10" xfId="0" applyFill="1" applyBorder="1" applyAlignment="1">
      <alignment horizontal="left" vertical="top" wrapText="1"/>
    </xf>
    <xf numFmtId="0" fontId="0" fillId="4" borderId="1" xfId="0" applyFill="1" applyBorder="1" applyAlignment="1">
      <alignment horizontal="left" wrapText="1"/>
    </xf>
    <xf numFmtId="0" fontId="6"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1" fontId="6" fillId="4" borderId="1" xfId="0" applyNumberFormat="1" applyFont="1" applyFill="1" applyBorder="1" applyAlignment="1">
      <alignment horizontal="left" vertical="top" wrapText="1"/>
    </xf>
    <xf numFmtId="0" fontId="6" fillId="3" borderId="1" xfId="0" applyFont="1" applyFill="1" applyBorder="1" applyAlignment="1">
      <alignment horizontal="left" vertical="top"/>
    </xf>
    <xf numFmtId="0" fontId="9" fillId="3" borderId="1" xfId="0" applyFont="1" applyFill="1" applyBorder="1" applyAlignment="1">
      <alignment horizontal="lef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25" fillId="0" borderId="1" xfId="0" applyFont="1" applyBorder="1" applyAlignment="1">
      <alignment horizontal="left" vertical="top" wrapText="1"/>
    </xf>
    <xf numFmtId="1" fontId="6" fillId="0" borderId="1" xfId="0" applyNumberFormat="1" applyFont="1" applyBorder="1" applyAlignment="1">
      <alignment horizontal="left" vertical="top" wrapText="1"/>
    </xf>
    <xf numFmtId="0" fontId="6" fillId="0" borderId="1" xfId="0" applyFont="1" applyBorder="1" applyAlignment="1">
      <alignment vertical="top" wrapText="1"/>
    </xf>
    <xf numFmtId="0" fontId="9" fillId="0" borderId="1" xfId="0" applyFont="1" applyBorder="1" applyAlignment="1">
      <alignment wrapText="1"/>
    </xf>
    <xf numFmtId="0" fontId="9" fillId="0" borderId="1" xfId="0" applyFont="1" applyBorder="1" applyAlignment="1">
      <alignment vertical="top" wrapText="1"/>
    </xf>
    <xf numFmtId="0" fontId="25"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wrapText="1"/>
    </xf>
    <xf numFmtId="0" fontId="6" fillId="4" borderId="1" xfId="0" applyFont="1" applyFill="1" applyBorder="1" applyAlignment="1">
      <alignment horizontal="left" vertical="top"/>
    </xf>
    <xf numFmtId="0" fontId="0" fillId="3" borderId="22" xfId="0" applyFill="1" applyBorder="1"/>
    <xf numFmtId="0" fontId="0" fillId="3" borderId="23" xfId="0" applyFill="1" applyBorder="1"/>
    <xf numFmtId="0" fontId="16" fillId="5" borderId="0" xfId="0" applyFont="1" applyFill="1" applyAlignment="1">
      <alignment horizontal="center" vertical="center"/>
    </xf>
    <xf numFmtId="0" fontId="17" fillId="5" borderId="0" xfId="0" applyFont="1" applyFill="1" applyAlignment="1">
      <alignment horizontal="center"/>
    </xf>
    <xf numFmtId="0" fontId="0" fillId="3" borderId="20" xfId="0" applyFill="1" applyBorder="1"/>
    <xf numFmtId="0" fontId="0" fillId="3" borderId="21" xfId="0" applyFill="1" applyBorder="1"/>
    <xf numFmtId="0" fontId="0" fillId="3" borderId="24" xfId="0" applyFill="1" applyBorder="1"/>
    <xf numFmtId="0" fontId="0" fillId="3" borderId="25" xfId="0" applyFill="1" applyBorder="1"/>
    <xf numFmtId="0" fontId="1" fillId="0" borderId="0" xfId="0" applyFont="1" applyAlignment="1">
      <alignment horizontal="center"/>
    </xf>
  </cellXfs>
  <cellStyles count="15">
    <cellStyle name="Excel Built-in Normal" xfId="1" xr:uid="{00000000-0005-0000-0000-000000000000}"/>
    <cellStyle name="Gevolgde hyperlink" xfId="11" builtinId="9" hidden="1"/>
    <cellStyle name="Gevolgde hyperlink" xfId="13" builtinId="9" hidden="1"/>
    <cellStyle name="Gevolgde hyperlink" xfId="7" builtinId="9" hidden="1"/>
    <cellStyle name="Gevolgde hyperlink" xfId="9" builtinId="9" hidden="1"/>
    <cellStyle name="Gevolgde hyperlink" xfId="5" builtinId="9" hidden="1"/>
    <cellStyle name="Gevolgde hyperlink" xfId="3" builtinId="9" hidden="1"/>
    <cellStyle name="Hyperlink" xfId="1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Hyperlink" xfId="14" builtinId="8"/>
    <cellStyle name="Standaard" xfId="0" builtinId="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92D05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FF0000"/>
        <name val="Calibri"/>
        <family val="2"/>
        <scheme val="minor"/>
      </font>
      <numFmt numFmtId="30" formatCode="@"/>
      <fill>
        <patternFill patternType="solid">
          <bgColor theme="4" tint="0.79998168889431442"/>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alignment horizontal="left" vertical="top"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4" tint="0.79998168889431442"/>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808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DD554E21-112F-4C20-B9D4-975B5DE9CF46}"/>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92501B49-18F0-47BD-A662-812F9BF808A4}"/>
            </a:ext>
          </a:extLst>
        </xdr:cNvPr>
        <xdr:cNvPicPr>
          <a:picLocks noChangeAspect="1"/>
        </xdr:cNvPicPr>
      </xdr:nvPicPr>
      <xdr:blipFill>
        <a:blip xmlns:r="http://schemas.openxmlformats.org/officeDocument/2006/relationships" r:embed="rId1"/>
        <a:stretch>
          <a:fillRect/>
        </a:stretch>
      </xdr:blipFill>
      <xdr:spPr>
        <a:xfrm>
          <a:off x="196260" y="105364"/>
          <a:ext cx="2582276" cy="8471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D68811-23A7-4A52-991F-9BC1D9D88D8D}" name="Table4" displayName="Table4" ref="B1:G141" totalsRowCount="1" headerRowDxfId="54" dataDxfId="53" totalsRowDxfId="52">
  <autoFilter ref="B1:G140" xr:uid="{61D68811-23A7-4A52-991F-9BC1D9D88D8D}"/>
  <sortState xmlns:xlrd2="http://schemas.microsoft.com/office/spreadsheetml/2017/richdata2" ref="B2:G140">
    <sortCondition ref="B1:B140"/>
  </sortState>
  <tableColumns count="6">
    <tableColumn id="1" xr3:uid="{479F2367-224A-4A16-B0CE-1E907AB6951D}" name="Nr." dataDxfId="51" totalsRowDxfId="50"/>
    <tableColumn id="9" xr3:uid="{1CA68DD4-90CF-4741-B71D-5DFF837D55FE}" name="Dienst" dataDxfId="49" totalsRowDxfId="48"/>
    <tableColumn id="3" xr3:uid="{D55BB65F-D8FA-4F29-AC1C-2D38AE8D0D22}" name="Categorie" dataDxfId="47" totalsRowDxfId="46"/>
    <tableColumn id="4" xr3:uid="{98B7CD7F-E70C-49CD-BF1B-5D706C1A9C02}" name="Requirement" dataDxfId="45" totalsRowDxfId="44"/>
    <tableColumn id="6" xr3:uid="{3D20A0C4-E07F-4271-9A47-8160F8E0C816}" name="Score_x000a_" totalsRowFunction="custom" dataDxfId="43" totalsRowDxfId="42">
      <totalsRowFormula>SUM(Table4[Score
])</totalsRowFormula>
    </tableColumn>
    <tableColumn id="8" xr3:uid="{E1700B5F-62CD-4821-B4B9-07E325450435}" name="JA/NEE" dataDxfId="41" totalsRowDxfId="4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20D97-8CC7-4018-970A-EE1AEB3468BE}" name="Table1" displayName="Table1" ref="B1:J53" totalsRowCount="1" headerRowDxfId="39" dataDxfId="37" headerRowBorderDxfId="38" tableBorderDxfId="36" totalsRowBorderDxfId="35">
  <autoFilter ref="B1:J52" xr:uid="{2AC56299-C291-4365-869A-2FDFA8EF241C}"/>
  <tableColumns count="9">
    <tableColumn id="3" xr3:uid="{26F3E329-0503-46F8-9FC5-CD85A9B51E1F}" name="Nr. SVB" dataDxfId="34" totalsRowDxfId="33"/>
    <tableColumn id="15" xr3:uid="{AC776735-88EA-4193-B02E-82AA598F55B1}" name="CCM onderdeel" dataDxfId="32" totalsRowDxfId="31"/>
    <tableColumn id="2" xr3:uid="{8FCAA580-E611-40DC-91D0-D0DDE10013D9}" name="Categorie" dataDxfId="30" totalsRowDxfId="29"/>
    <tableColumn id="4" xr3:uid="{E050340F-C897-45CF-8543-10FFDC3C0A5B}" name="Omschrijving" dataDxfId="28" totalsRowDxfId="27"/>
    <tableColumn id="7" xr3:uid="{77A6184E-56AE-4C1A-BDAB-4CB4B4552E11}" name="Score_x000a_(1,3,5)" totalsRowFunction="custom" dataDxfId="26" totalsRowDxfId="25">
      <totalsRowFormula>SUM(Table1[Score
(1,3,5)])</totalsRowFormula>
    </tableColumn>
    <tableColumn id="5" xr3:uid="{0CA462CC-B69E-4F1A-9AA2-DEAF1D650912}" name="JA/NEE" dataDxfId="24" totalsRowDxfId="23"/>
    <tableColumn id="1" xr3:uid="{D9DAA0DE-91A1-4F2B-9F04-09BFC6510E6D}" name="PUNTEN" totalsRowFunction="custom" dataDxfId="22" totalsRowDxfId="21">
      <calculatedColumnFormula>IF(G2="Ja",F2,0)</calculatedColumnFormula>
      <totalsRowFormula>SUM(Table1[PUNTEN])</totalsRowFormula>
    </tableColumn>
    <tableColumn id="9" xr3:uid="{04D2F713-A5FF-40B3-9FD3-5529F40C408B}" name="Opmerkingen WH" totalsRowLabel="TOTAAL" dataDxfId="20" totalsRowDxfId="19"/>
    <tableColumn id="6" xr3:uid="{5C84FF52-37E5-4489-AF37-DE02721D73D5}" name="Reminder" dataDxfId="18" totalsRowDxfId="1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forumstandaardisatie.nl/open-standaarden/rest-api-design-rules" TargetMode="External"/><Relationship Id="rId1" Type="http://schemas.openxmlformats.org/officeDocument/2006/relationships/hyperlink" Target="https://www.forumstandaardisatie.nl/open-standaarden/openapi-specification"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techbeacon.com/enterprise-it/how-choose-it-service-management-tool" TargetMode="External"/><Relationship Id="rId2" Type="http://schemas.openxmlformats.org/officeDocument/2006/relationships/hyperlink" Target="https://www.ebrd.com/downloads/procurement/cpu/mrcl.pdf" TargetMode="External"/><Relationship Id="rId1" Type="http://schemas.openxmlformats.org/officeDocument/2006/relationships/hyperlink" Target="https://www.trustradius.com/it-service-management-itsm" TargetMode="External"/><Relationship Id="rId5" Type="http://schemas.openxmlformats.org/officeDocument/2006/relationships/printerSettings" Target="../printerSettings/printerSettings6.bin"/><Relationship Id="rId4" Type="http://schemas.openxmlformats.org/officeDocument/2006/relationships/hyperlink" Target="https://www.atlassian.com/team-playbook/plays/customer-journey-mapp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E192-16F1-47EE-8E80-4F0011FE002B}">
  <sheetPr>
    <pageSetUpPr fitToPage="1"/>
  </sheetPr>
  <dimension ref="A1:D15"/>
  <sheetViews>
    <sheetView tabSelected="1" zoomScaleNormal="100" workbookViewId="0">
      <selection activeCell="B18" sqref="B18"/>
    </sheetView>
  </sheetViews>
  <sheetFormatPr defaultRowHeight="14" x14ac:dyDescent="0.3"/>
  <cols>
    <col min="1" max="1" width="2.69921875" customWidth="1"/>
    <col min="2" max="2" width="40.69921875" customWidth="1"/>
    <col min="3" max="3" width="70.69921875" customWidth="1"/>
    <col min="4" max="4" width="20.8984375" customWidth="1"/>
    <col min="5" max="5" width="3.296875" customWidth="1"/>
    <col min="6" max="6" width="12" bestFit="1" customWidth="1"/>
  </cols>
  <sheetData>
    <row r="1" spans="1:4" ht="81" customHeight="1" x14ac:dyDescent="0.35">
      <c r="A1" s="37"/>
      <c r="B1" s="37"/>
      <c r="C1" s="137" t="s">
        <v>0</v>
      </c>
      <c r="D1" s="138"/>
    </row>
    <row r="2" spans="1:4" s="38" customFormat="1" ht="6.45" customHeight="1" thickBot="1" x14ac:dyDescent="0.35">
      <c r="C2" s="39"/>
      <c r="D2" s="40"/>
    </row>
    <row r="3" spans="1:4" ht="20.95" customHeight="1" thickBot="1" x14ac:dyDescent="0.35">
      <c r="B3" t="s">
        <v>1</v>
      </c>
      <c r="D3" s="57">
        <f>'Functionele Wensen'!D145</f>
        <v>527</v>
      </c>
    </row>
    <row r="4" spans="1:4" ht="20.95" customHeight="1" thickBot="1" x14ac:dyDescent="0.35">
      <c r="B4" t="s">
        <v>2</v>
      </c>
      <c r="D4" s="41">
        <f>'Functionele Wensen'!F145</f>
        <v>0</v>
      </c>
    </row>
    <row r="5" spans="1:4" ht="20.95" customHeight="1" thickBot="1" x14ac:dyDescent="0.35">
      <c r="B5" t="s">
        <v>3</v>
      </c>
      <c r="D5" s="41">
        <f>'Niet-Functionele Wensen'!D35</f>
        <v>73</v>
      </c>
    </row>
    <row r="6" spans="1:4" ht="20.95" customHeight="1" thickBot="1" x14ac:dyDescent="0.35">
      <c r="B6" t="s">
        <v>4</v>
      </c>
      <c r="D6" s="41">
        <f>'Niet-Functionele Wensen'!F35</f>
        <v>0</v>
      </c>
    </row>
    <row r="7" spans="1:4" ht="20.95" customHeight="1" thickBot="1" x14ac:dyDescent="0.35">
      <c r="B7" t="s">
        <v>5</v>
      </c>
      <c r="D7" s="41">
        <f>D4+D6</f>
        <v>0</v>
      </c>
    </row>
    <row r="8" spans="1:4" ht="20.95" customHeight="1" thickBot="1" x14ac:dyDescent="0.35">
      <c r="D8" s="42"/>
    </row>
    <row r="9" spans="1:4" ht="20.95" customHeight="1" thickBot="1" x14ac:dyDescent="0.35">
      <c r="B9" s="16" t="s">
        <v>6</v>
      </c>
      <c r="D9" s="41" t="str">
        <f>IF(D7&gt;(0.5*(D3+D5)),"JA","NEE")</f>
        <v>NEE</v>
      </c>
    </row>
    <row r="10" spans="1:4" ht="20.95" customHeight="1" thickBot="1" x14ac:dyDescent="0.35"/>
    <row r="11" spans="1:4" ht="20.95" customHeight="1" thickBot="1" x14ac:dyDescent="0.35">
      <c r="B11" t="s">
        <v>7</v>
      </c>
      <c r="C11" s="139"/>
      <c r="D11" s="140"/>
    </row>
    <row r="12" spans="1:4" ht="20.95" customHeight="1" thickBot="1" x14ac:dyDescent="0.35">
      <c r="B12" t="s">
        <v>8</v>
      </c>
      <c r="C12" s="135"/>
      <c r="D12" s="136"/>
    </row>
    <row r="13" spans="1:4" ht="20.95" customHeight="1" thickBot="1" x14ac:dyDescent="0.35">
      <c r="B13" t="s">
        <v>9</v>
      </c>
      <c r="C13" s="135"/>
      <c r="D13" s="136"/>
    </row>
    <row r="14" spans="1:4" ht="20.95" customHeight="1" thickBot="1" x14ac:dyDescent="0.35">
      <c r="B14" t="s">
        <v>10</v>
      </c>
      <c r="C14" s="141"/>
      <c r="D14" s="142"/>
    </row>
    <row r="15" spans="1:4" ht="81" customHeight="1" thickBot="1" x14ac:dyDescent="0.35">
      <c r="B15" s="43" t="s">
        <v>11</v>
      </c>
      <c r="C15" s="135"/>
      <c r="D15" s="136"/>
    </row>
  </sheetData>
  <mergeCells count="6">
    <mergeCell ref="C15:D15"/>
    <mergeCell ref="C1:D1"/>
    <mergeCell ref="C11:D11"/>
    <mergeCell ref="C12:D12"/>
    <mergeCell ref="C13:D13"/>
    <mergeCell ref="C14:D14"/>
  </mergeCells>
  <conditionalFormatting sqref="D9">
    <cfRule type="containsText" dxfId="16" priority="1" operator="containsText" text="JA">
      <formula>NOT(ISERROR(SEARCH("JA",D9)))</formula>
    </cfRule>
    <cfRule type="containsText" dxfId="15" priority="2" operator="containsText" text="NEE">
      <formula>NOT(ISERROR(SEARCH("NEE",D9)))</formula>
    </cfRule>
  </conditionalFormatting>
  <pageMargins left="0.7" right="0.7" top="0.75" bottom="0.75"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A4AC-677F-4520-BFB1-F9B2E04C6D23}">
  <dimension ref="A1:L141"/>
  <sheetViews>
    <sheetView zoomScaleNormal="100" workbookViewId="0">
      <pane ySplit="1" topLeftCell="A2" activePane="bottomLeft" state="frozen"/>
      <selection pane="bottomLeft" activeCell="J1" sqref="A1:J1"/>
    </sheetView>
  </sheetViews>
  <sheetFormatPr defaultColWidth="9.09765625" defaultRowHeight="14" x14ac:dyDescent="0.3"/>
  <cols>
    <col min="1" max="1" width="9.09765625" style="84"/>
    <col min="2" max="2" width="10.69921875" style="90" hidden="1" customWidth="1"/>
    <col min="3" max="3" width="10.69921875" style="90" customWidth="1"/>
    <col min="4" max="4" width="20.69921875" style="90" customWidth="1"/>
    <col min="5" max="5" width="67.09765625" style="24" customWidth="1"/>
    <col min="6" max="6" width="11.8984375" style="91" customWidth="1"/>
    <col min="7" max="8" width="11.69921875" style="84" customWidth="1"/>
    <col min="9" max="9" width="40.69921875" style="93" customWidth="1"/>
    <col min="10" max="10" width="40.69921875" style="84" customWidth="1"/>
    <col min="11" max="16384" width="9.09765625" style="84"/>
  </cols>
  <sheetData>
    <row r="1" spans="1:12" s="75" customFormat="1" ht="20.95" customHeight="1" x14ac:dyDescent="0.3">
      <c r="A1" s="68" t="s">
        <v>12</v>
      </c>
      <c r="B1" s="68" t="s">
        <v>13</v>
      </c>
      <c r="C1" s="68" t="s">
        <v>14</v>
      </c>
      <c r="D1" s="68" t="s">
        <v>15</v>
      </c>
      <c r="E1" s="69" t="s">
        <v>16</v>
      </c>
      <c r="F1" s="70" t="s">
        <v>17</v>
      </c>
      <c r="G1" s="71" t="s">
        <v>18</v>
      </c>
      <c r="H1" s="71" t="s">
        <v>19</v>
      </c>
      <c r="I1" s="72" t="s">
        <v>20</v>
      </c>
      <c r="J1" s="73" t="s">
        <v>21</v>
      </c>
      <c r="K1" s="74"/>
      <c r="L1" s="74"/>
    </row>
    <row r="2" spans="1:12" s="79" customFormat="1" ht="55.9" x14ac:dyDescent="0.3">
      <c r="A2" s="28" t="s">
        <v>22</v>
      </c>
      <c r="B2" s="76">
        <v>1</v>
      </c>
      <c r="C2" s="76" t="s">
        <v>23</v>
      </c>
      <c r="D2" s="76" t="s">
        <v>24</v>
      </c>
      <c r="E2" s="76" t="s">
        <v>25</v>
      </c>
      <c r="F2" s="77">
        <v>5</v>
      </c>
      <c r="G2" s="47" t="s">
        <v>26</v>
      </c>
      <c r="H2" s="48">
        <f t="shared" ref="H2:H52" si="0">IF(G2="Ja",F2,0)</f>
        <v>5</v>
      </c>
      <c r="I2" s="59" t="s">
        <v>27</v>
      </c>
      <c r="J2" s="78" t="s">
        <v>28</v>
      </c>
    </row>
    <row r="3" spans="1:12" s="79" customFormat="1" ht="27.95" x14ac:dyDescent="0.3">
      <c r="A3" s="28" t="s">
        <v>29</v>
      </c>
      <c r="B3" s="76">
        <v>2</v>
      </c>
      <c r="C3" s="76" t="s">
        <v>23</v>
      </c>
      <c r="D3" s="76" t="s">
        <v>24</v>
      </c>
      <c r="E3" s="76" t="s">
        <v>30</v>
      </c>
      <c r="F3" s="77">
        <v>3</v>
      </c>
      <c r="G3" s="47" t="s">
        <v>26</v>
      </c>
      <c r="H3" s="48">
        <f t="shared" si="0"/>
        <v>3</v>
      </c>
      <c r="I3" s="60" t="s">
        <v>31</v>
      </c>
      <c r="J3" s="78" t="s">
        <v>28</v>
      </c>
    </row>
    <row r="4" spans="1:12" s="79" customFormat="1" ht="41.95" x14ac:dyDescent="0.3">
      <c r="A4" s="28" t="s">
        <v>32</v>
      </c>
      <c r="B4" s="76">
        <v>3</v>
      </c>
      <c r="C4" s="76" t="s">
        <v>33</v>
      </c>
      <c r="D4" s="76" t="s">
        <v>24</v>
      </c>
      <c r="E4" s="80" t="s">
        <v>34</v>
      </c>
      <c r="F4" s="77">
        <v>5</v>
      </c>
      <c r="G4" s="47" t="s">
        <v>26</v>
      </c>
      <c r="H4" s="48">
        <f t="shared" si="0"/>
        <v>5</v>
      </c>
      <c r="I4" s="60"/>
      <c r="J4" s="78"/>
    </row>
    <row r="5" spans="1:12" customFormat="1" ht="41.95" x14ac:dyDescent="0.3">
      <c r="A5" s="28" t="s">
        <v>35</v>
      </c>
      <c r="B5" s="76">
        <v>4</v>
      </c>
      <c r="C5" s="76" t="s">
        <v>33</v>
      </c>
      <c r="D5" s="76" t="s">
        <v>24</v>
      </c>
      <c r="E5" s="80" t="s">
        <v>36</v>
      </c>
      <c r="F5" s="77">
        <v>1</v>
      </c>
      <c r="G5" s="47" t="s">
        <v>26</v>
      </c>
      <c r="H5" s="48">
        <f t="shared" si="0"/>
        <v>1</v>
      </c>
      <c r="I5" s="61"/>
      <c r="J5" s="15"/>
    </row>
    <row r="6" spans="1:12" customFormat="1" ht="111.8" x14ac:dyDescent="0.3">
      <c r="A6" s="28" t="s">
        <v>37</v>
      </c>
      <c r="B6" s="76">
        <v>7</v>
      </c>
      <c r="C6" s="76" t="s">
        <v>38</v>
      </c>
      <c r="D6" s="76" t="s">
        <v>24</v>
      </c>
      <c r="E6" s="76" t="s">
        <v>39</v>
      </c>
      <c r="F6" s="77">
        <v>3</v>
      </c>
      <c r="G6" s="47" t="s">
        <v>26</v>
      </c>
      <c r="H6" s="48">
        <f t="shared" si="0"/>
        <v>3</v>
      </c>
      <c r="I6" s="61" t="s">
        <v>40</v>
      </c>
      <c r="J6" s="94" t="s">
        <v>41</v>
      </c>
    </row>
    <row r="7" spans="1:12" customFormat="1" ht="55.9" x14ac:dyDescent="0.3">
      <c r="A7" s="28" t="s">
        <v>42</v>
      </c>
      <c r="B7" s="76">
        <v>8</v>
      </c>
      <c r="C7" s="76" t="s">
        <v>43</v>
      </c>
      <c r="D7" s="76" t="s">
        <v>24</v>
      </c>
      <c r="E7" s="76" t="s">
        <v>44</v>
      </c>
      <c r="F7" s="77">
        <v>5</v>
      </c>
      <c r="G7" s="47" t="s">
        <v>26</v>
      </c>
      <c r="H7" s="48">
        <f t="shared" si="0"/>
        <v>5</v>
      </c>
      <c r="I7" s="61"/>
      <c r="J7" s="15" t="s">
        <v>45</v>
      </c>
    </row>
    <row r="8" spans="1:12" customFormat="1" ht="55.9" x14ac:dyDescent="0.3">
      <c r="A8" s="28" t="s">
        <v>46</v>
      </c>
      <c r="B8" s="76">
        <v>9</v>
      </c>
      <c r="C8" s="76" t="s">
        <v>23</v>
      </c>
      <c r="D8" s="76" t="s">
        <v>24</v>
      </c>
      <c r="E8" s="76" t="s">
        <v>47</v>
      </c>
      <c r="F8" s="77">
        <v>3</v>
      </c>
      <c r="G8" s="47" t="s">
        <v>26</v>
      </c>
      <c r="H8" s="48">
        <f t="shared" si="0"/>
        <v>3</v>
      </c>
      <c r="I8" s="61"/>
      <c r="J8" s="15"/>
    </row>
    <row r="9" spans="1:12" customFormat="1" ht="55.9" x14ac:dyDescent="0.3">
      <c r="A9" s="28" t="s">
        <v>48</v>
      </c>
      <c r="B9" s="76">
        <v>10</v>
      </c>
      <c r="C9" s="76" t="s">
        <v>23</v>
      </c>
      <c r="D9" s="76" t="s">
        <v>24</v>
      </c>
      <c r="E9" s="76" t="s">
        <v>49</v>
      </c>
      <c r="F9" s="77">
        <v>5</v>
      </c>
      <c r="G9" s="47" t="s">
        <v>26</v>
      </c>
      <c r="H9" s="48">
        <f t="shared" si="0"/>
        <v>5</v>
      </c>
      <c r="I9" s="61"/>
      <c r="J9" s="15"/>
    </row>
    <row r="10" spans="1:12" customFormat="1" ht="41.95" x14ac:dyDescent="0.3">
      <c r="A10" s="28" t="s">
        <v>50</v>
      </c>
      <c r="B10" s="76">
        <v>11</v>
      </c>
      <c r="C10" s="76" t="s">
        <v>33</v>
      </c>
      <c r="D10" s="76" t="s">
        <v>24</v>
      </c>
      <c r="E10" s="80" t="s">
        <v>51</v>
      </c>
      <c r="F10" s="77">
        <v>5</v>
      </c>
      <c r="G10" s="47" t="s">
        <v>26</v>
      </c>
      <c r="H10" s="48">
        <f t="shared" si="0"/>
        <v>5</v>
      </c>
      <c r="I10" s="61"/>
      <c r="J10" s="15"/>
    </row>
    <row r="11" spans="1:12" customFormat="1" ht="83.85" x14ac:dyDescent="0.3">
      <c r="A11" s="28" t="s">
        <v>52</v>
      </c>
      <c r="B11" s="76">
        <v>12</v>
      </c>
      <c r="C11" s="76" t="s">
        <v>33</v>
      </c>
      <c r="D11" s="76" t="s">
        <v>24</v>
      </c>
      <c r="E11" s="80" t="s">
        <v>53</v>
      </c>
      <c r="F11" s="77">
        <v>5</v>
      </c>
      <c r="G11" s="47" t="s">
        <v>26</v>
      </c>
      <c r="H11" s="48">
        <f t="shared" si="0"/>
        <v>5</v>
      </c>
      <c r="I11" s="61"/>
      <c r="J11" s="15"/>
    </row>
    <row r="12" spans="1:12" s="20" customFormat="1" ht="41.95" x14ac:dyDescent="0.3">
      <c r="A12" s="28" t="s">
        <v>54</v>
      </c>
      <c r="B12" s="76">
        <v>14</v>
      </c>
      <c r="C12" s="76" t="s">
        <v>38</v>
      </c>
      <c r="D12" s="76" t="s">
        <v>55</v>
      </c>
      <c r="E12" s="29" t="s">
        <v>56</v>
      </c>
      <c r="F12" s="77">
        <v>3</v>
      </c>
      <c r="G12" s="47" t="s">
        <v>26</v>
      </c>
      <c r="H12" s="48">
        <f t="shared" si="0"/>
        <v>3</v>
      </c>
      <c r="I12" s="61"/>
      <c r="J12" s="58"/>
    </row>
    <row r="13" spans="1:12" s="20" customFormat="1" ht="83.85" x14ac:dyDescent="0.3">
      <c r="A13" s="28" t="s">
        <v>57</v>
      </c>
      <c r="B13" s="76">
        <v>15</v>
      </c>
      <c r="C13" s="76" t="s">
        <v>38</v>
      </c>
      <c r="D13" s="76" t="s">
        <v>55</v>
      </c>
      <c r="E13" s="80" t="s">
        <v>58</v>
      </c>
      <c r="F13" s="77">
        <v>5</v>
      </c>
      <c r="G13" s="47" t="s">
        <v>26</v>
      </c>
      <c r="H13" s="48">
        <f t="shared" si="0"/>
        <v>5</v>
      </c>
      <c r="I13" s="61"/>
      <c r="J13" s="58"/>
    </row>
    <row r="14" spans="1:12" customFormat="1" ht="41.95" x14ac:dyDescent="0.3">
      <c r="A14" s="28" t="s">
        <v>59</v>
      </c>
      <c r="B14" s="76">
        <v>16</v>
      </c>
      <c r="C14" s="76" t="s">
        <v>38</v>
      </c>
      <c r="D14" s="76" t="s">
        <v>55</v>
      </c>
      <c r="E14" s="80" t="s">
        <v>60</v>
      </c>
      <c r="F14" s="77">
        <v>5</v>
      </c>
      <c r="G14" s="47" t="s">
        <v>26</v>
      </c>
      <c r="H14" s="48">
        <f t="shared" si="0"/>
        <v>5</v>
      </c>
      <c r="I14" s="61"/>
      <c r="J14" s="15"/>
    </row>
    <row r="15" spans="1:12" customFormat="1" ht="41.95" x14ac:dyDescent="0.3">
      <c r="A15" s="28" t="s">
        <v>61</v>
      </c>
      <c r="B15" s="76">
        <v>17</v>
      </c>
      <c r="C15" s="76" t="s">
        <v>38</v>
      </c>
      <c r="D15" s="76" t="s">
        <v>55</v>
      </c>
      <c r="E15" s="29" t="s">
        <v>62</v>
      </c>
      <c r="F15" s="77">
        <v>1</v>
      </c>
      <c r="G15" s="47" t="s">
        <v>26</v>
      </c>
      <c r="H15" s="48">
        <f t="shared" si="0"/>
        <v>1</v>
      </c>
      <c r="I15" s="61"/>
      <c r="J15" s="15"/>
    </row>
    <row r="16" spans="1:12" customFormat="1" ht="41.95" x14ac:dyDescent="0.3">
      <c r="A16" s="28" t="s">
        <v>63</v>
      </c>
      <c r="B16" s="76">
        <v>18</v>
      </c>
      <c r="C16" s="76" t="s">
        <v>38</v>
      </c>
      <c r="D16" s="76" t="s">
        <v>55</v>
      </c>
      <c r="E16" s="25" t="s">
        <v>64</v>
      </c>
      <c r="F16" s="77">
        <v>3</v>
      </c>
      <c r="G16" s="47" t="s">
        <v>26</v>
      </c>
      <c r="H16" s="48">
        <f t="shared" si="0"/>
        <v>3</v>
      </c>
      <c r="I16" s="61"/>
      <c r="J16" s="15"/>
    </row>
    <row r="17" spans="1:10" customFormat="1" ht="41.95" x14ac:dyDescent="0.3">
      <c r="A17" s="28" t="s">
        <v>65</v>
      </c>
      <c r="B17" s="76">
        <v>19</v>
      </c>
      <c r="C17" s="76" t="s">
        <v>66</v>
      </c>
      <c r="D17" s="76" t="s">
        <v>67</v>
      </c>
      <c r="E17" s="76" t="s">
        <v>68</v>
      </c>
      <c r="F17" s="77">
        <v>3</v>
      </c>
      <c r="G17" s="47" t="s">
        <v>26</v>
      </c>
      <c r="H17" s="48">
        <f t="shared" si="0"/>
        <v>3</v>
      </c>
      <c r="I17" s="61"/>
      <c r="J17" s="15"/>
    </row>
    <row r="18" spans="1:10" customFormat="1" ht="41.95" x14ac:dyDescent="0.3">
      <c r="A18" s="28" t="s">
        <v>69</v>
      </c>
      <c r="B18" s="76">
        <v>20</v>
      </c>
      <c r="C18" s="76" t="s">
        <v>23</v>
      </c>
      <c r="D18" s="76" t="s">
        <v>67</v>
      </c>
      <c r="E18" s="25" t="s">
        <v>70</v>
      </c>
      <c r="F18" s="77">
        <v>5</v>
      </c>
      <c r="G18" s="47" t="s">
        <v>26</v>
      </c>
      <c r="H18" s="48">
        <f t="shared" si="0"/>
        <v>5</v>
      </c>
      <c r="I18" s="61"/>
      <c r="J18" s="15"/>
    </row>
    <row r="19" spans="1:10" customFormat="1" ht="69.849999999999994" x14ac:dyDescent="0.3">
      <c r="A19" s="28" t="s">
        <v>71</v>
      </c>
      <c r="B19" s="76">
        <v>21</v>
      </c>
      <c r="C19" s="76" t="s">
        <v>23</v>
      </c>
      <c r="D19" s="76" t="s">
        <v>67</v>
      </c>
      <c r="E19" s="76" t="s">
        <v>72</v>
      </c>
      <c r="F19" s="77">
        <v>5</v>
      </c>
      <c r="G19" s="47" t="s">
        <v>26</v>
      </c>
      <c r="H19" s="48">
        <f t="shared" si="0"/>
        <v>5</v>
      </c>
      <c r="I19" s="61"/>
      <c r="J19" s="15"/>
    </row>
    <row r="20" spans="1:10" customFormat="1" ht="41.95" x14ac:dyDescent="0.3">
      <c r="A20" s="28" t="s">
        <v>73</v>
      </c>
      <c r="B20" s="76">
        <v>22</v>
      </c>
      <c r="C20" s="76" t="s">
        <v>66</v>
      </c>
      <c r="D20" s="76" t="s">
        <v>67</v>
      </c>
      <c r="E20" s="76" t="s">
        <v>74</v>
      </c>
      <c r="F20" s="77">
        <v>3</v>
      </c>
      <c r="G20" s="47" t="s">
        <v>26</v>
      </c>
      <c r="H20" s="48">
        <f t="shared" si="0"/>
        <v>3</v>
      </c>
      <c r="I20" s="61"/>
      <c r="J20" s="15"/>
    </row>
    <row r="21" spans="1:10" customFormat="1" ht="69.849999999999994" x14ac:dyDescent="0.3">
      <c r="A21" s="28" t="s">
        <v>75</v>
      </c>
      <c r="B21" s="76">
        <v>24</v>
      </c>
      <c r="C21" s="76" t="s">
        <v>66</v>
      </c>
      <c r="D21" s="76" t="s">
        <v>67</v>
      </c>
      <c r="E21" s="76" t="s">
        <v>76</v>
      </c>
      <c r="F21" s="77">
        <v>5</v>
      </c>
      <c r="G21" s="47" t="s">
        <v>26</v>
      </c>
      <c r="H21" s="48">
        <f t="shared" si="0"/>
        <v>5</v>
      </c>
      <c r="I21" s="61"/>
      <c r="J21" s="15"/>
    </row>
    <row r="22" spans="1:10" customFormat="1" ht="55.9" x14ac:dyDescent="0.3">
      <c r="A22" s="28" t="s">
        <v>77</v>
      </c>
      <c r="B22" s="76">
        <v>25</v>
      </c>
      <c r="C22" s="76" t="s">
        <v>23</v>
      </c>
      <c r="D22" s="76" t="s">
        <v>67</v>
      </c>
      <c r="E22" s="76" t="s">
        <v>78</v>
      </c>
      <c r="F22" s="77">
        <v>5</v>
      </c>
      <c r="G22" s="47" t="s">
        <v>26</v>
      </c>
      <c r="H22" s="48">
        <f t="shared" si="0"/>
        <v>5</v>
      </c>
      <c r="I22" s="61" t="s">
        <v>79</v>
      </c>
      <c r="J22" s="15"/>
    </row>
    <row r="23" spans="1:10" customFormat="1" ht="27.95" x14ac:dyDescent="0.3">
      <c r="A23" s="28" t="s">
        <v>80</v>
      </c>
      <c r="B23" s="76">
        <v>26</v>
      </c>
      <c r="C23" s="76" t="s">
        <v>23</v>
      </c>
      <c r="D23" s="76" t="s">
        <v>67</v>
      </c>
      <c r="E23" s="76" t="s">
        <v>81</v>
      </c>
      <c r="F23" s="77">
        <v>5</v>
      </c>
      <c r="G23" s="47" t="s">
        <v>26</v>
      </c>
      <c r="H23" s="48">
        <f t="shared" si="0"/>
        <v>5</v>
      </c>
      <c r="I23" s="61"/>
      <c r="J23" s="15"/>
    </row>
    <row r="24" spans="1:10" customFormat="1" ht="55.9" x14ac:dyDescent="0.3">
      <c r="A24" s="28" t="s">
        <v>82</v>
      </c>
      <c r="B24" s="76">
        <v>28</v>
      </c>
      <c r="C24" s="76" t="s">
        <v>23</v>
      </c>
      <c r="D24" s="76" t="s">
        <v>67</v>
      </c>
      <c r="E24" s="76" t="s">
        <v>83</v>
      </c>
      <c r="F24" s="77">
        <v>5</v>
      </c>
      <c r="G24" s="47" t="s">
        <v>26</v>
      </c>
      <c r="H24" s="48">
        <f t="shared" si="0"/>
        <v>5</v>
      </c>
      <c r="I24" s="61" t="s">
        <v>84</v>
      </c>
      <c r="J24" s="67" t="s">
        <v>85</v>
      </c>
    </row>
    <row r="25" spans="1:10" customFormat="1" ht="55.9" x14ac:dyDescent="0.3">
      <c r="A25" s="28" t="s">
        <v>86</v>
      </c>
      <c r="B25" s="76">
        <v>29</v>
      </c>
      <c r="C25" s="76" t="s">
        <v>23</v>
      </c>
      <c r="D25" s="76" t="s">
        <v>67</v>
      </c>
      <c r="E25" s="76" t="s">
        <v>87</v>
      </c>
      <c r="F25" s="77">
        <v>5</v>
      </c>
      <c r="G25" s="47" t="s">
        <v>26</v>
      </c>
      <c r="H25" s="48">
        <f t="shared" si="0"/>
        <v>5</v>
      </c>
      <c r="I25" s="61" t="s">
        <v>88</v>
      </c>
      <c r="J25" s="15"/>
    </row>
    <row r="26" spans="1:10" customFormat="1" ht="41.95" x14ac:dyDescent="0.3">
      <c r="A26" s="28" t="s">
        <v>89</v>
      </c>
      <c r="B26" s="76">
        <v>30</v>
      </c>
      <c r="C26" s="76" t="s">
        <v>23</v>
      </c>
      <c r="D26" s="76" t="s">
        <v>67</v>
      </c>
      <c r="E26" s="76" t="s">
        <v>90</v>
      </c>
      <c r="F26" s="77">
        <v>5</v>
      </c>
      <c r="G26" s="47" t="s">
        <v>26</v>
      </c>
      <c r="H26" s="48">
        <f t="shared" si="0"/>
        <v>5</v>
      </c>
      <c r="I26" s="61"/>
      <c r="J26" s="15"/>
    </row>
    <row r="27" spans="1:10" customFormat="1" ht="27.95" x14ac:dyDescent="0.3">
      <c r="A27" s="28" t="s">
        <v>91</v>
      </c>
      <c r="B27" s="76">
        <v>31</v>
      </c>
      <c r="C27" s="76" t="s">
        <v>92</v>
      </c>
      <c r="D27" s="76" t="s">
        <v>93</v>
      </c>
      <c r="E27" s="80" t="s">
        <v>94</v>
      </c>
      <c r="F27" s="77">
        <v>3</v>
      </c>
      <c r="G27" s="47" t="s">
        <v>26</v>
      </c>
      <c r="H27" s="48">
        <f t="shared" si="0"/>
        <v>3</v>
      </c>
      <c r="I27" s="61"/>
      <c r="J27" s="15"/>
    </row>
    <row r="28" spans="1:10" customFormat="1" ht="27.95" x14ac:dyDescent="0.3">
      <c r="A28" s="28" t="s">
        <v>95</v>
      </c>
      <c r="B28" s="76">
        <v>32</v>
      </c>
      <c r="C28" s="76" t="s">
        <v>33</v>
      </c>
      <c r="D28" s="76" t="s">
        <v>93</v>
      </c>
      <c r="E28" s="76" t="s">
        <v>96</v>
      </c>
      <c r="F28" s="77">
        <v>1</v>
      </c>
      <c r="G28" s="47" t="s">
        <v>26</v>
      </c>
      <c r="H28" s="48">
        <f t="shared" si="0"/>
        <v>1</v>
      </c>
      <c r="I28" s="62"/>
      <c r="J28" s="15"/>
    </row>
    <row r="29" spans="1:10" customFormat="1" ht="41.95" x14ac:dyDescent="0.3">
      <c r="A29" s="28" t="s">
        <v>97</v>
      </c>
      <c r="B29" s="76">
        <v>36</v>
      </c>
      <c r="C29" s="76" t="s">
        <v>33</v>
      </c>
      <c r="D29" s="76" t="s">
        <v>93</v>
      </c>
      <c r="E29" s="76" t="s">
        <v>98</v>
      </c>
      <c r="F29" s="77">
        <v>3</v>
      </c>
      <c r="G29" s="47" t="s">
        <v>26</v>
      </c>
      <c r="H29" s="48">
        <f t="shared" si="0"/>
        <v>3</v>
      </c>
      <c r="I29" s="61"/>
      <c r="J29" s="15"/>
    </row>
    <row r="30" spans="1:10" customFormat="1" ht="47.95" customHeight="1" x14ac:dyDescent="0.3">
      <c r="A30" s="28" t="s">
        <v>99</v>
      </c>
      <c r="B30" s="76">
        <v>37</v>
      </c>
      <c r="C30" s="76" t="s">
        <v>33</v>
      </c>
      <c r="D30" s="76" t="s">
        <v>93</v>
      </c>
      <c r="E30" s="29" t="s">
        <v>100</v>
      </c>
      <c r="F30" s="77">
        <v>1</v>
      </c>
      <c r="G30" s="47" t="s">
        <v>26</v>
      </c>
      <c r="H30" s="48">
        <f t="shared" si="0"/>
        <v>1</v>
      </c>
      <c r="I30" s="61"/>
      <c r="J30" s="15"/>
    </row>
    <row r="31" spans="1:10" customFormat="1" ht="55.9" x14ac:dyDescent="0.3">
      <c r="A31" s="28" t="s">
        <v>101</v>
      </c>
      <c r="B31" s="76">
        <v>38</v>
      </c>
      <c r="C31" s="76" t="s">
        <v>102</v>
      </c>
      <c r="D31" s="76" t="s">
        <v>93</v>
      </c>
      <c r="E31" s="76" t="s">
        <v>103</v>
      </c>
      <c r="F31" s="77">
        <v>5</v>
      </c>
      <c r="G31" s="47" t="s">
        <v>26</v>
      </c>
      <c r="H31" s="48">
        <f t="shared" si="0"/>
        <v>5</v>
      </c>
      <c r="I31" s="61"/>
      <c r="J31" s="15" t="s">
        <v>104</v>
      </c>
    </row>
    <row r="32" spans="1:10" customFormat="1" ht="60.6" customHeight="1" x14ac:dyDescent="0.3">
      <c r="A32" s="28" t="s">
        <v>105</v>
      </c>
      <c r="B32" s="76">
        <v>39</v>
      </c>
      <c r="C32" s="76" t="s">
        <v>66</v>
      </c>
      <c r="D32" s="76" t="s">
        <v>93</v>
      </c>
      <c r="E32" s="80" t="s">
        <v>106</v>
      </c>
      <c r="F32" s="77">
        <v>5</v>
      </c>
      <c r="G32" s="47" t="s">
        <v>26</v>
      </c>
      <c r="H32" s="48">
        <f t="shared" si="0"/>
        <v>5</v>
      </c>
      <c r="I32" s="61"/>
      <c r="J32" s="15"/>
    </row>
    <row r="33" spans="1:10" customFormat="1" ht="72" customHeight="1" x14ac:dyDescent="0.3">
      <c r="A33" s="28" t="s">
        <v>107</v>
      </c>
      <c r="B33" s="76">
        <v>40</v>
      </c>
      <c r="C33" s="76" t="s">
        <v>23</v>
      </c>
      <c r="D33" s="76" t="s">
        <v>93</v>
      </c>
      <c r="E33" s="76" t="s">
        <v>108</v>
      </c>
      <c r="F33" s="77">
        <v>5</v>
      </c>
      <c r="G33" s="47" t="s">
        <v>26</v>
      </c>
      <c r="H33" s="48">
        <f t="shared" si="0"/>
        <v>5</v>
      </c>
      <c r="I33" s="62"/>
      <c r="J33" s="15" t="s">
        <v>109</v>
      </c>
    </row>
    <row r="34" spans="1:10" customFormat="1" ht="27.95" x14ac:dyDescent="0.3">
      <c r="A34" s="28" t="s">
        <v>110</v>
      </c>
      <c r="B34" s="76">
        <v>41</v>
      </c>
      <c r="C34" s="76" t="s">
        <v>23</v>
      </c>
      <c r="D34" s="76" t="s">
        <v>111</v>
      </c>
      <c r="E34" s="76" t="s">
        <v>112</v>
      </c>
      <c r="F34" s="77">
        <v>3</v>
      </c>
      <c r="G34" s="47" t="s">
        <v>26</v>
      </c>
      <c r="H34" s="48">
        <f t="shared" si="0"/>
        <v>3</v>
      </c>
      <c r="I34" s="62"/>
      <c r="J34" s="15" t="s">
        <v>113</v>
      </c>
    </row>
    <row r="35" spans="1:10" customFormat="1" ht="69.849999999999994" x14ac:dyDescent="0.3">
      <c r="A35" s="28" t="s">
        <v>114</v>
      </c>
      <c r="B35" s="76">
        <v>42</v>
      </c>
      <c r="C35" s="76" t="s">
        <v>23</v>
      </c>
      <c r="D35" s="76" t="s">
        <v>111</v>
      </c>
      <c r="E35" s="29" t="s">
        <v>115</v>
      </c>
      <c r="F35" s="77">
        <v>5</v>
      </c>
      <c r="G35" s="47" t="s">
        <v>26</v>
      </c>
      <c r="H35" s="48">
        <f t="shared" si="0"/>
        <v>5</v>
      </c>
      <c r="I35" s="62" t="s">
        <v>116</v>
      </c>
      <c r="J35" s="15"/>
    </row>
    <row r="36" spans="1:10" customFormat="1" ht="27.95" x14ac:dyDescent="0.3">
      <c r="A36" s="28" t="s">
        <v>117</v>
      </c>
      <c r="B36" s="76">
        <v>43</v>
      </c>
      <c r="C36" s="76" t="s">
        <v>23</v>
      </c>
      <c r="D36" s="76" t="s">
        <v>111</v>
      </c>
      <c r="E36" s="81" t="s">
        <v>118</v>
      </c>
      <c r="F36" s="77">
        <v>5</v>
      </c>
      <c r="G36" s="47" t="s">
        <v>26</v>
      </c>
      <c r="H36" s="48">
        <f t="shared" si="0"/>
        <v>5</v>
      </c>
      <c r="I36" s="62" t="s">
        <v>116</v>
      </c>
      <c r="J36" s="15"/>
    </row>
    <row r="37" spans="1:10" customFormat="1" ht="74.45" customHeight="1" x14ac:dyDescent="0.3">
      <c r="A37" s="28" t="s">
        <v>119</v>
      </c>
      <c r="B37" s="76">
        <v>44</v>
      </c>
      <c r="C37" s="76" t="s">
        <v>66</v>
      </c>
      <c r="D37" s="76" t="s">
        <v>111</v>
      </c>
      <c r="E37" s="76" t="s">
        <v>120</v>
      </c>
      <c r="F37" s="77">
        <v>5</v>
      </c>
      <c r="G37" s="47" t="s">
        <v>26</v>
      </c>
      <c r="H37" s="48">
        <f t="shared" si="0"/>
        <v>5</v>
      </c>
      <c r="I37" s="62"/>
      <c r="J37" s="15"/>
    </row>
    <row r="38" spans="1:10" customFormat="1" ht="58.85" customHeight="1" x14ac:dyDescent="0.3">
      <c r="A38" s="28" t="s">
        <v>121</v>
      </c>
      <c r="B38" s="76">
        <v>45</v>
      </c>
      <c r="C38" s="76" t="s">
        <v>23</v>
      </c>
      <c r="D38" s="76" t="s">
        <v>122</v>
      </c>
      <c r="E38" s="76" t="s">
        <v>123</v>
      </c>
      <c r="F38" s="77">
        <v>3</v>
      </c>
      <c r="G38" s="47" t="s">
        <v>26</v>
      </c>
      <c r="H38" s="48">
        <f t="shared" si="0"/>
        <v>3</v>
      </c>
      <c r="I38" s="62"/>
      <c r="J38" s="15" t="s">
        <v>124</v>
      </c>
    </row>
    <row r="39" spans="1:10" customFormat="1" ht="41.95" x14ac:dyDescent="0.3">
      <c r="A39" s="28" t="s">
        <v>125</v>
      </c>
      <c r="B39" s="76">
        <v>47</v>
      </c>
      <c r="C39" s="76" t="s">
        <v>66</v>
      </c>
      <c r="D39" s="76" t="s">
        <v>122</v>
      </c>
      <c r="E39" s="76" t="s">
        <v>126</v>
      </c>
      <c r="F39" s="77">
        <v>5</v>
      </c>
      <c r="G39" s="47" t="s">
        <v>26</v>
      </c>
      <c r="H39" s="48">
        <f t="shared" si="0"/>
        <v>5</v>
      </c>
      <c r="I39" s="61"/>
      <c r="J39" s="15"/>
    </row>
    <row r="40" spans="1:10" customFormat="1" ht="41.95" x14ac:dyDescent="0.3">
      <c r="A40" s="28" t="s">
        <v>127</v>
      </c>
      <c r="B40" s="76">
        <v>49</v>
      </c>
      <c r="C40" s="76" t="s">
        <v>23</v>
      </c>
      <c r="D40" s="76" t="s">
        <v>128</v>
      </c>
      <c r="E40" s="76" t="s">
        <v>129</v>
      </c>
      <c r="F40" s="77">
        <v>3</v>
      </c>
      <c r="G40" s="47" t="s">
        <v>26</v>
      </c>
      <c r="H40" s="48">
        <f t="shared" si="0"/>
        <v>3</v>
      </c>
      <c r="I40" s="62"/>
      <c r="J40" s="15"/>
    </row>
    <row r="41" spans="1:10" customFormat="1" ht="41.95" x14ac:dyDescent="0.3">
      <c r="A41" s="28" t="s">
        <v>130</v>
      </c>
      <c r="B41" s="76">
        <v>50</v>
      </c>
      <c r="C41" s="76" t="s">
        <v>23</v>
      </c>
      <c r="D41" s="76" t="s">
        <v>128</v>
      </c>
      <c r="E41" s="80" t="s">
        <v>131</v>
      </c>
      <c r="F41" s="77">
        <v>5</v>
      </c>
      <c r="G41" s="47" t="s">
        <v>26</v>
      </c>
      <c r="H41" s="48">
        <f t="shared" si="0"/>
        <v>5</v>
      </c>
      <c r="I41" s="61"/>
      <c r="J41" s="15"/>
    </row>
    <row r="42" spans="1:10" s="20" customFormat="1" ht="105.05" customHeight="1" x14ac:dyDescent="0.3">
      <c r="A42" s="28" t="s">
        <v>132</v>
      </c>
      <c r="B42" s="76">
        <v>52</v>
      </c>
      <c r="C42" s="76" t="s">
        <v>23</v>
      </c>
      <c r="D42" s="76" t="s">
        <v>128</v>
      </c>
      <c r="E42" s="29" t="s">
        <v>133</v>
      </c>
      <c r="F42" s="77">
        <v>5</v>
      </c>
      <c r="G42" s="47" t="s">
        <v>26</v>
      </c>
      <c r="H42" s="48">
        <f t="shared" si="0"/>
        <v>5</v>
      </c>
      <c r="I42" s="61"/>
      <c r="J42" s="15" t="s">
        <v>113</v>
      </c>
    </row>
    <row r="43" spans="1:10" s="79" customFormat="1" ht="27.95" x14ac:dyDescent="0.3">
      <c r="A43" s="28" t="s">
        <v>134</v>
      </c>
      <c r="B43" s="76">
        <v>53</v>
      </c>
      <c r="C43" s="76" t="s">
        <v>23</v>
      </c>
      <c r="D43" s="76" t="s">
        <v>135</v>
      </c>
      <c r="E43" s="80" t="s">
        <v>136</v>
      </c>
      <c r="F43" s="77">
        <v>1</v>
      </c>
      <c r="G43" s="47" t="s">
        <v>26</v>
      </c>
      <c r="H43" s="48">
        <f t="shared" si="0"/>
        <v>1</v>
      </c>
      <c r="I43" s="61" t="s">
        <v>137</v>
      </c>
      <c r="J43" s="78"/>
    </row>
    <row r="44" spans="1:10" customFormat="1" ht="27.95" x14ac:dyDescent="0.3">
      <c r="A44" s="28" t="s">
        <v>138</v>
      </c>
      <c r="B44" s="76">
        <v>54</v>
      </c>
      <c r="C44" s="76" t="s">
        <v>23</v>
      </c>
      <c r="D44" s="76" t="s">
        <v>135</v>
      </c>
      <c r="E44" s="76" t="s">
        <v>139</v>
      </c>
      <c r="F44" s="77">
        <v>1</v>
      </c>
      <c r="G44" s="47" t="s">
        <v>26</v>
      </c>
      <c r="H44" s="48">
        <f t="shared" si="0"/>
        <v>1</v>
      </c>
      <c r="I44" s="61"/>
      <c r="J44" s="15"/>
    </row>
    <row r="45" spans="1:10" customFormat="1" ht="27.95" x14ac:dyDescent="0.3">
      <c r="A45" s="28" t="s">
        <v>140</v>
      </c>
      <c r="B45" s="76">
        <v>55</v>
      </c>
      <c r="C45" s="76" t="s">
        <v>23</v>
      </c>
      <c r="D45" s="76" t="s">
        <v>135</v>
      </c>
      <c r="E45" s="76" t="s">
        <v>141</v>
      </c>
      <c r="F45" s="77">
        <v>3</v>
      </c>
      <c r="G45" s="47" t="s">
        <v>26</v>
      </c>
      <c r="H45" s="48">
        <f t="shared" si="0"/>
        <v>3</v>
      </c>
      <c r="I45" s="61"/>
      <c r="J45" s="15"/>
    </row>
    <row r="46" spans="1:10" customFormat="1" ht="41.95" x14ac:dyDescent="0.3">
      <c r="A46" s="28" t="s">
        <v>142</v>
      </c>
      <c r="B46" s="76">
        <v>57</v>
      </c>
      <c r="C46" s="76" t="s">
        <v>38</v>
      </c>
      <c r="D46" s="76" t="s">
        <v>143</v>
      </c>
      <c r="E46" s="80" t="s">
        <v>144</v>
      </c>
      <c r="F46" s="77">
        <v>3</v>
      </c>
      <c r="G46" s="47" t="s">
        <v>26</v>
      </c>
      <c r="H46" s="48">
        <f t="shared" si="0"/>
        <v>3</v>
      </c>
      <c r="I46" s="61"/>
      <c r="J46" s="15"/>
    </row>
    <row r="47" spans="1:10" s="79" customFormat="1" ht="27.95" x14ac:dyDescent="0.3">
      <c r="A47" s="28" t="s">
        <v>145</v>
      </c>
      <c r="B47" s="76">
        <v>58</v>
      </c>
      <c r="C47" s="76" t="s">
        <v>38</v>
      </c>
      <c r="D47" s="76" t="s">
        <v>143</v>
      </c>
      <c r="E47" s="76" t="s">
        <v>146</v>
      </c>
      <c r="F47" s="77">
        <v>3</v>
      </c>
      <c r="G47" s="47" t="s">
        <v>26</v>
      </c>
      <c r="H47" s="48">
        <f t="shared" si="0"/>
        <v>3</v>
      </c>
      <c r="I47" s="61" t="s">
        <v>147</v>
      </c>
      <c r="J47" s="78"/>
    </row>
    <row r="48" spans="1:10" customFormat="1" ht="55.9" x14ac:dyDescent="0.3">
      <c r="A48" s="28" t="s">
        <v>148</v>
      </c>
      <c r="B48" s="76">
        <v>59</v>
      </c>
      <c r="C48" s="76" t="s">
        <v>43</v>
      </c>
      <c r="D48" s="76" t="s">
        <v>149</v>
      </c>
      <c r="E48" s="76" t="s">
        <v>150</v>
      </c>
      <c r="F48" s="77">
        <v>5</v>
      </c>
      <c r="G48" s="47" t="s">
        <v>26</v>
      </c>
      <c r="H48" s="48">
        <f t="shared" si="0"/>
        <v>5</v>
      </c>
      <c r="I48" s="61"/>
      <c r="J48" s="15"/>
    </row>
    <row r="49" spans="1:10" customFormat="1" ht="41.95" x14ac:dyDescent="0.3">
      <c r="A49" s="28" t="s">
        <v>151</v>
      </c>
      <c r="B49" s="76">
        <v>60</v>
      </c>
      <c r="C49" s="76" t="s">
        <v>152</v>
      </c>
      <c r="D49" s="76" t="s">
        <v>149</v>
      </c>
      <c r="E49" s="76" t="s">
        <v>153</v>
      </c>
      <c r="F49" s="77">
        <v>3</v>
      </c>
      <c r="G49" s="47" t="s">
        <v>26</v>
      </c>
      <c r="H49" s="48">
        <f t="shared" si="0"/>
        <v>3</v>
      </c>
      <c r="I49" s="61"/>
      <c r="J49" s="15"/>
    </row>
    <row r="50" spans="1:10" customFormat="1" ht="41.95" x14ac:dyDescent="0.3">
      <c r="A50" s="28" t="s">
        <v>154</v>
      </c>
      <c r="B50" s="76">
        <v>64</v>
      </c>
      <c r="C50" s="76" t="s">
        <v>38</v>
      </c>
      <c r="D50" s="82" t="s">
        <v>155</v>
      </c>
      <c r="E50" s="76" t="s">
        <v>156</v>
      </c>
      <c r="F50" s="77">
        <v>5</v>
      </c>
      <c r="G50" s="47" t="s">
        <v>26</v>
      </c>
      <c r="H50" s="48">
        <f t="shared" si="0"/>
        <v>5</v>
      </c>
      <c r="I50" s="61" t="s">
        <v>157</v>
      </c>
      <c r="J50" s="15"/>
    </row>
    <row r="51" spans="1:10" customFormat="1" ht="41.95" x14ac:dyDescent="0.3">
      <c r="A51" s="28" t="s">
        <v>158</v>
      </c>
      <c r="B51" s="76">
        <v>65</v>
      </c>
      <c r="C51" s="76" t="s">
        <v>33</v>
      </c>
      <c r="D51" s="76" t="s">
        <v>159</v>
      </c>
      <c r="E51" s="76" t="s">
        <v>160</v>
      </c>
      <c r="F51" s="77">
        <v>5</v>
      </c>
      <c r="G51" s="47" t="s">
        <v>26</v>
      </c>
      <c r="H51" s="48">
        <f t="shared" si="0"/>
        <v>5</v>
      </c>
      <c r="I51" s="61"/>
      <c r="J51" s="15"/>
    </row>
    <row r="52" spans="1:10" customFormat="1" ht="41.95" x14ac:dyDescent="0.3">
      <c r="A52" s="28" t="s">
        <v>161</v>
      </c>
      <c r="B52" s="76">
        <v>66</v>
      </c>
      <c r="C52" s="76" t="s">
        <v>23</v>
      </c>
      <c r="D52" s="76" t="s">
        <v>159</v>
      </c>
      <c r="E52" s="76" t="s">
        <v>162</v>
      </c>
      <c r="F52" s="77">
        <v>5</v>
      </c>
      <c r="G52" s="47" t="s">
        <v>26</v>
      </c>
      <c r="H52" s="48">
        <f t="shared" si="0"/>
        <v>5</v>
      </c>
      <c r="I52" s="61"/>
      <c r="J52" s="15"/>
    </row>
    <row r="53" spans="1:10" customFormat="1" ht="41.95" x14ac:dyDescent="0.3">
      <c r="A53" s="28" t="s">
        <v>163</v>
      </c>
      <c r="B53" s="76">
        <v>67</v>
      </c>
      <c r="C53" s="76" t="s">
        <v>23</v>
      </c>
      <c r="D53" s="76" t="s">
        <v>159</v>
      </c>
      <c r="E53" s="76" t="s">
        <v>164</v>
      </c>
      <c r="F53" s="77">
        <v>3</v>
      </c>
      <c r="G53" s="47" t="s">
        <v>26</v>
      </c>
      <c r="H53" s="48">
        <f t="shared" ref="H53:H116" si="1">IF(G53="Ja",F53,0)</f>
        <v>3</v>
      </c>
      <c r="I53" s="61"/>
      <c r="J53" s="15"/>
    </row>
    <row r="54" spans="1:10" customFormat="1" ht="41.95" x14ac:dyDescent="0.3">
      <c r="A54" s="28" t="s">
        <v>165</v>
      </c>
      <c r="B54" s="76">
        <v>68</v>
      </c>
      <c r="C54" s="76" t="s">
        <v>33</v>
      </c>
      <c r="D54" s="76" t="s">
        <v>159</v>
      </c>
      <c r="E54" s="76" t="s">
        <v>166</v>
      </c>
      <c r="F54" s="77">
        <v>5</v>
      </c>
      <c r="G54" s="47" t="s">
        <v>26</v>
      </c>
      <c r="H54" s="48">
        <f t="shared" si="1"/>
        <v>5</v>
      </c>
      <c r="I54" s="61" t="s">
        <v>167</v>
      </c>
      <c r="J54" s="15"/>
    </row>
    <row r="55" spans="1:10" customFormat="1" ht="41.95" x14ac:dyDescent="0.3">
      <c r="A55" s="28" t="s">
        <v>168</v>
      </c>
      <c r="B55" s="76">
        <v>69</v>
      </c>
      <c r="C55" s="76" t="s">
        <v>33</v>
      </c>
      <c r="D55" s="76" t="s">
        <v>159</v>
      </c>
      <c r="E55" s="76" t="s">
        <v>169</v>
      </c>
      <c r="F55" s="77">
        <v>3</v>
      </c>
      <c r="G55" s="47" t="s">
        <v>26</v>
      </c>
      <c r="H55" s="48">
        <f t="shared" si="1"/>
        <v>3</v>
      </c>
      <c r="I55" s="61"/>
      <c r="J55" s="15"/>
    </row>
    <row r="56" spans="1:10" customFormat="1" ht="55.9" x14ac:dyDescent="0.3">
      <c r="A56" s="28" t="s">
        <v>170</v>
      </c>
      <c r="B56" s="76">
        <v>70</v>
      </c>
      <c r="C56" s="76" t="s">
        <v>33</v>
      </c>
      <c r="D56" s="76" t="s">
        <v>159</v>
      </c>
      <c r="E56" s="76" t="s">
        <v>171</v>
      </c>
      <c r="F56" s="77">
        <v>5</v>
      </c>
      <c r="G56" s="47" t="s">
        <v>26</v>
      </c>
      <c r="H56" s="48">
        <f t="shared" si="1"/>
        <v>5</v>
      </c>
      <c r="I56" s="61" t="s">
        <v>172</v>
      </c>
      <c r="J56" s="15"/>
    </row>
    <row r="57" spans="1:10" customFormat="1" ht="55.9" x14ac:dyDescent="0.3">
      <c r="A57" s="28" t="s">
        <v>173</v>
      </c>
      <c r="B57" s="76">
        <v>72</v>
      </c>
      <c r="C57" s="76" t="s">
        <v>23</v>
      </c>
      <c r="D57" s="76" t="s">
        <v>174</v>
      </c>
      <c r="E57" s="76" t="s">
        <v>175</v>
      </c>
      <c r="F57" s="77">
        <v>3</v>
      </c>
      <c r="G57" s="47" t="s">
        <v>26</v>
      </c>
      <c r="H57" s="48">
        <f t="shared" si="1"/>
        <v>3</v>
      </c>
      <c r="I57" s="61"/>
      <c r="J57" s="15"/>
    </row>
    <row r="58" spans="1:10" customFormat="1" ht="55.9" x14ac:dyDescent="0.3">
      <c r="A58" s="28" t="s">
        <v>176</v>
      </c>
      <c r="B58" s="76">
        <v>73</v>
      </c>
      <c r="C58" s="76" t="s">
        <v>43</v>
      </c>
      <c r="D58" s="76" t="s">
        <v>174</v>
      </c>
      <c r="E58" s="76" t="s">
        <v>177</v>
      </c>
      <c r="F58" s="77">
        <v>5</v>
      </c>
      <c r="G58" s="47" t="s">
        <v>26</v>
      </c>
      <c r="H58" s="48">
        <f t="shared" si="1"/>
        <v>5</v>
      </c>
      <c r="I58" s="61" t="s">
        <v>178</v>
      </c>
      <c r="J58" s="15" t="s">
        <v>179</v>
      </c>
    </row>
    <row r="59" spans="1:10" customFormat="1" ht="27.95" x14ac:dyDescent="0.3">
      <c r="A59" s="28" t="s">
        <v>180</v>
      </c>
      <c r="B59" s="76">
        <v>74</v>
      </c>
      <c r="C59" s="76" t="s">
        <v>23</v>
      </c>
      <c r="D59" s="76" t="s">
        <v>174</v>
      </c>
      <c r="E59" s="76" t="s">
        <v>181</v>
      </c>
      <c r="F59" s="77">
        <v>5</v>
      </c>
      <c r="G59" s="47" t="s">
        <v>26</v>
      </c>
      <c r="H59" s="48">
        <f t="shared" si="1"/>
        <v>5</v>
      </c>
      <c r="I59" s="61"/>
      <c r="J59" s="15"/>
    </row>
    <row r="60" spans="1:10" customFormat="1" ht="55.9" x14ac:dyDescent="0.3">
      <c r="A60" s="28" t="s">
        <v>182</v>
      </c>
      <c r="B60" s="76">
        <v>75</v>
      </c>
      <c r="C60" s="76" t="s">
        <v>23</v>
      </c>
      <c r="D60" s="76" t="s">
        <v>174</v>
      </c>
      <c r="E60" s="76" t="s">
        <v>183</v>
      </c>
      <c r="F60" s="77">
        <v>5</v>
      </c>
      <c r="G60" s="47" t="s">
        <v>26</v>
      </c>
      <c r="H60" s="48">
        <f t="shared" si="1"/>
        <v>5</v>
      </c>
      <c r="I60" s="61"/>
      <c r="J60" s="15"/>
    </row>
    <row r="61" spans="1:10" customFormat="1" ht="41.95" x14ac:dyDescent="0.3">
      <c r="A61" s="28" t="s">
        <v>184</v>
      </c>
      <c r="B61" s="76">
        <v>78</v>
      </c>
      <c r="C61" s="76" t="s">
        <v>23</v>
      </c>
      <c r="D61" s="76" t="s">
        <v>174</v>
      </c>
      <c r="E61" s="76" t="s">
        <v>185</v>
      </c>
      <c r="F61" s="77">
        <v>5</v>
      </c>
      <c r="G61" s="47" t="s">
        <v>26</v>
      </c>
      <c r="H61" s="48">
        <f t="shared" si="1"/>
        <v>5</v>
      </c>
      <c r="I61" s="61"/>
      <c r="J61" s="15"/>
    </row>
    <row r="62" spans="1:10" customFormat="1" ht="27.95" x14ac:dyDescent="0.3">
      <c r="A62" s="28" t="s">
        <v>186</v>
      </c>
      <c r="B62" s="76">
        <v>79</v>
      </c>
      <c r="C62" s="76" t="s">
        <v>33</v>
      </c>
      <c r="D62" s="76" t="s">
        <v>174</v>
      </c>
      <c r="E62" s="76" t="s">
        <v>187</v>
      </c>
      <c r="F62" s="77">
        <v>3</v>
      </c>
      <c r="G62" s="47" t="s">
        <v>26</v>
      </c>
      <c r="H62" s="48">
        <f t="shared" si="1"/>
        <v>3</v>
      </c>
      <c r="I62" s="61"/>
      <c r="J62" s="15"/>
    </row>
    <row r="63" spans="1:10" customFormat="1" ht="55.9" x14ac:dyDescent="0.3">
      <c r="A63" s="28" t="s">
        <v>188</v>
      </c>
      <c r="B63" s="76">
        <v>80</v>
      </c>
      <c r="C63" s="76" t="s">
        <v>189</v>
      </c>
      <c r="D63" s="76" t="s">
        <v>190</v>
      </c>
      <c r="E63" s="80" t="s">
        <v>191</v>
      </c>
      <c r="F63" s="77">
        <v>5</v>
      </c>
      <c r="G63" s="47" t="s">
        <v>26</v>
      </c>
      <c r="H63" s="48">
        <f t="shared" si="1"/>
        <v>5</v>
      </c>
      <c r="I63" s="61"/>
      <c r="J63" s="15"/>
    </row>
    <row r="64" spans="1:10" customFormat="1" ht="41.95" x14ac:dyDescent="0.3">
      <c r="A64" s="28" t="s">
        <v>192</v>
      </c>
      <c r="B64" s="76">
        <v>81</v>
      </c>
      <c r="C64" s="76" t="s">
        <v>23</v>
      </c>
      <c r="D64" s="76" t="s">
        <v>190</v>
      </c>
      <c r="E64" s="76" t="s">
        <v>193</v>
      </c>
      <c r="F64" s="77">
        <v>3</v>
      </c>
      <c r="G64" s="47" t="s">
        <v>26</v>
      </c>
      <c r="H64" s="48">
        <f t="shared" si="1"/>
        <v>3</v>
      </c>
      <c r="I64" s="61" t="s">
        <v>194</v>
      </c>
      <c r="J64" s="15"/>
    </row>
    <row r="65" spans="1:10" customFormat="1" ht="41.95" x14ac:dyDescent="0.3">
      <c r="A65" s="28" t="s">
        <v>195</v>
      </c>
      <c r="B65" s="76">
        <v>83</v>
      </c>
      <c r="C65" s="76" t="s">
        <v>23</v>
      </c>
      <c r="D65" s="76" t="s">
        <v>190</v>
      </c>
      <c r="E65" s="76" t="s">
        <v>196</v>
      </c>
      <c r="F65" s="77">
        <v>1</v>
      </c>
      <c r="G65" s="47" t="s">
        <v>26</v>
      </c>
      <c r="H65" s="48">
        <f t="shared" si="1"/>
        <v>1</v>
      </c>
      <c r="I65" s="61"/>
      <c r="J65" s="15"/>
    </row>
    <row r="66" spans="1:10" customFormat="1" ht="27.95" x14ac:dyDescent="0.3">
      <c r="A66" s="28" t="s">
        <v>197</v>
      </c>
      <c r="B66" s="76">
        <v>101</v>
      </c>
      <c r="C66" s="76" t="s">
        <v>152</v>
      </c>
      <c r="D66" s="76" t="s">
        <v>198</v>
      </c>
      <c r="E66" s="76" t="s">
        <v>199</v>
      </c>
      <c r="F66" s="77">
        <v>1</v>
      </c>
      <c r="G66" s="47" t="s">
        <v>26</v>
      </c>
      <c r="H66" s="48">
        <f t="shared" si="1"/>
        <v>1</v>
      </c>
      <c r="I66" s="61"/>
      <c r="J66" s="94" t="s">
        <v>200</v>
      </c>
    </row>
    <row r="67" spans="1:10" ht="27.95" x14ac:dyDescent="0.3">
      <c r="A67" s="28" t="s">
        <v>201</v>
      </c>
      <c r="B67" s="76">
        <v>104</v>
      </c>
      <c r="C67" s="76" t="s">
        <v>202</v>
      </c>
      <c r="D67" s="76" t="s">
        <v>198</v>
      </c>
      <c r="E67" s="25" t="s">
        <v>203</v>
      </c>
      <c r="F67" s="77">
        <v>5</v>
      </c>
      <c r="G67" s="47" t="s">
        <v>26</v>
      </c>
      <c r="H67" s="48">
        <f t="shared" si="1"/>
        <v>5</v>
      </c>
      <c r="I67" s="61"/>
      <c r="J67" s="83"/>
    </row>
    <row r="68" spans="1:10" ht="41.95" x14ac:dyDescent="0.3">
      <c r="A68" s="28" t="s">
        <v>204</v>
      </c>
      <c r="B68" s="76">
        <v>109</v>
      </c>
      <c r="C68" s="76" t="s">
        <v>33</v>
      </c>
      <c r="D68" s="76" t="s">
        <v>198</v>
      </c>
      <c r="E68" s="25" t="s">
        <v>205</v>
      </c>
      <c r="F68" s="77">
        <v>5</v>
      </c>
      <c r="G68" s="47" t="s">
        <v>26</v>
      </c>
      <c r="H68" s="48">
        <f t="shared" si="1"/>
        <v>5</v>
      </c>
      <c r="I68" s="61"/>
      <c r="J68" s="83"/>
    </row>
    <row r="69" spans="1:10" ht="27.95" x14ac:dyDescent="0.3">
      <c r="A69" s="28" t="s">
        <v>206</v>
      </c>
      <c r="B69" s="76">
        <v>110</v>
      </c>
      <c r="C69" s="76" t="s">
        <v>33</v>
      </c>
      <c r="D69" s="76" t="s">
        <v>198</v>
      </c>
      <c r="E69" s="29" t="s">
        <v>207</v>
      </c>
      <c r="F69" s="77">
        <v>3</v>
      </c>
      <c r="G69" s="47" t="s">
        <v>26</v>
      </c>
      <c r="H69" s="48">
        <f t="shared" si="1"/>
        <v>3</v>
      </c>
      <c r="I69" s="61" t="s">
        <v>208</v>
      </c>
      <c r="J69" s="83"/>
    </row>
    <row r="70" spans="1:10" ht="41.95" x14ac:dyDescent="0.3">
      <c r="A70" s="28" t="s">
        <v>209</v>
      </c>
      <c r="B70" s="76">
        <v>118</v>
      </c>
      <c r="C70" s="76" t="s">
        <v>33</v>
      </c>
      <c r="D70" s="76" t="s">
        <v>198</v>
      </c>
      <c r="E70" s="80" t="s">
        <v>210</v>
      </c>
      <c r="F70" s="77">
        <v>5</v>
      </c>
      <c r="G70" s="47" t="s">
        <v>26</v>
      </c>
      <c r="H70" s="48">
        <f t="shared" si="1"/>
        <v>5</v>
      </c>
      <c r="I70" s="61"/>
      <c r="J70" s="83"/>
    </row>
    <row r="71" spans="1:10" ht="55.9" x14ac:dyDescent="0.3">
      <c r="A71" s="28" t="s">
        <v>211</v>
      </c>
      <c r="B71" s="76">
        <v>119</v>
      </c>
      <c r="C71" s="76" t="s">
        <v>33</v>
      </c>
      <c r="D71" s="76" t="s">
        <v>198</v>
      </c>
      <c r="E71" s="80" t="s">
        <v>212</v>
      </c>
      <c r="F71" s="77">
        <v>5</v>
      </c>
      <c r="G71" s="47" t="s">
        <v>26</v>
      </c>
      <c r="H71" s="48">
        <f t="shared" si="1"/>
        <v>5</v>
      </c>
      <c r="I71" s="61"/>
      <c r="J71" s="83"/>
    </row>
    <row r="72" spans="1:10" ht="41.95" x14ac:dyDescent="0.3">
      <c r="A72" s="28" t="s">
        <v>213</v>
      </c>
      <c r="B72" s="76">
        <v>122</v>
      </c>
      <c r="C72" s="76" t="s">
        <v>23</v>
      </c>
      <c r="D72" s="76" t="s">
        <v>198</v>
      </c>
      <c r="E72" s="76" t="s">
        <v>214</v>
      </c>
      <c r="F72" s="77">
        <v>5</v>
      </c>
      <c r="G72" s="47" t="s">
        <v>26</v>
      </c>
      <c r="H72" s="48">
        <f t="shared" si="1"/>
        <v>5</v>
      </c>
      <c r="I72" s="61"/>
      <c r="J72" s="83"/>
    </row>
    <row r="73" spans="1:10" ht="41.95" x14ac:dyDescent="0.3">
      <c r="A73" s="28" t="s">
        <v>215</v>
      </c>
      <c r="B73" s="76">
        <v>123</v>
      </c>
      <c r="C73" s="76" t="s">
        <v>23</v>
      </c>
      <c r="D73" s="76" t="s">
        <v>216</v>
      </c>
      <c r="E73" s="76" t="s">
        <v>217</v>
      </c>
      <c r="F73" s="77">
        <v>5</v>
      </c>
      <c r="G73" s="47" t="s">
        <v>26</v>
      </c>
      <c r="H73" s="48">
        <f t="shared" si="1"/>
        <v>5</v>
      </c>
      <c r="I73" s="61"/>
      <c r="J73" s="83"/>
    </row>
    <row r="74" spans="1:10" ht="69.849999999999994" x14ac:dyDescent="0.3">
      <c r="A74" s="28" t="s">
        <v>218</v>
      </c>
      <c r="B74" s="76">
        <v>124</v>
      </c>
      <c r="C74" s="76" t="s">
        <v>43</v>
      </c>
      <c r="D74" s="76" t="s">
        <v>216</v>
      </c>
      <c r="E74" s="76" t="s">
        <v>219</v>
      </c>
      <c r="F74" s="77">
        <v>5</v>
      </c>
      <c r="G74" s="47" t="s">
        <v>26</v>
      </c>
      <c r="H74" s="48">
        <f t="shared" si="1"/>
        <v>5</v>
      </c>
      <c r="I74" s="61"/>
      <c r="J74" s="83"/>
    </row>
    <row r="75" spans="1:10" ht="41.95" x14ac:dyDescent="0.3">
      <c r="A75" s="28" t="s">
        <v>220</v>
      </c>
      <c r="B75" s="76">
        <v>129</v>
      </c>
      <c r="C75" s="76" t="s">
        <v>43</v>
      </c>
      <c r="D75" s="76" t="s">
        <v>216</v>
      </c>
      <c r="E75" s="76" t="s">
        <v>221</v>
      </c>
      <c r="F75" s="77">
        <v>3</v>
      </c>
      <c r="G75" s="47" t="s">
        <v>26</v>
      </c>
      <c r="H75" s="48">
        <f t="shared" si="1"/>
        <v>3</v>
      </c>
      <c r="I75" s="61"/>
      <c r="J75" s="83"/>
    </row>
    <row r="76" spans="1:10" ht="55.9" x14ac:dyDescent="0.3">
      <c r="A76" s="28" t="s">
        <v>222</v>
      </c>
      <c r="B76" s="76">
        <v>130</v>
      </c>
      <c r="C76" s="76" t="s">
        <v>223</v>
      </c>
      <c r="D76" s="76" t="s">
        <v>216</v>
      </c>
      <c r="E76" s="76" t="s">
        <v>224</v>
      </c>
      <c r="F76" s="77">
        <v>5</v>
      </c>
      <c r="G76" s="47" t="s">
        <v>26</v>
      </c>
      <c r="H76" s="48">
        <f t="shared" si="1"/>
        <v>5</v>
      </c>
      <c r="I76" s="61"/>
      <c r="J76" s="83"/>
    </row>
    <row r="77" spans="1:10" ht="55.9" x14ac:dyDescent="0.3">
      <c r="A77" s="28" t="s">
        <v>225</v>
      </c>
      <c r="B77" s="76">
        <v>131</v>
      </c>
      <c r="C77" s="76" t="s">
        <v>223</v>
      </c>
      <c r="D77" s="76" t="s">
        <v>216</v>
      </c>
      <c r="E77" s="76" t="s">
        <v>226</v>
      </c>
      <c r="F77" s="77">
        <v>5</v>
      </c>
      <c r="G77" s="47" t="s">
        <v>26</v>
      </c>
      <c r="H77" s="48">
        <f t="shared" si="1"/>
        <v>5</v>
      </c>
      <c r="I77" s="61"/>
      <c r="J77" s="83"/>
    </row>
    <row r="78" spans="1:10" ht="27.95" x14ac:dyDescent="0.3">
      <c r="A78" s="28" t="s">
        <v>227</v>
      </c>
      <c r="B78" s="76">
        <v>132</v>
      </c>
      <c r="C78" s="76" t="s">
        <v>23</v>
      </c>
      <c r="D78" s="76" t="s">
        <v>216</v>
      </c>
      <c r="E78" s="25" t="s">
        <v>228</v>
      </c>
      <c r="F78" s="77">
        <v>5</v>
      </c>
      <c r="G78" s="47" t="s">
        <v>26</v>
      </c>
      <c r="H78" s="48">
        <f t="shared" si="1"/>
        <v>5</v>
      </c>
      <c r="I78" s="61"/>
      <c r="J78" s="83"/>
    </row>
    <row r="79" spans="1:10" ht="41.95" x14ac:dyDescent="0.3">
      <c r="A79" s="28" t="s">
        <v>229</v>
      </c>
      <c r="B79" s="76">
        <v>133</v>
      </c>
      <c r="C79" s="76" t="s">
        <v>152</v>
      </c>
      <c r="D79" s="76" t="s">
        <v>216</v>
      </c>
      <c r="E79" s="76" t="s">
        <v>230</v>
      </c>
      <c r="F79" s="77">
        <v>1</v>
      </c>
      <c r="G79" s="47" t="s">
        <v>26</v>
      </c>
      <c r="H79" s="48">
        <f t="shared" si="1"/>
        <v>1</v>
      </c>
      <c r="I79" s="61"/>
      <c r="J79" s="83"/>
    </row>
    <row r="80" spans="1:10" ht="27.95" x14ac:dyDescent="0.3">
      <c r="A80" s="28" t="s">
        <v>231</v>
      </c>
      <c r="B80" s="76">
        <v>134</v>
      </c>
      <c r="C80" s="76" t="s">
        <v>102</v>
      </c>
      <c r="D80" s="76" t="s">
        <v>216</v>
      </c>
      <c r="E80" s="76" t="s">
        <v>232</v>
      </c>
      <c r="F80" s="77">
        <v>3</v>
      </c>
      <c r="G80" s="47" t="s">
        <v>26</v>
      </c>
      <c r="H80" s="48">
        <f t="shared" si="1"/>
        <v>3</v>
      </c>
      <c r="I80" s="61"/>
      <c r="J80" s="83"/>
    </row>
    <row r="81" spans="1:10" ht="41.95" x14ac:dyDescent="0.3">
      <c r="A81" s="28" t="s">
        <v>233</v>
      </c>
      <c r="B81" s="76">
        <v>135</v>
      </c>
      <c r="C81" s="76" t="s">
        <v>23</v>
      </c>
      <c r="D81" s="76" t="s">
        <v>216</v>
      </c>
      <c r="E81" s="76" t="s">
        <v>234</v>
      </c>
      <c r="F81" s="77">
        <v>3</v>
      </c>
      <c r="G81" s="47" t="s">
        <v>26</v>
      </c>
      <c r="H81" s="48">
        <f t="shared" si="1"/>
        <v>3</v>
      </c>
      <c r="I81" s="61"/>
      <c r="J81" s="83"/>
    </row>
    <row r="82" spans="1:10" ht="55.9" x14ac:dyDescent="0.3">
      <c r="A82" s="28" t="s">
        <v>235</v>
      </c>
      <c r="B82" s="76">
        <v>136</v>
      </c>
      <c r="C82" s="76" t="s">
        <v>23</v>
      </c>
      <c r="D82" s="76" t="s">
        <v>236</v>
      </c>
      <c r="E82" s="25" t="s">
        <v>237</v>
      </c>
      <c r="F82" s="77">
        <v>5</v>
      </c>
      <c r="G82" s="47" t="s">
        <v>26</v>
      </c>
      <c r="H82" s="48">
        <f t="shared" si="1"/>
        <v>5</v>
      </c>
      <c r="I82" s="61"/>
      <c r="J82" s="83"/>
    </row>
    <row r="83" spans="1:10" ht="41.95" x14ac:dyDescent="0.3">
      <c r="A83" s="28" t="s">
        <v>238</v>
      </c>
      <c r="B83" s="76">
        <v>137</v>
      </c>
      <c r="C83" s="76" t="s">
        <v>23</v>
      </c>
      <c r="D83" s="76" t="s">
        <v>236</v>
      </c>
      <c r="E83" s="76" t="s">
        <v>239</v>
      </c>
      <c r="F83" s="77">
        <v>5</v>
      </c>
      <c r="G83" s="47" t="s">
        <v>26</v>
      </c>
      <c r="H83" s="48">
        <f t="shared" si="1"/>
        <v>5</v>
      </c>
      <c r="I83" s="61" t="s">
        <v>240</v>
      </c>
      <c r="J83" s="83"/>
    </row>
    <row r="84" spans="1:10" ht="41.95" x14ac:dyDescent="0.3">
      <c r="A84" s="28" t="s">
        <v>241</v>
      </c>
      <c r="B84" s="76">
        <v>138</v>
      </c>
      <c r="C84" s="76" t="s">
        <v>23</v>
      </c>
      <c r="D84" s="76" t="s">
        <v>236</v>
      </c>
      <c r="E84" s="76" t="s">
        <v>242</v>
      </c>
      <c r="F84" s="77">
        <v>5</v>
      </c>
      <c r="G84" s="47" t="s">
        <v>26</v>
      </c>
      <c r="H84" s="48">
        <f t="shared" si="1"/>
        <v>5</v>
      </c>
      <c r="I84" s="61" t="s">
        <v>243</v>
      </c>
      <c r="J84" s="83"/>
    </row>
    <row r="85" spans="1:10" ht="41.95" x14ac:dyDescent="0.3">
      <c r="A85" s="28" t="s">
        <v>244</v>
      </c>
      <c r="B85" s="76">
        <v>139</v>
      </c>
      <c r="C85" s="76" t="s">
        <v>23</v>
      </c>
      <c r="D85" s="76" t="s">
        <v>245</v>
      </c>
      <c r="E85" s="76" t="s">
        <v>246</v>
      </c>
      <c r="F85" s="77">
        <v>1</v>
      </c>
      <c r="G85" s="47" t="s">
        <v>26</v>
      </c>
      <c r="H85" s="48">
        <f t="shared" si="1"/>
        <v>1</v>
      </c>
      <c r="I85" s="95" t="s">
        <v>247</v>
      </c>
      <c r="J85" s="83"/>
    </row>
    <row r="86" spans="1:10" customFormat="1" ht="41.95" x14ac:dyDescent="0.3">
      <c r="A86" s="28" t="s">
        <v>248</v>
      </c>
      <c r="B86" s="76">
        <v>140</v>
      </c>
      <c r="C86" s="76" t="s">
        <v>152</v>
      </c>
      <c r="D86" s="76" t="s">
        <v>245</v>
      </c>
      <c r="E86" s="76" t="s">
        <v>249</v>
      </c>
      <c r="F86" s="77">
        <v>3</v>
      </c>
      <c r="G86" s="47" t="s">
        <v>26</v>
      </c>
      <c r="H86" s="48">
        <f t="shared" si="1"/>
        <v>3</v>
      </c>
      <c r="I86" s="61"/>
      <c r="J86" s="15"/>
    </row>
    <row r="87" spans="1:10" customFormat="1" ht="27.95" x14ac:dyDescent="0.3">
      <c r="A87" s="28" t="s">
        <v>250</v>
      </c>
      <c r="B87" s="76">
        <v>141</v>
      </c>
      <c r="C87" s="76" t="s">
        <v>23</v>
      </c>
      <c r="D87" s="76" t="s">
        <v>245</v>
      </c>
      <c r="E87" s="80" t="s">
        <v>251</v>
      </c>
      <c r="F87" s="77">
        <v>5</v>
      </c>
      <c r="G87" s="47" t="s">
        <v>26</v>
      </c>
      <c r="H87" s="48">
        <f t="shared" si="1"/>
        <v>5</v>
      </c>
      <c r="I87" s="61" t="s">
        <v>252</v>
      </c>
      <c r="J87" s="15"/>
    </row>
    <row r="88" spans="1:10" customFormat="1" ht="41.95" x14ac:dyDescent="0.3">
      <c r="A88" s="28" t="s">
        <v>253</v>
      </c>
      <c r="B88" s="76">
        <v>142</v>
      </c>
      <c r="C88" s="76" t="s">
        <v>66</v>
      </c>
      <c r="D88" s="76" t="s">
        <v>245</v>
      </c>
      <c r="E88" s="25" t="s">
        <v>254</v>
      </c>
      <c r="F88" s="77">
        <v>1</v>
      </c>
      <c r="G88" s="47" t="s">
        <v>26</v>
      </c>
      <c r="H88" s="48">
        <f t="shared" si="1"/>
        <v>1</v>
      </c>
      <c r="I88" s="61"/>
      <c r="J88" s="15"/>
    </row>
    <row r="89" spans="1:10" customFormat="1" ht="41.95" x14ac:dyDescent="0.3">
      <c r="A89" s="28" t="s">
        <v>255</v>
      </c>
      <c r="B89" s="76">
        <v>143</v>
      </c>
      <c r="C89" s="76" t="s">
        <v>102</v>
      </c>
      <c r="D89" s="76" t="s">
        <v>245</v>
      </c>
      <c r="E89" s="76" t="s">
        <v>256</v>
      </c>
      <c r="F89" s="77">
        <v>5</v>
      </c>
      <c r="G89" s="47" t="s">
        <v>26</v>
      </c>
      <c r="H89" s="48">
        <f t="shared" si="1"/>
        <v>5</v>
      </c>
      <c r="I89" s="61"/>
      <c r="J89" s="15"/>
    </row>
    <row r="90" spans="1:10" customFormat="1" ht="55.9" x14ac:dyDescent="0.3">
      <c r="A90" s="28" t="s">
        <v>257</v>
      </c>
      <c r="B90" s="76">
        <v>144</v>
      </c>
      <c r="C90" s="76" t="s">
        <v>102</v>
      </c>
      <c r="D90" s="76" t="s">
        <v>245</v>
      </c>
      <c r="E90" s="76" t="s">
        <v>258</v>
      </c>
      <c r="F90" s="77">
        <v>3</v>
      </c>
      <c r="G90" s="47" t="s">
        <v>26</v>
      </c>
      <c r="H90" s="48">
        <f t="shared" si="1"/>
        <v>3</v>
      </c>
      <c r="I90" s="61"/>
      <c r="J90" s="15"/>
    </row>
    <row r="91" spans="1:10" customFormat="1" ht="27.95" x14ac:dyDescent="0.3">
      <c r="A91" s="28" t="s">
        <v>259</v>
      </c>
      <c r="B91" s="76">
        <v>145</v>
      </c>
      <c r="C91" s="76" t="s">
        <v>23</v>
      </c>
      <c r="D91" s="76" t="s">
        <v>245</v>
      </c>
      <c r="E91" s="76" t="s">
        <v>260</v>
      </c>
      <c r="F91" s="77">
        <v>3</v>
      </c>
      <c r="G91" s="47" t="s">
        <v>26</v>
      </c>
      <c r="H91" s="48">
        <f t="shared" si="1"/>
        <v>3</v>
      </c>
      <c r="I91" s="61"/>
      <c r="J91" s="15"/>
    </row>
    <row r="92" spans="1:10" customFormat="1" ht="41.95" x14ac:dyDescent="0.3">
      <c r="A92" s="28" t="s">
        <v>261</v>
      </c>
      <c r="B92" s="76">
        <v>146</v>
      </c>
      <c r="C92" s="76" t="s">
        <v>23</v>
      </c>
      <c r="D92" s="76" t="s">
        <v>245</v>
      </c>
      <c r="E92" s="76" t="s">
        <v>262</v>
      </c>
      <c r="F92" s="77">
        <v>5</v>
      </c>
      <c r="G92" s="47" t="s">
        <v>26</v>
      </c>
      <c r="H92" s="48">
        <f t="shared" si="1"/>
        <v>5</v>
      </c>
      <c r="I92" s="61" t="s">
        <v>263</v>
      </c>
      <c r="J92" s="15"/>
    </row>
    <row r="93" spans="1:10" customFormat="1" ht="27.95" x14ac:dyDescent="0.3">
      <c r="A93" s="28" t="s">
        <v>264</v>
      </c>
      <c r="B93" s="76">
        <v>147</v>
      </c>
      <c r="C93" s="76" t="s">
        <v>23</v>
      </c>
      <c r="D93" s="76" t="s">
        <v>245</v>
      </c>
      <c r="E93" s="29" t="s">
        <v>265</v>
      </c>
      <c r="F93" s="77">
        <v>3</v>
      </c>
      <c r="G93" s="47" t="s">
        <v>26</v>
      </c>
      <c r="H93" s="48">
        <f t="shared" si="1"/>
        <v>3</v>
      </c>
      <c r="I93" s="61" t="s">
        <v>266</v>
      </c>
      <c r="J93" s="15"/>
    </row>
    <row r="94" spans="1:10" customFormat="1" ht="41.95" x14ac:dyDescent="0.3">
      <c r="A94" s="28" t="s">
        <v>267</v>
      </c>
      <c r="B94" s="76">
        <v>149</v>
      </c>
      <c r="C94" s="76" t="s">
        <v>38</v>
      </c>
      <c r="D94" s="48" t="s">
        <v>268</v>
      </c>
      <c r="E94" s="29" t="s">
        <v>269</v>
      </c>
      <c r="F94" s="77">
        <v>1</v>
      </c>
      <c r="G94" s="47" t="s">
        <v>26</v>
      </c>
      <c r="H94" s="48">
        <f t="shared" si="1"/>
        <v>1</v>
      </c>
      <c r="I94" s="61" t="s">
        <v>252</v>
      </c>
      <c r="J94" s="15"/>
    </row>
    <row r="95" spans="1:10" customFormat="1" ht="58.85" customHeight="1" x14ac:dyDescent="0.3">
      <c r="A95" s="28" t="s">
        <v>270</v>
      </c>
      <c r="B95" s="76">
        <v>150</v>
      </c>
      <c r="C95" s="76" t="s">
        <v>38</v>
      </c>
      <c r="D95" s="48" t="s">
        <v>268</v>
      </c>
      <c r="E95" s="25" t="s">
        <v>271</v>
      </c>
      <c r="F95" s="77">
        <v>5</v>
      </c>
      <c r="G95" s="47" t="s">
        <v>26</v>
      </c>
      <c r="H95" s="48">
        <f t="shared" si="1"/>
        <v>5</v>
      </c>
      <c r="I95" s="61"/>
      <c r="J95" s="15"/>
    </row>
    <row r="96" spans="1:10" customFormat="1" ht="27.95" x14ac:dyDescent="0.3">
      <c r="A96" s="28" t="s">
        <v>272</v>
      </c>
      <c r="B96" s="76">
        <v>151</v>
      </c>
      <c r="C96" s="76" t="s">
        <v>38</v>
      </c>
      <c r="D96" s="48" t="s">
        <v>268</v>
      </c>
      <c r="E96" s="25" t="s">
        <v>273</v>
      </c>
      <c r="F96" s="77">
        <v>3</v>
      </c>
      <c r="G96" s="47" t="s">
        <v>26</v>
      </c>
      <c r="H96" s="48">
        <f t="shared" si="1"/>
        <v>3</v>
      </c>
      <c r="I96" s="61"/>
      <c r="J96" s="15"/>
    </row>
    <row r="97" spans="1:10" customFormat="1" ht="41.95" x14ac:dyDescent="0.3">
      <c r="A97" s="28" t="s">
        <v>274</v>
      </c>
      <c r="B97" s="76">
        <v>152</v>
      </c>
      <c r="C97" s="76" t="s">
        <v>38</v>
      </c>
      <c r="D97" s="48" t="s">
        <v>268</v>
      </c>
      <c r="E97" s="25" t="s">
        <v>275</v>
      </c>
      <c r="F97" s="77">
        <v>3</v>
      </c>
      <c r="G97" s="47" t="s">
        <v>26</v>
      </c>
      <c r="H97" s="48">
        <f t="shared" si="1"/>
        <v>3</v>
      </c>
      <c r="I97" s="61"/>
      <c r="J97" s="15"/>
    </row>
    <row r="98" spans="1:10" customFormat="1" ht="41.95" x14ac:dyDescent="0.3">
      <c r="A98" s="28" t="s">
        <v>276</v>
      </c>
      <c r="B98" s="76">
        <v>155</v>
      </c>
      <c r="C98" s="76" t="s">
        <v>38</v>
      </c>
      <c r="D98" s="48" t="s">
        <v>268</v>
      </c>
      <c r="E98" s="25" t="s">
        <v>277</v>
      </c>
      <c r="F98" s="77">
        <v>5</v>
      </c>
      <c r="G98" s="47" t="s">
        <v>26</v>
      </c>
      <c r="H98" s="48">
        <f t="shared" si="1"/>
        <v>5</v>
      </c>
      <c r="I98" s="61"/>
      <c r="J98" s="15"/>
    </row>
    <row r="99" spans="1:10" customFormat="1" ht="69.849999999999994" x14ac:dyDescent="0.3">
      <c r="A99" s="28" t="s">
        <v>278</v>
      </c>
      <c r="B99" s="76">
        <v>156</v>
      </c>
      <c r="C99" s="76" t="s">
        <v>38</v>
      </c>
      <c r="D99" s="48" t="s">
        <v>268</v>
      </c>
      <c r="E99" s="25" t="s">
        <v>279</v>
      </c>
      <c r="F99" s="77">
        <v>5</v>
      </c>
      <c r="G99" s="47" t="s">
        <v>26</v>
      </c>
      <c r="H99" s="48">
        <f t="shared" si="1"/>
        <v>5</v>
      </c>
      <c r="I99" s="61"/>
      <c r="J99" s="15"/>
    </row>
    <row r="100" spans="1:10" customFormat="1" ht="83.85" x14ac:dyDescent="0.3">
      <c r="A100" s="28" t="s">
        <v>280</v>
      </c>
      <c r="B100" s="76">
        <v>157</v>
      </c>
      <c r="C100" s="76" t="s">
        <v>38</v>
      </c>
      <c r="D100" s="48" t="s">
        <v>268</v>
      </c>
      <c r="E100" s="80" t="s">
        <v>281</v>
      </c>
      <c r="F100" s="77">
        <v>5</v>
      </c>
      <c r="G100" s="47" t="s">
        <v>26</v>
      </c>
      <c r="H100" s="48">
        <f t="shared" si="1"/>
        <v>5</v>
      </c>
      <c r="I100" s="61"/>
      <c r="J100" s="15"/>
    </row>
    <row r="101" spans="1:10" customFormat="1" ht="27.95" x14ac:dyDescent="0.3">
      <c r="A101" s="28" t="s">
        <v>282</v>
      </c>
      <c r="B101" s="76">
        <v>158</v>
      </c>
      <c r="C101" s="76" t="s">
        <v>38</v>
      </c>
      <c r="D101" s="48" t="s">
        <v>268</v>
      </c>
      <c r="E101" s="76" t="s">
        <v>283</v>
      </c>
      <c r="F101" s="77">
        <v>5</v>
      </c>
      <c r="G101" s="47" t="s">
        <v>26</v>
      </c>
      <c r="H101" s="48">
        <f t="shared" si="1"/>
        <v>5</v>
      </c>
      <c r="I101" s="61"/>
      <c r="J101" s="15"/>
    </row>
    <row r="102" spans="1:10" customFormat="1" ht="27.95" x14ac:dyDescent="0.3">
      <c r="A102" s="28" t="s">
        <v>284</v>
      </c>
      <c r="B102" s="76">
        <v>159</v>
      </c>
      <c r="C102" s="76" t="s">
        <v>38</v>
      </c>
      <c r="D102" s="48" t="s">
        <v>268</v>
      </c>
      <c r="E102" s="80" t="s">
        <v>285</v>
      </c>
      <c r="F102" s="77">
        <v>5</v>
      </c>
      <c r="G102" s="47" t="s">
        <v>26</v>
      </c>
      <c r="H102" s="48">
        <f t="shared" si="1"/>
        <v>5</v>
      </c>
      <c r="I102" s="61"/>
      <c r="J102" s="15"/>
    </row>
    <row r="103" spans="1:10" customFormat="1" ht="139.69999999999999" x14ac:dyDescent="0.3">
      <c r="A103" s="28" t="s">
        <v>286</v>
      </c>
      <c r="B103" s="76">
        <v>160</v>
      </c>
      <c r="C103" s="76" t="s">
        <v>33</v>
      </c>
      <c r="D103" s="48" t="s">
        <v>268</v>
      </c>
      <c r="E103" s="76" t="s">
        <v>287</v>
      </c>
      <c r="F103" s="77">
        <v>5</v>
      </c>
      <c r="G103" s="47" t="s">
        <v>26</v>
      </c>
      <c r="H103" s="48">
        <f t="shared" si="1"/>
        <v>5</v>
      </c>
      <c r="I103" s="61"/>
      <c r="J103" s="15"/>
    </row>
    <row r="104" spans="1:10" customFormat="1" ht="41.95" x14ac:dyDescent="0.3">
      <c r="A104" s="28" t="s">
        <v>288</v>
      </c>
      <c r="B104" s="76">
        <v>163</v>
      </c>
      <c r="C104" s="76" t="s">
        <v>92</v>
      </c>
      <c r="D104" s="76" t="s">
        <v>289</v>
      </c>
      <c r="E104" s="76" t="s">
        <v>290</v>
      </c>
      <c r="F104" s="77">
        <v>3</v>
      </c>
      <c r="G104" s="47" t="s">
        <v>26</v>
      </c>
      <c r="H104" s="48">
        <f t="shared" si="1"/>
        <v>3</v>
      </c>
      <c r="I104" s="61"/>
      <c r="J104" s="15"/>
    </row>
    <row r="105" spans="1:10" customFormat="1" ht="27.95" x14ac:dyDescent="0.3">
      <c r="A105" s="28" t="s">
        <v>291</v>
      </c>
      <c r="B105" s="76">
        <v>166</v>
      </c>
      <c r="C105" s="76" t="s">
        <v>92</v>
      </c>
      <c r="D105" s="76" t="s">
        <v>289</v>
      </c>
      <c r="E105" s="76" t="s">
        <v>292</v>
      </c>
      <c r="F105" s="77">
        <v>3</v>
      </c>
      <c r="G105" s="47" t="s">
        <v>26</v>
      </c>
      <c r="H105" s="48">
        <f t="shared" si="1"/>
        <v>3</v>
      </c>
      <c r="I105" s="61"/>
      <c r="J105" s="15"/>
    </row>
    <row r="106" spans="1:10" customFormat="1" ht="55.9" x14ac:dyDescent="0.3">
      <c r="A106" s="28" t="s">
        <v>293</v>
      </c>
      <c r="B106" s="76">
        <v>169</v>
      </c>
      <c r="C106" s="76" t="s">
        <v>92</v>
      </c>
      <c r="D106" s="76" t="s">
        <v>289</v>
      </c>
      <c r="E106" s="76" t="s">
        <v>294</v>
      </c>
      <c r="F106" s="77">
        <v>5</v>
      </c>
      <c r="G106" s="47" t="s">
        <v>26</v>
      </c>
      <c r="H106" s="48">
        <f t="shared" si="1"/>
        <v>5</v>
      </c>
      <c r="I106" s="61"/>
      <c r="J106" s="15"/>
    </row>
    <row r="107" spans="1:10" customFormat="1" ht="27.95" x14ac:dyDescent="0.3">
      <c r="A107" s="28" t="s">
        <v>295</v>
      </c>
      <c r="B107" s="76">
        <v>170</v>
      </c>
      <c r="C107" s="76" t="s">
        <v>92</v>
      </c>
      <c r="D107" s="76" t="s">
        <v>289</v>
      </c>
      <c r="E107" s="76" t="s">
        <v>296</v>
      </c>
      <c r="F107" s="77">
        <v>1</v>
      </c>
      <c r="G107" s="47" t="s">
        <v>26</v>
      </c>
      <c r="H107" s="48">
        <f t="shared" si="1"/>
        <v>1</v>
      </c>
      <c r="I107" s="61"/>
      <c r="J107" s="15"/>
    </row>
    <row r="108" spans="1:10" customFormat="1" ht="69.849999999999994" x14ac:dyDescent="0.3">
      <c r="A108" s="28" t="s">
        <v>297</v>
      </c>
      <c r="B108" s="76">
        <v>174</v>
      </c>
      <c r="C108" s="76" t="s">
        <v>92</v>
      </c>
      <c r="D108" s="76" t="s">
        <v>289</v>
      </c>
      <c r="E108" s="76" t="s">
        <v>298</v>
      </c>
      <c r="F108" s="77">
        <v>5</v>
      </c>
      <c r="G108" s="47" t="s">
        <v>26</v>
      </c>
      <c r="H108" s="48">
        <f t="shared" si="1"/>
        <v>5</v>
      </c>
      <c r="I108" s="61"/>
      <c r="J108" s="15"/>
    </row>
    <row r="109" spans="1:10" customFormat="1" ht="41.95" x14ac:dyDescent="0.3">
      <c r="A109" s="28" t="s">
        <v>299</v>
      </c>
      <c r="B109" s="76">
        <v>175</v>
      </c>
      <c r="C109" s="76" t="s">
        <v>33</v>
      </c>
      <c r="D109" s="76" t="s">
        <v>289</v>
      </c>
      <c r="E109" s="76" t="s">
        <v>300</v>
      </c>
      <c r="F109" s="77">
        <v>3</v>
      </c>
      <c r="G109" s="47" t="s">
        <v>26</v>
      </c>
      <c r="H109" s="48">
        <f t="shared" si="1"/>
        <v>3</v>
      </c>
      <c r="I109" s="61"/>
      <c r="J109" s="15"/>
    </row>
    <row r="110" spans="1:10" customFormat="1" ht="41.95" x14ac:dyDescent="0.3">
      <c r="A110" s="28" t="s">
        <v>301</v>
      </c>
      <c r="B110" s="76">
        <v>176</v>
      </c>
      <c r="C110" s="76" t="s">
        <v>43</v>
      </c>
      <c r="D110" s="76" t="s">
        <v>289</v>
      </c>
      <c r="E110" s="76" t="s">
        <v>302</v>
      </c>
      <c r="F110" s="77">
        <v>3</v>
      </c>
      <c r="G110" s="47" t="s">
        <v>26</v>
      </c>
      <c r="H110" s="48">
        <f t="shared" si="1"/>
        <v>3</v>
      </c>
      <c r="I110" s="61"/>
      <c r="J110" s="15"/>
    </row>
    <row r="111" spans="1:10" customFormat="1" ht="41.95" x14ac:dyDescent="0.3">
      <c r="A111" s="28" t="s">
        <v>303</v>
      </c>
      <c r="B111" s="76">
        <v>177</v>
      </c>
      <c r="C111" s="76" t="s">
        <v>223</v>
      </c>
      <c r="D111" s="76" t="s">
        <v>289</v>
      </c>
      <c r="E111" s="76" t="s">
        <v>304</v>
      </c>
      <c r="F111" s="77">
        <v>5</v>
      </c>
      <c r="G111" s="47" t="s">
        <v>26</v>
      </c>
      <c r="H111" s="48">
        <f t="shared" si="1"/>
        <v>5</v>
      </c>
      <c r="I111" s="61"/>
      <c r="J111" s="15"/>
    </row>
    <row r="112" spans="1:10" customFormat="1" ht="27.95" x14ac:dyDescent="0.3">
      <c r="A112" s="28" t="s">
        <v>305</v>
      </c>
      <c r="B112" s="76">
        <v>178</v>
      </c>
      <c r="C112" s="76" t="s">
        <v>23</v>
      </c>
      <c r="D112" s="76" t="s">
        <v>289</v>
      </c>
      <c r="E112" s="76" t="s">
        <v>306</v>
      </c>
      <c r="F112" s="77">
        <v>1</v>
      </c>
      <c r="G112" s="47" t="s">
        <v>26</v>
      </c>
      <c r="H112" s="48">
        <f t="shared" si="1"/>
        <v>1</v>
      </c>
      <c r="I112" s="61"/>
      <c r="J112" s="15"/>
    </row>
    <row r="113" spans="1:10" customFormat="1" ht="41.95" x14ac:dyDescent="0.3">
      <c r="A113" s="28" t="s">
        <v>307</v>
      </c>
      <c r="B113" s="76">
        <v>179</v>
      </c>
      <c r="C113" s="76" t="s">
        <v>23</v>
      </c>
      <c r="D113" s="76" t="s">
        <v>289</v>
      </c>
      <c r="E113" s="76" t="s">
        <v>308</v>
      </c>
      <c r="F113" s="77">
        <v>5</v>
      </c>
      <c r="G113" s="47" t="s">
        <v>26</v>
      </c>
      <c r="H113" s="48">
        <f t="shared" si="1"/>
        <v>5</v>
      </c>
      <c r="I113" s="61"/>
      <c r="J113" s="15"/>
    </row>
    <row r="114" spans="1:10" customFormat="1" ht="69.849999999999994" x14ac:dyDescent="0.3">
      <c r="A114" s="28" t="s">
        <v>309</v>
      </c>
      <c r="B114" s="76">
        <v>180</v>
      </c>
      <c r="C114" s="76" t="s">
        <v>102</v>
      </c>
      <c r="D114" s="76" t="s">
        <v>289</v>
      </c>
      <c r="E114" s="76" t="s">
        <v>310</v>
      </c>
      <c r="F114" s="77">
        <v>5</v>
      </c>
      <c r="G114" s="47" t="s">
        <v>26</v>
      </c>
      <c r="H114" s="48">
        <f t="shared" si="1"/>
        <v>5</v>
      </c>
      <c r="I114" s="61"/>
      <c r="J114" s="15"/>
    </row>
    <row r="115" spans="1:10" customFormat="1" ht="41.95" x14ac:dyDescent="0.3">
      <c r="A115" s="28" t="s">
        <v>311</v>
      </c>
      <c r="B115" s="76">
        <v>181</v>
      </c>
      <c r="C115" s="76" t="s">
        <v>102</v>
      </c>
      <c r="D115" s="76" t="s">
        <v>289</v>
      </c>
      <c r="E115" s="76" t="s">
        <v>312</v>
      </c>
      <c r="F115" s="77">
        <v>3</v>
      </c>
      <c r="G115" s="47" t="s">
        <v>26</v>
      </c>
      <c r="H115" s="48">
        <f t="shared" si="1"/>
        <v>3</v>
      </c>
      <c r="I115" s="61"/>
      <c r="J115" s="15"/>
    </row>
    <row r="116" spans="1:10" customFormat="1" ht="41.95" x14ac:dyDescent="0.3">
      <c r="A116" s="28" t="s">
        <v>313</v>
      </c>
      <c r="B116" s="76">
        <v>183</v>
      </c>
      <c r="C116" s="76" t="s">
        <v>23</v>
      </c>
      <c r="D116" s="76" t="s">
        <v>314</v>
      </c>
      <c r="E116" s="76" t="s">
        <v>315</v>
      </c>
      <c r="F116" s="77">
        <v>3</v>
      </c>
      <c r="G116" s="47" t="s">
        <v>26</v>
      </c>
      <c r="H116" s="48">
        <f t="shared" si="1"/>
        <v>3</v>
      </c>
      <c r="I116" s="61"/>
      <c r="J116" s="15"/>
    </row>
    <row r="117" spans="1:10" customFormat="1" ht="41.95" x14ac:dyDescent="0.3">
      <c r="A117" s="28" t="s">
        <v>316</v>
      </c>
      <c r="B117" s="76">
        <v>184</v>
      </c>
      <c r="C117" s="76" t="s">
        <v>23</v>
      </c>
      <c r="D117" s="76" t="s">
        <v>314</v>
      </c>
      <c r="E117" s="76" t="s">
        <v>317</v>
      </c>
      <c r="F117" s="77">
        <v>5</v>
      </c>
      <c r="G117" s="47" t="s">
        <v>26</v>
      </c>
      <c r="H117" s="48">
        <f t="shared" ref="H117:H140" si="2">IF(G117="Ja",F117,0)</f>
        <v>5</v>
      </c>
      <c r="I117" s="61"/>
      <c r="J117" s="15"/>
    </row>
    <row r="118" spans="1:10" customFormat="1" ht="69.849999999999994" x14ac:dyDescent="0.3">
      <c r="A118" s="28" t="s">
        <v>318</v>
      </c>
      <c r="B118" s="76">
        <v>186</v>
      </c>
      <c r="C118" s="76" t="s">
        <v>23</v>
      </c>
      <c r="D118" s="76" t="s">
        <v>319</v>
      </c>
      <c r="E118" s="80" t="s">
        <v>320</v>
      </c>
      <c r="F118" s="77">
        <v>5</v>
      </c>
      <c r="G118" s="47" t="s">
        <v>26</v>
      </c>
      <c r="H118" s="48">
        <f t="shared" si="2"/>
        <v>5</v>
      </c>
      <c r="I118" s="61"/>
      <c r="J118" s="15"/>
    </row>
    <row r="119" spans="1:10" customFormat="1" ht="27.95" x14ac:dyDescent="0.3">
      <c r="A119" s="28" t="s">
        <v>321</v>
      </c>
      <c r="B119" s="76">
        <v>187</v>
      </c>
      <c r="C119" s="76" t="s">
        <v>23</v>
      </c>
      <c r="D119" s="76" t="s">
        <v>322</v>
      </c>
      <c r="E119" s="29" t="s">
        <v>323</v>
      </c>
      <c r="F119" s="77">
        <v>3</v>
      </c>
      <c r="G119" s="47" t="s">
        <v>26</v>
      </c>
      <c r="H119" s="48">
        <f t="shared" si="2"/>
        <v>3</v>
      </c>
      <c r="I119" s="61"/>
      <c r="J119" s="15"/>
    </row>
    <row r="120" spans="1:10" customFormat="1" ht="27.95" x14ac:dyDescent="0.3">
      <c r="A120" s="28" t="s">
        <v>324</v>
      </c>
      <c r="B120" s="76">
        <v>188</v>
      </c>
      <c r="C120" s="76" t="s">
        <v>33</v>
      </c>
      <c r="D120" s="76" t="s">
        <v>319</v>
      </c>
      <c r="E120" s="76" t="s">
        <v>325</v>
      </c>
      <c r="F120" s="77">
        <v>1</v>
      </c>
      <c r="G120" s="47" t="s">
        <v>26</v>
      </c>
      <c r="H120" s="48">
        <f t="shared" si="2"/>
        <v>1</v>
      </c>
      <c r="I120" s="61"/>
      <c r="J120" s="15"/>
    </row>
    <row r="121" spans="1:10" customFormat="1" ht="41.95" x14ac:dyDescent="0.3">
      <c r="A121" s="28" t="s">
        <v>326</v>
      </c>
      <c r="B121" s="76">
        <v>189</v>
      </c>
      <c r="C121" s="76" t="s">
        <v>23</v>
      </c>
      <c r="D121" s="76" t="s">
        <v>319</v>
      </c>
      <c r="E121" s="76" t="s">
        <v>327</v>
      </c>
      <c r="F121" s="77">
        <v>5</v>
      </c>
      <c r="G121" s="47" t="s">
        <v>26</v>
      </c>
      <c r="H121" s="48">
        <f t="shared" si="2"/>
        <v>5</v>
      </c>
      <c r="I121" s="61"/>
      <c r="J121" s="15"/>
    </row>
    <row r="122" spans="1:10" customFormat="1" ht="41.95" x14ac:dyDescent="0.3">
      <c r="A122" s="28" t="s">
        <v>328</v>
      </c>
      <c r="B122" s="76">
        <v>195</v>
      </c>
      <c r="C122" s="76" t="s">
        <v>66</v>
      </c>
      <c r="D122" s="76" t="s">
        <v>319</v>
      </c>
      <c r="E122" s="80" t="s">
        <v>329</v>
      </c>
      <c r="F122" s="77">
        <v>5</v>
      </c>
      <c r="G122" s="47" t="s">
        <v>26</v>
      </c>
      <c r="H122" s="48">
        <f t="shared" si="2"/>
        <v>5</v>
      </c>
      <c r="I122" s="61"/>
      <c r="J122" s="15"/>
    </row>
    <row r="123" spans="1:10" customFormat="1" ht="27.95" x14ac:dyDescent="0.3">
      <c r="A123" s="28" t="s">
        <v>330</v>
      </c>
      <c r="B123" s="76">
        <v>197</v>
      </c>
      <c r="C123" s="76" t="s">
        <v>92</v>
      </c>
      <c r="D123" s="76" t="s">
        <v>319</v>
      </c>
      <c r="E123" s="76" t="s">
        <v>331</v>
      </c>
      <c r="F123" s="77">
        <v>5</v>
      </c>
      <c r="G123" s="47" t="s">
        <v>26</v>
      </c>
      <c r="H123" s="48">
        <f t="shared" si="2"/>
        <v>5</v>
      </c>
      <c r="I123" s="61"/>
      <c r="J123" s="15"/>
    </row>
    <row r="124" spans="1:10" customFormat="1" ht="27.95" x14ac:dyDescent="0.3">
      <c r="A124" s="28" t="s">
        <v>332</v>
      </c>
      <c r="B124" s="76">
        <v>200</v>
      </c>
      <c r="C124" s="76" t="s">
        <v>38</v>
      </c>
      <c r="D124" s="76" t="s">
        <v>319</v>
      </c>
      <c r="E124" s="80" t="s">
        <v>333</v>
      </c>
      <c r="F124" s="77">
        <v>3</v>
      </c>
      <c r="G124" s="47" t="s">
        <v>26</v>
      </c>
      <c r="H124" s="48">
        <f t="shared" si="2"/>
        <v>3</v>
      </c>
      <c r="I124" s="61"/>
      <c r="J124" s="15"/>
    </row>
    <row r="125" spans="1:10" customFormat="1" ht="41.95" x14ac:dyDescent="0.3">
      <c r="A125" s="28" t="s">
        <v>334</v>
      </c>
      <c r="B125" s="76">
        <v>201</v>
      </c>
      <c r="C125" s="76" t="s">
        <v>66</v>
      </c>
      <c r="D125" s="76" t="s">
        <v>319</v>
      </c>
      <c r="E125" s="80" t="s">
        <v>335</v>
      </c>
      <c r="F125" s="77">
        <v>5</v>
      </c>
      <c r="G125" s="47" t="s">
        <v>26</v>
      </c>
      <c r="H125" s="48">
        <f t="shared" si="2"/>
        <v>5</v>
      </c>
      <c r="I125" s="61"/>
      <c r="J125" s="15"/>
    </row>
    <row r="126" spans="1:10" customFormat="1" ht="83.85" x14ac:dyDescent="0.3">
      <c r="A126" s="28" t="s">
        <v>336</v>
      </c>
      <c r="B126" s="76">
        <v>202</v>
      </c>
      <c r="C126" s="76" t="s">
        <v>23</v>
      </c>
      <c r="D126" s="76" t="s">
        <v>319</v>
      </c>
      <c r="E126" s="76" t="s">
        <v>337</v>
      </c>
      <c r="F126" s="77">
        <v>5</v>
      </c>
      <c r="G126" s="47" t="s">
        <v>26</v>
      </c>
      <c r="H126" s="48">
        <f t="shared" si="2"/>
        <v>5</v>
      </c>
      <c r="I126" s="61"/>
      <c r="J126" s="15"/>
    </row>
    <row r="127" spans="1:10" customFormat="1" ht="41.95" x14ac:dyDescent="0.3">
      <c r="A127" s="28" t="s">
        <v>338</v>
      </c>
      <c r="B127" s="76">
        <v>203</v>
      </c>
      <c r="C127" s="76" t="s">
        <v>23</v>
      </c>
      <c r="D127" s="76" t="s">
        <v>319</v>
      </c>
      <c r="E127" s="29" t="s">
        <v>339</v>
      </c>
      <c r="F127" s="77">
        <v>3</v>
      </c>
      <c r="G127" s="47" t="s">
        <v>26</v>
      </c>
      <c r="H127" s="48">
        <f t="shared" si="2"/>
        <v>3</v>
      </c>
      <c r="I127" s="61"/>
      <c r="J127" s="15"/>
    </row>
    <row r="128" spans="1:10" customFormat="1" ht="97.8" x14ac:dyDescent="0.3">
      <c r="A128" s="28" t="s">
        <v>340</v>
      </c>
      <c r="B128" s="76">
        <v>204</v>
      </c>
      <c r="C128" s="76" t="s">
        <v>92</v>
      </c>
      <c r="D128" s="76" t="s">
        <v>341</v>
      </c>
      <c r="E128" s="76" t="s">
        <v>342</v>
      </c>
      <c r="F128" s="77">
        <v>5</v>
      </c>
      <c r="G128" s="47" t="s">
        <v>26</v>
      </c>
      <c r="H128" s="48">
        <f t="shared" si="2"/>
        <v>5</v>
      </c>
      <c r="I128" s="61"/>
      <c r="J128" s="15"/>
    </row>
    <row r="129" spans="1:10" customFormat="1" ht="55.9" x14ac:dyDescent="0.3">
      <c r="A129" s="28" t="s">
        <v>343</v>
      </c>
      <c r="B129" s="76">
        <v>206</v>
      </c>
      <c r="C129" s="76" t="s">
        <v>92</v>
      </c>
      <c r="D129" s="76" t="s">
        <v>341</v>
      </c>
      <c r="E129" s="76" t="s">
        <v>344</v>
      </c>
      <c r="F129" s="77">
        <v>5</v>
      </c>
      <c r="G129" s="47" t="s">
        <v>26</v>
      </c>
      <c r="H129" s="48">
        <f t="shared" si="2"/>
        <v>5</v>
      </c>
      <c r="I129" s="61"/>
      <c r="J129" s="15"/>
    </row>
    <row r="130" spans="1:10" customFormat="1" ht="41.95" x14ac:dyDescent="0.3">
      <c r="A130" s="28" t="s">
        <v>345</v>
      </c>
      <c r="B130" s="76">
        <v>207</v>
      </c>
      <c r="C130" s="76" t="s">
        <v>33</v>
      </c>
      <c r="D130" s="76" t="s">
        <v>341</v>
      </c>
      <c r="E130" s="76" t="s">
        <v>346</v>
      </c>
      <c r="F130" s="77">
        <v>5</v>
      </c>
      <c r="G130" s="47" t="s">
        <v>26</v>
      </c>
      <c r="H130" s="48">
        <f t="shared" si="2"/>
        <v>5</v>
      </c>
      <c r="I130" s="61"/>
      <c r="J130" s="15"/>
    </row>
    <row r="131" spans="1:10" customFormat="1" ht="55.9" x14ac:dyDescent="0.3">
      <c r="A131" s="28" t="s">
        <v>347</v>
      </c>
      <c r="B131" s="76">
        <v>208</v>
      </c>
      <c r="C131" s="76" t="s">
        <v>33</v>
      </c>
      <c r="D131" s="76" t="s">
        <v>341</v>
      </c>
      <c r="E131" s="76" t="s">
        <v>348</v>
      </c>
      <c r="F131" s="77">
        <v>3</v>
      </c>
      <c r="G131" s="47" t="s">
        <v>26</v>
      </c>
      <c r="H131" s="48">
        <f t="shared" si="2"/>
        <v>3</v>
      </c>
      <c r="I131" s="61"/>
      <c r="J131" s="15"/>
    </row>
    <row r="132" spans="1:10" customFormat="1" ht="27.95" x14ac:dyDescent="0.3">
      <c r="A132" s="28" t="s">
        <v>349</v>
      </c>
      <c r="B132" s="76">
        <v>209</v>
      </c>
      <c r="C132" s="76" t="s">
        <v>23</v>
      </c>
      <c r="D132" s="76" t="s">
        <v>341</v>
      </c>
      <c r="E132" s="76" t="s">
        <v>350</v>
      </c>
      <c r="F132" s="77">
        <v>5</v>
      </c>
      <c r="G132" s="47" t="s">
        <v>26</v>
      </c>
      <c r="H132" s="48">
        <f t="shared" si="2"/>
        <v>5</v>
      </c>
      <c r="I132" s="61"/>
      <c r="J132" s="15"/>
    </row>
    <row r="133" spans="1:10" customFormat="1" ht="41.95" x14ac:dyDescent="0.3">
      <c r="A133" s="28" t="s">
        <v>351</v>
      </c>
      <c r="B133" s="76">
        <v>210</v>
      </c>
      <c r="C133" s="76" t="s">
        <v>33</v>
      </c>
      <c r="D133" s="76" t="s">
        <v>341</v>
      </c>
      <c r="E133" s="25" t="s">
        <v>352</v>
      </c>
      <c r="F133" s="77">
        <v>3</v>
      </c>
      <c r="G133" s="47" t="s">
        <v>26</v>
      </c>
      <c r="H133" s="48">
        <f t="shared" si="2"/>
        <v>3</v>
      </c>
      <c r="I133" s="61"/>
      <c r="J133" s="15"/>
    </row>
    <row r="134" spans="1:10" customFormat="1" ht="27.95" x14ac:dyDescent="0.3">
      <c r="A134" s="28" t="s">
        <v>353</v>
      </c>
      <c r="B134" s="76">
        <v>211</v>
      </c>
      <c r="C134" s="76" t="s">
        <v>102</v>
      </c>
      <c r="D134" s="76" t="s">
        <v>341</v>
      </c>
      <c r="E134" s="76" t="s">
        <v>354</v>
      </c>
      <c r="F134" s="77">
        <v>3</v>
      </c>
      <c r="G134" s="47" t="s">
        <v>26</v>
      </c>
      <c r="H134" s="48">
        <f t="shared" si="2"/>
        <v>3</v>
      </c>
      <c r="I134" s="61"/>
      <c r="J134" s="15"/>
    </row>
    <row r="135" spans="1:10" customFormat="1" ht="55.9" x14ac:dyDescent="0.3">
      <c r="A135" s="28" t="s">
        <v>355</v>
      </c>
      <c r="B135" s="76">
        <v>212</v>
      </c>
      <c r="C135" s="76" t="s">
        <v>38</v>
      </c>
      <c r="D135" s="76" t="s">
        <v>341</v>
      </c>
      <c r="E135" s="80" t="s">
        <v>356</v>
      </c>
      <c r="F135" s="77">
        <v>3</v>
      </c>
      <c r="G135" s="47" t="s">
        <v>26</v>
      </c>
      <c r="H135" s="48">
        <f t="shared" si="2"/>
        <v>3</v>
      </c>
      <c r="I135" s="61"/>
      <c r="J135" s="15"/>
    </row>
    <row r="136" spans="1:10" customFormat="1" ht="41.95" x14ac:dyDescent="0.3">
      <c r="A136" s="28" t="s">
        <v>357</v>
      </c>
      <c r="B136" s="76">
        <v>214</v>
      </c>
      <c r="C136" s="76" t="s">
        <v>23</v>
      </c>
      <c r="D136" s="76" t="s">
        <v>341</v>
      </c>
      <c r="E136" s="76" t="s">
        <v>358</v>
      </c>
      <c r="F136" s="77">
        <v>5</v>
      </c>
      <c r="G136" s="47" t="s">
        <v>26</v>
      </c>
      <c r="H136" s="48">
        <f t="shared" si="2"/>
        <v>5</v>
      </c>
      <c r="I136" s="61"/>
      <c r="J136" s="15"/>
    </row>
    <row r="137" spans="1:10" customFormat="1" ht="27.95" x14ac:dyDescent="0.3">
      <c r="A137" s="28" t="s">
        <v>359</v>
      </c>
      <c r="B137" s="76">
        <v>215</v>
      </c>
      <c r="C137" s="76" t="s">
        <v>23</v>
      </c>
      <c r="D137" s="76" t="s">
        <v>341</v>
      </c>
      <c r="E137" s="76" t="s">
        <v>360</v>
      </c>
      <c r="F137" s="77">
        <v>5</v>
      </c>
      <c r="G137" s="47" t="s">
        <v>26</v>
      </c>
      <c r="H137" s="48">
        <f t="shared" si="2"/>
        <v>5</v>
      </c>
      <c r="I137" s="61"/>
      <c r="J137" s="15"/>
    </row>
    <row r="138" spans="1:10" ht="27.95" x14ac:dyDescent="0.3">
      <c r="A138" s="28" t="s">
        <v>361</v>
      </c>
      <c r="B138" s="76">
        <v>216</v>
      </c>
      <c r="C138" s="76" t="s">
        <v>38</v>
      </c>
      <c r="D138" s="76" t="s">
        <v>341</v>
      </c>
      <c r="E138" s="29" t="s">
        <v>362</v>
      </c>
      <c r="F138" s="77">
        <v>1</v>
      </c>
      <c r="G138" s="47" t="s">
        <v>26</v>
      </c>
      <c r="H138" s="48">
        <f t="shared" si="2"/>
        <v>1</v>
      </c>
      <c r="I138" s="61"/>
      <c r="J138" s="83"/>
    </row>
    <row r="139" spans="1:10" ht="27.95" x14ac:dyDescent="0.3">
      <c r="A139" s="28" t="s">
        <v>363</v>
      </c>
      <c r="B139" s="76">
        <v>217</v>
      </c>
      <c r="C139" s="76" t="s">
        <v>38</v>
      </c>
      <c r="D139" s="76" t="s">
        <v>341</v>
      </c>
      <c r="E139" s="29" t="s">
        <v>364</v>
      </c>
      <c r="F139" s="77">
        <v>3</v>
      </c>
      <c r="G139" s="47" t="s">
        <v>26</v>
      </c>
      <c r="H139" s="48">
        <f t="shared" si="2"/>
        <v>3</v>
      </c>
      <c r="I139" s="61"/>
      <c r="J139" s="83"/>
    </row>
    <row r="140" spans="1:10" ht="27.95" x14ac:dyDescent="0.3">
      <c r="A140" s="28" t="s">
        <v>365</v>
      </c>
      <c r="B140" s="76">
        <v>218</v>
      </c>
      <c r="C140" s="76" t="s">
        <v>23</v>
      </c>
      <c r="D140" s="76" t="s">
        <v>341</v>
      </c>
      <c r="E140" s="29" t="s">
        <v>366</v>
      </c>
      <c r="F140" s="77">
        <v>1</v>
      </c>
      <c r="G140" s="47" t="s">
        <v>26</v>
      </c>
      <c r="H140" s="48">
        <f t="shared" si="2"/>
        <v>1</v>
      </c>
      <c r="I140" s="60"/>
      <c r="J140" s="83"/>
    </row>
    <row r="141" spans="1:10" x14ac:dyDescent="0.3">
      <c r="A141" s="83"/>
      <c r="B141" s="85"/>
      <c r="C141" s="86"/>
      <c r="D141" s="86"/>
      <c r="E141" s="86"/>
      <c r="F141" s="87">
        <f>SUM(Table4[Score
])</f>
        <v>537</v>
      </c>
      <c r="G141" s="88"/>
      <c r="H141" s="89">
        <f>SUM(H2:H140)</f>
        <v>537</v>
      </c>
      <c r="I141" s="92" t="s">
        <v>367</v>
      </c>
    </row>
  </sheetData>
  <autoFilter ref="A1:A140" xr:uid="{DDF0A4AC-677F-4520-BFB1-F9B2E04C6D23}">
    <sortState xmlns:xlrd2="http://schemas.microsoft.com/office/spreadsheetml/2017/richdata2" ref="A2:A140">
      <sortCondition ref="A1:A140"/>
    </sortState>
  </autoFilter>
  <phoneticPr fontId="10" type="noConversion"/>
  <conditionalFormatting sqref="B1:B1048576">
    <cfRule type="duplicateValues" dxfId="14" priority="3"/>
  </conditionalFormatting>
  <conditionalFormatting sqref="E62:E131 E1:E53 E134 E138:E1048576">
    <cfRule type="duplicateValues" dxfId="13" priority="6"/>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BA5C59D-D582-419A-BE70-C2C782B6115F}">
          <x14:formula1>
            <xm:f>Lijsten!$C$4:$C$75</xm:f>
          </x14:formula1>
          <xm:sqref>D2:D140 D142:D1048576</xm:sqref>
        </x14:dataValidation>
        <x14:dataValidation type="list" allowBlank="1" showInputMessage="1" showErrorMessage="1" xr:uid="{D89F228E-1B20-4D93-9684-8AD671692AF0}">
          <x14:formula1>
            <xm:f>Lijsten!$F$4:$F$7</xm:f>
          </x14:formula1>
          <xm:sqref>F2:F140 F142:F1048576</xm:sqref>
        </x14:dataValidation>
        <x14:dataValidation type="list" allowBlank="1" showInputMessage="1" showErrorMessage="1" xr:uid="{8AF30B19-E3A1-49F6-9463-0DBDD317682C}">
          <x14:formula1>
            <xm:f>Lijsten!$G$4:$G$5</xm:f>
          </x14:formula1>
          <xm:sqref>G2:G140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6299-C291-4365-869A-2FDFA8EF241C}">
  <dimension ref="A1:L53"/>
  <sheetViews>
    <sheetView zoomScaleNormal="100" workbookViewId="0">
      <pane ySplit="1" topLeftCell="A2" activePane="bottomLeft" state="frozen"/>
      <selection pane="bottomLeft" activeCell="E6" sqref="E6"/>
    </sheetView>
  </sheetViews>
  <sheetFormatPr defaultColWidth="9.09765625" defaultRowHeight="15.6" x14ac:dyDescent="0.35"/>
  <cols>
    <col min="2" max="2" width="10.69921875" style="22" hidden="1" customWidth="1"/>
    <col min="3" max="4" width="18.59765625" style="22" customWidth="1"/>
    <col min="5" max="5" width="61.59765625" customWidth="1"/>
    <col min="6" max="8" width="11.69921875" style="23" customWidth="1"/>
    <col min="9" max="9" width="40.69921875" style="22" customWidth="1"/>
    <col min="10" max="10" width="40.69921875" style="35" customWidth="1"/>
    <col min="11" max="11" width="55.09765625" style="35" customWidth="1"/>
    <col min="12" max="12" width="93.3984375" style="23" customWidth="1"/>
    <col min="13" max="13" width="29" style="22" customWidth="1"/>
    <col min="14" max="14" width="9.09765625" style="22"/>
    <col min="15" max="15" width="23.59765625" style="22" bestFit="1" customWidth="1"/>
    <col min="16" max="16" width="37.3984375" style="22" bestFit="1" customWidth="1"/>
    <col min="17" max="17" width="19.296875" style="22" bestFit="1" customWidth="1"/>
    <col min="18" max="18" width="19.59765625" style="22" customWidth="1"/>
    <col min="19" max="16384" width="9.09765625" style="22"/>
  </cols>
  <sheetData>
    <row r="1" spans="1:12" ht="17.5" customHeight="1" x14ac:dyDescent="0.35">
      <c r="A1" s="65" t="s">
        <v>12</v>
      </c>
      <c r="B1" s="33" t="s">
        <v>368</v>
      </c>
      <c r="C1" s="26" t="s">
        <v>369</v>
      </c>
      <c r="D1" s="34" t="s">
        <v>15</v>
      </c>
      <c r="E1" s="27" t="s">
        <v>370</v>
      </c>
      <c r="F1" s="36" t="s">
        <v>371</v>
      </c>
      <c r="G1" s="36" t="s">
        <v>18</v>
      </c>
      <c r="H1" s="36" t="s">
        <v>19</v>
      </c>
      <c r="I1" s="34" t="s">
        <v>20</v>
      </c>
      <c r="J1" s="63" t="s">
        <v>21</v>
      </c>
      <c r="L1" s="22"/>
    </row>
    <row r="2" spans="1:12" ht="27.95" x14ac:dyDescent="0.35">
      <c r="A2" s="66" t="s">
        <v>372</v>
      </c>
      <c r="B2" s="44" t="s">
        <v>373</v>
      </c>
      <c r="C2" s="45" t="s">
        <v>374</v>
      </c>
      <c r="D2" s="45" t="s">
        <v>375</v>
      </c>
      <c r="E2" s="46" t="s">
        <v>376</v>
      </c>
      <c r="F2" s="46">
        <v>5</v>
      </c>
      <c r="G2" s="47" t="s">
        <v>26</v>
      </c>
      <c r="H2" s="48">
        <f t="shared" ref="H2:H33" si="0">IF(G2="Ja",F2,0)</f>
        <v>5</v>
      </c>
      <c r="I2" s="59" t="s">
        <v>377</v>
      </c>
      <c r="J2" s="25"/>
      <c r="L2" s="22"/>
    </row>
    <row r="3" spans="1:12" ht="61.95" customHeight="1" x14ac:dyDescent="0.35">
      <c r="A3" s="66" t="s">
        <v>378</v>
      </c>
      <c r="B3" s="46" t="s">
        <v>379</v>
      </c>
      <c r="C3" s="45" t="s">
        <v>380</v>
      </c>
      <c r="D3" s="45" t="s">
        <v>381</v>
      </c>
      <c r="E3" s="49" t="s">
        <v>382</v>
      </c>
      <c r="F3" s="46">
        <v>1</v>
      </c>
      <c r="G3" s="47" t="s">
        <v>26</v>
      </c>
      <c r="H3" s="48">
        <f t="shared" si="0"/>
        <v>1</v>
      </c>
      <c r="I3" s="60" t="s">
        <v>383</v>
      </c>
      <c r="J3" s="25"/>
      <c r="L3" s="22"/>
    </row>
    <row r="4" spans="1:12" ht="27.95" x14ac:dyDescent="0.35">
      <c r="A4" s="66" t="s">
        <v>384</v>
      </c>
      <c r="B4" s="46" t="s">
        <v>385</v>
      </c>
      <c r="C4" s="45" t="s">
        <v>386</v>
      </c>
      <c r="D4" s="45" t="s">
        <v>387</v>
      </c>
      <c r="E4" s="49" t="s">
        <v>388</v>
      </c>
      <c r="F4" s="46">
        <v>1</v>
      </c>
      <c r="G4" s="47" t="s">
        <v>26</v>
      </c>
      <c r="H4" s="48">
        <f t="shared" si="0"/>
        <v>1</v>
      </c>
      <c r="I4" s="60"/>
      <c r="J4" s="25"/>
      <c r="L4" s="22"/>
    </row>
    <row r="5" spans="1:12" ht="45.55" customHeight="1" x14ac:dyDescent="0.35">
      <c r="A5" s="66" t="s">
        <v>389</v>
      </c>
      <c r="B5" s="46" t="s">
        <v>390</v>
      </c>
      <c r="C5" s="45" t="s">
        <v>386</v>
      </c>
      <c r="D5" s="45" t="s">
        <v>387</v>
      </c>
      <c r="E5" s="50" t="s">
        <v>391</v>
      </c>
      <c r="F5" s="45">
        <v>1</v>
      </c>
      <c r="G5" s="47" t="s">
        <v>26</v>
      </c>
      <c r="H5" s="48">
        <f t="shared" si="0"/>
        <v>1</v>
      </c>
      <c r="I5" s="61" t="s">
        <v>392</v>
      </c>
      <c r="J5" s="25"/>
      <c r="L5" s="22"/>
    </row>
    <row r="6" spans="1:12" ht="58.2" customHeight="1" x14ac:dyDescent="0.35">
      <c r="A6" s="66" t="s">
        <v>393</v>
      </c>
      <c r="B6" s="51" t="s">
        <v>394</v>
      </c>
      <c r="C6" s="45" t="s">
        <v>386</v>
      </c>
      <c r="D6" s="45" t="s">
        <v>395</v>
      </c>
      <c r="E6" s="50" t="s">
        <v>396</v>
      </c>
      <c r="F6" s="45">
        <v>1</v>
      </c>
      <c r="G6" s="47" t="s">
        <v>26</v>
      </c>
      <c r="H6" s="48">
        <f t="shared" si="0"/>
        <v>1</v>
      </c>
      <c r="I6" s="61"/>
      <c r="J6" s="25"/>
      <c r="L6" s="22"/>
    </row>
    <row r="7" spans="1:12" ht="41.95" x14ac:dyDescent="0.35">
      <c r="A7" s="66" t="s">
        <v>397</v>
      </c>
      <c r="B7" s="51" t="s">
        <v>398</v>
      </c>
      <c r="C7" s="45" t="s">
        <v>380</v>
      </c>
      <c r="D7" s="45" t="s">
        <v>399</v>
      </c>
      <c r="E7" s="50" t="s">
        <v>400</v>
      </c>
      <c r="F7" s="45">
        <v>1</v>
      </c>
      <c r="G7" s="47" t="s">
        <v>26</v>
      </c>
      <c r="H7" s="48">
        <f t="shared" si="0"/>
        <v>1</v>
      </c>
      <c r="I7" s="61" t="s">
        <v>401</v>
      </c>
      <c r="J7" s="25"/>
      <c r="L7" s="22"/>
    </row>
    <row r="8" spans="1:12" ht="30.65" customHeight="1" x14ac:dyDescent="0.35">
      <c r="A8" s="66" t="s">
        <v>402</v>
      </c>
      <c r="B8" s="51" t="s">
        <v>403</v>
      </c>
      <c r="C8" s="45" t="s">
        <v>404</v>
      </c>
      <c r="D8" s="45" t="s">
        <v>405</v>
      </c>
      <c r="E8" s="50" t="s">
        <v>406</v>
      </c>
      <c r="F8" s="45">
        <v>1</v>
      </c>
      <c r="G8" s="47" t="s">
        <v>26</v>
      </c>
      <c r="H8" s="48">
        <f t="shared" si="0"/>
        <v>1</v>
      </c>
      <c r="I8" s="61"/>
      <c r="J8" s="25"/>
      <c r="L8" s="22"/>
    </row>
    <row r="9" spans="1:12" ht="41.95" x14ac:dyDescent="0.35">
      <c r="A9" s="66" t="s">
        <v>407</v>
      </c>
      <c r="B9" s="51" t="s">
        <v>408</v>
      </c>
      <c r="C9" s="45" t="s">
        <v>386</v>
      </c>
      <c r="D9" s="45" t="s">
        <v>387</v>
      </c>
      <c r="E9" s="50" t="s">
        <v>409</v>
      </c>
      <c r="F9" s="45">
        <v>1</v>
      </c>
      <c r="G9" s="47" t="s">
        <v>26</v>
      </c>
      <c r="H9" s="48">
        <f t="shared" si="0"/>
        <v>1</v>
      </c>
      <c r="I9" s="61"/>
      <c r="J9" s="25"/>
      <c r="L9" s="22"/>
    </row>
    <row r="10" spans="1:12" ht="41.95" x14ac:dyDescent="0.35">
      <c r="A10" s="66" t="s">
        <v>410</v>
      </c>
      <c r="B10" s="51" t="s">
        <v>411</v>
      </c>
      <c r="C10" s="45" t="s">
        <v>386</v>
      </c>
      <c r="D10" s="45" t="s">
        <v>387</v>
      </c>
      <c r="E10" s="50" t="s">
        <v>412</v>
      </c>
      <c r="F10" s="45">
        <v>1</v>
      </c>
      <c r="G10" s="47" t="s">
        <v>26</v>
      </c>
      <c r="H10" s="48">
        <f t="shared" si="0"/>
        <v>1</v>
      </c>
      <c r="I10" s="61"/>
      <c r="J10" s="25"/>
      <c r="L10" s="22"/>
    </row>
    <row r="11" spans="1:12" ht="55.9" x14ac:dyDescent="0.35">
      <c r="A11" s="66" t="s">
        <v>413</v>
      </c>
      <c r="B11" s="51" t="s">
        <v>414</v>
      </c>
      <c r="C11" s="45" t="s">
        <v>404</v>
      </c>
      <c r="D11" s="45" t="s">
        <v>399</v>
      </c>
      <c r="E11" s="50" t="s">
        <v>415</v>
      </c>
      <c r="F11" s="45">
        <v>1</v>
      </c>
      <c r="G11" s="47" t="s">
        <v>26</v>
      </c>
      <c r="H11" s="48">
        <f t="shared" si="0"/>
        <v>1</v>
      </c>
      <c r="I11" s="61"/>
      <c r="J11" s="25"/>
      <c r="L11" s="22"/>
    </row>
    <row r="12" spans="1:12" ht="27.95" x14ac:dyDescent="0.35">
      <c r="A12" s="66" t="s">
        <v>416</v>
      </c>
      <c r="B12" s="51" t="s">
        <v>417</v>
      </c>
      <c r="C12" s="45" t="s">
        <v>404</v>
      </c>
      <c r="D12" s="45" t="s">
        <v>418</v>
      </c>
      <c r="E12" s="50" t="s">
        <v>419</v>
      </c>
      <c r="F12" s="45">
        <v>1</v>
      </c>
      <c r="G12" s="47" t="s">
        <v>26</v>
      </c>
      <c r="H12" s="48">
        <f t="shared" si="0"/>
        <v>1</v>
      </c>
      <c r="I12" s="61"/>
      <c r="J12" s="25"/>
      <c r="L12" s="22"/>
    </row>
    <row r="13" spans="1:12" ht="27.95" x14ac:dyDescent="0.35">
      <c r="A13" s="66" t="s">
        <v>420</v>
      </c>
      <c r="B13" s="51" t="s">
        <v>421</v>
      </c>
      <c r="C13" s="45" t="s">
        <v>386</v>
      </c>
      <c r="D13" s="45" t="s">
        <v>387</v>
      </c>
      <c r="E13" s="50" t="s">
        <v>422</v>
      </c>
      <c r="F13" s="45">
        <v>1</v>
      </c>
      <c r="G13" s="47" t="s">
        <v>26</v>
      </c>
      <c r="H13" s="48">
        <f t="shared" si="0"/>
        <v>1</v>
      </c>
      <c r="I13" s="61"/>
      <c r="J13" s="25"/>
      <c r="L13" s="22"/>
    </row>
    <row r="14" spans="1:12" ht="41.95" x14ac:dyDescent="0.35">
      <c r="A14" s="66" t="s">
        <v>423</v>
      </c>
      <c r="B14" s="51" t="s">
        <v>424</v>
      </c>
      <c r="C14" s="45" t="s">
        <v>404</v>
      </c>
      <c r="D14" s="45" t="s">
        <v>418</v>
      </c>
      <c r="E14" s="50" t="s">
        <v>425</v>
      </c>
      <c r="F14" s="45">
        <v>1</v>
      </c>
      <c r="G14" s="47" t="s">
        <v>26</v>
      </c>
      <c r="H14" s="48">
        <f t="shared" si="0"/>
        <v>1</v>
      </c>
      <c r="I14" s="61" t="s">
        <v>426</v>
      </c>
      <c r="J14" s="25"/>
      <c r="L14" s="22"/>
    </row>
    <row r="15" spans="1:12" ht="41.95" x14ac:dyDescent="0.35">
      <c r="A15" s="66" t="s">
        <v>427</v>
      </c>
      <c r="B15" s="51" t="s">
        <v>428</v>
      </c>
      <c r="C15" s="45" t="s">
        <v>386</v>
      </c>
      <c r="D15" s="45" t="s">
        <v>387</v>
      </c>
      <c r="E15" s="50" t="s">
        <v>429</v>
      </c>
      <c r="F15" s="45">
        <v>1</v>
      </c>
      <c r="G15" s="47" t="s">
        <v>26</v>
      </c>
      <c r="H15" s="48">
        <f t="shared" si="0"/>
        <v>1</v>
      </c>
      <c r="I15" s="61"/>
      <c r="J15" s="25"/>
      <c r="L15" s="22"/>
    </row>
    <row r="16" spans="1:12" ht="27.95" x14ac:dyDescent="0.35">
      <c r="A16" s="66" t="s">
        <v>430</v>
      </c>
      <c r="B16" s="51" t="s">
        <v>431</v>
      </c>
      <c r="C16" s="45" t="s">
        <v>404</v>
      </c>
      <c r="D16" s="45" t="s">
        <v>395</v>
      </c>
      <c r="E16" s="50" t="s">
        <v>432</v>
      </c>
      <c r="F16" s="45">
        <v>1</v>
      </c>
      <c r="G16" s="47" t="s">
        <v>26</v>
      </c>
      <c r="H16" s="48">
        <f t="shared" si="0"/>
        <v>1</v>
      </c>
      <c r="I16" s="61" t="s">
        <v>433</v>
      </c>
      <c r="J16" s="25"/>
      <c r="L16" s="22"/>
    </row>
    <row r="17" spans="1:12" ht="27.95" x14ac:dyDescent="0.35">
      <c r="A17" s="66" t="s">
        <v>434</v>
      </c>
      <c r="B17" s="51" t="s">
        <v>435</v>
      </c>
      <c r="C17" s="45" t="s">
        <v>386</v>
      </c>
      <c r="D17" s="45" t="s">
        <v>387</v>
      </c>
      <c r="E17" s="50" t="s">
        <v>436</v>
      </c>
      <c r="F17" s="45">
        <v>1</v>
      </c>
      <c r="G17" s="47" t="s">
        <v>26</v>
      </c>
      <c r="H17" s="48">
        <f t="shared" si="0"/>
        <v>1</v>
      </c>
      <c r="I17" s="61"/>
      <c r="J17" s="25"/>
      <c r="L17" s="22"/>
    </row>
    <row r="18" spans="1:12" ht="33.049999999999997" customHeight="1" x14ac:dyDescent="0.35">
      <c r="A18" s="66" t="s">
        <v>437</v>
      </c>
      <c r="B18" s="51" t="s">
        <v>438</v>
      </c>
      <c r="C18" s="45" t="s">
        <v>404</v>
      </c>
      <c r="D18" s="45" t="s">
        <v>405</v>
      </c>
      <c r="E18" s="50" t="s">
        <v>439</v>
      </c>
      <c r="F18" s="45">
        <v>1</v>
      </c>
      <c r="G18" s="47" t="s">
        <v>26</v>
      </c>
      <c r="H18" s="48">
        <f t="shared" si="0"/>
        <v>1</v>
      </c>
      <c r="I18" s="61" t="s">
        <v>440</v>
      </c>
      <c r="J18" s="25"/>
      <c r="L18" s="22"/>
    </row>
    <row r="19" spans="1:12" ht="27.95" x14ac:dyDescent="0.35">
      <c r="A19" s="66" t="s">
        <v>441</v>
      </c>
      <c r="B19" s="51" t="s">
        <v>442</v>
      </c>
      <c r="C19" s="45" t="s">
        <v>443</v>
      </c>
      <c r="D19" s="45" t="s">
        <v>444</v>
      </c>
      <c r="E19" s="50" t="s">
        <v>445</v>
      </c>
      <c r="F19" s="45">
        <v>1</v>
      </c>
      <c r="G19" s="47" t="s">
        <v>26</v>
      </c>
      <c r="H19" s="48">
        <f t="shared" si="0"/>
        <v>1</v>
      </c>
      <c r="I19" s="61" t="s">
        <v>446</v>
      </c>
      <c r="J19" s="25"/>
      <c r="L19" s="22"/>
    </row>
    <row r="20" spans="1:12" ht="27.95" x14ac:dyDescent="0.35">
      <c r="A20" s="66" t="s">
        <v>447</v>
      </c>
      <c r="B20" s="51" t="s">
        <v>448</v>
      </c>
      <c r="C20" s="45" t="s">
        <v>443</v>
      </c>
      <c r="D20" s="45" t="s">
        <v>444</v>
      </c>
      <c r="E20" s="50" t="s">
        <v>449</v>
      </c>
      <c r="F20" s="45">
        <v>1</v>
      </c>
      <c r="G20" s="47" t="s">
        <v>26</v>
      </c>
      <c r="H20" s="48">
        <f t="shared" si="0"/>
        <v>1</v>
      </c>
      <c r="I20" s="61"/>
      <c r="J20" s="25"/>
      <c r="L20" s="22"/>
    </row>
    <row r="21" spans="1:12" ht="41.95" x14ac:dyDescent="0.35">
      <c r="A21" s="66" t="s">
        <v>450</v>
      </c>
      <c r="B21" s="45" t="s">
        <v>451</v>
      </c>
      <c r="C21" s="45" t="s">
        <v>404</v>
      </c>
      <c r="D21" s="45" t="s">
        <v>418</v>
      </c>
      <c r="E21" s="50" t="s">
        <v>452</v>
      </c>
      <c r="F21" s="45">
        <v>1</v>
      </c>
      <c r="G21" s="47" t="s">
        <v>26</v>
      </c>
      <c r="H21" s="48">
        <f t="shared" si="0"/>
        <v>1</v>
      </c>
      <c r="I21" s="61" t="s">
        <v>453</v>
      </c>
      <c r="J21" s="25"/>
      <c r="L21" s="22"/>
    </row>
    <row r="22" spans="1:12" ht="55.9" x14ac:dyDescent="0.35">
      <c r="A22" s="66" t="s">
        <v>454</v>
      </c>
      <c r="B22" s="45" t="s">
        <v>455</v>
      </c>
      <c r="C22" s="45" t="s">
        <v>404</v>
      </c>
      <c r="D22" s="45" t="s">
        <v>418</v>
      </c>
      <c r="E22" s="50" t="s">
        <v>456</v>
      </c>
      <c r="F22" s="45">
        <v>1</v>
      </c>
      <c r="G22" s="47" t="s">
        <v>26</v>
      </c>
      <c r="H22" s="48">
        <f t="shared" si="0"/>
        <v>1</v>
      </c>
      <c r="I22" s="61"/>
      <c r="J22" s="25"/>
      <c r="L22" s="22"/>
    </row>
    <row r="23" spans="1:12" ht="83.85" x14ac:dyDescent="0.35">
      <c r="A23" s="66" t="s">
        <v>457</v>
      </c>
      <c r="B23" s="45" t="s">
        <v>458</v>
      </c>
      <c r="C23" s="45" t="s">
        <v>443</v>
      </c>
      <c r="D23" s="45" t="s">
        <v>444</v>
      </c>
      <c r="E23" s="50" t="s">
        <v>459</v>
      </c>
      <c r="F23" s="45">
        <v>3</v>
      </c>
      <c r="G23" s="47" t="s">
        <v>26</v>
      </c>
      <c r="H23" s="48">
        <f t="shared" si="0"/>
        <v>3</v>
      </c>
      <c r="I23" s="61" t="s">
        <v>460</v>
      </c>
      <c r="J23" s="25"/>
      <c r="L23" s="22"/>
    </row>
    <row r="24" spans="1:12" ht="27.95" x14ac:dyDescent="0.35">
      <c r="A24" s="66" t="s">
        <v>461</v>
      </c>
      <c r="B24" s="45" t="s">
        <v>462</v>
      </c>
      <c r="C24" s="45" t="s">
        <v>404</v>
      </c>
      <c r="D24" s="45" t="s">
        <v>418</v>
      </c>
      <c r="E24" s="50" t="s">
        <v>463</v>
      </c>
      <c r="F24" s="45">
        <v>1</v>
      </c>
      <c r="G24" s="47" t="s">
        <v>26</v>
      </c>
      <c r="H24" s="48">
        <f t="shared" si="0"/>
        <v>1</v>
      </c>
      <c r="I24" s="61" t="s">
        <v>464</v>
      </c>
      <c r="J24" s="25"/>
      <c r="L24" s="22"/>
    </row>
    <row r="25" spans="1:12" ht="27.95" x14ac:dyDescent="0.35">
      <c r="A25" s="66" t="s">
        <v>465</v>
      </c>
      <c r="B25" s="45" t="s">
        <v>466</v>
      </c>
      <c r="C25" s="45" t="s">
        <v>443</v>
      </c>
      <c r="D25" s="45" t="s">
        <v>444</v>
      </c>
      <c r="E25" s="50" t="s">
        <v>467</v>
      </c>
      <c r="F25" s="45">
        <v>1</v>
      </c>
      <c r="G25" s="47" t="s">
        <v>26</v>
      </c>
      <c r="H25" s="48">
        <f t="shared" si="0"/>
        <v>1</v>
      </c>
      <c r="I25" s="61" t="s">
        <v>468</v>
      </c>
      <c r="J25" s="25"/>
      <c r="L25" s="22"/>
    </row>
    <row r="26" spans="1:12" x14ac:dyDescent="0.35">
      <c r="A26" s="66" t="s">
        <v>469</v>
      </c>
      <c r="B26" s="45" t="s">
        <v>470</v>
      </c>
      <c r="C26" s="45" t="s">
        <v>443</v>
      </c>
      <c r="D26" s="45" t="s">
        <v>444</v>
      </c>
      <c r="E26" s="52" t="s">
        <v>471</v>
      </c>
      <c r="F26" s="45">
        <v>3</v>
      </c>
      <c r="G26" s="47" t="s">
        <v>26</v>
      </c>
      <c r="H26" s="48">
        <f t="shared" si="0"/>
        <v>3</v>
      </c>
      <c r="I26" s="61" t="s">
        <v>266</v>
      </c>
      <c r="J26" s="25"/>
      <c r="L26" s="22"/>
    </row>
    <row r="27" spans="1:12" ht="27.95" x14ac:dyDescent="0.35">
      <c r="A27" s="66" t="s">
        <v>472</v>
      </c>
      <c r="B27" s="45" t="s">
        <v>473</v>
      </c>
      <c r="C27" s="45" t="s">
        <v>443</v>
      </c>
      <c r="D27" s="45" t="s">
        <v>444</v>
      </c>
      <c r="E27" s="52" t="s">
        <v>474</v>
      </c>
      <c r="F27" s="45">
        <v>3</v>
      </c>
      <c r="G27" s="47" t="s">
        <v>26</v>
      </c>
      <c r="H27" s="48">
        <f t="shared" si="0"/>
        <v>3</v>
      </c>
      <c r="I27" s="61"/>
      <c r="J27" s="25"/>
      <c r="L27" s="22"/>
    </row>
    <row r="28" spans="1:12" ht="27.95" x14ac:dyDescent="0.35">
      <c r="A28" s="66" t="s">
        <v>475</v>
      </c>
      <c r="B28" s="45" t="s">
        <v>476</v>
      </c>
      <c r="C28" s="45" t="s">
        <v>443</v>
      </c>
      <c r="D28" s="45" t="s">
        <v>444</v>
      </c>
      <c r="E28" s="53" t="s">
        <v>477</v>
      </c>
      <c r="F28" s="45">
        <v>1</v>
      </c>
      <c r="G28" s="47" t="s">
        <v>26</v>
      </c>
      <c r="H28" s="48">
        <f t="shared" si="0"/>
        <v>1</v>
      </c>
      <c r="I28" s="62"/>
      <c r="J28" s="25"/>
      <c r="L28" s="22"/>
    </row>
    <row r="29" spans="1:12" ht="27.95" x14ac:dyDescent="0.35">
      <c r="A29" s="66" t="s">
        <v>478</v>
      </c>
      <c r="B29" s="45" t="s">
        <v>479</v>
      </c>
      <c r="C29" s="45" t="s">
        <v>480</v>
      </c>
      <c r="D29" s="45" t="s">
        <v>405</v>
      </c>
      <c r="E29" s="50" t="s">
        <v>481</v>
      </c>
      <c r="F29" s="45">
        <v>1</v>
      </c>
      <c r="G29" s="47" t="s">
        <v>26</v>
      </c>
      <c r="H29" s="48">
        <f t="shared" si="0"/>
        <v>1</v>
      </c>
      <c r="I29" s="61" t="s">
        <v>482</v>
      </c>
      <c r="J29" s="25"/>
      <c r="L29" s="22"/>
    </row>
    <row r="30" spans="1:12" ht="41.95" x14ac:dyDescent="0.35">
      <c r="A30" s="66" t="s">
        <v>483</v>
      </c>
      <c r="B30" s="45" t="s">
        <v>484</v>
      </c>
      <c r="C30" s="45" t="s">
        <v>480</v>
      </c>
      <c r="D30" s="45" t="s">
        <v>375</v>
      </c>
      <c r="E30" s="50" t="s">
        <v>485</v>
      </c>
      <c r="F30" s="45">
        <v>1</v>
      </c>
      <c r="G30" s="47" t="s">
        <v>26</v>
      </c>
      <c r="H30" s="48">
        <f t="shared" si="0"/>
        <v>1</v>
      </c>
      <c r="I30" s="61"/>
      <c r="J30" s="25"/>
      <c r="L30" s="22"/>
    </row>
    <row r="31" spans="1:12" ht="27.95" x14ac:dyDescent="0.35">
      <c r="A31" s="66" t="s">
        <v>486</v>
      </c>
      <c r="B31" s="45" t="s">
        <v>487</v>
      </c>
      <c r="C31" s="45" t="s">
        <v>404</v>
      </c>
      <c r="D31" s="45" t="s">
        <v>418</v>
      </c>
      <c r="E31" s="50" t="s">
        <v>488</v>
      </c>
      <c r="F31" s="45">
        <v>1</v>
      </c>
      <c r="G31" s="47" t="s">
        <v>26</v>
      </c>
      <c r="H31" s="48">
        <f t="shared" si="0"/>
        <v>1</v>
      </c>
      <c r="I31" s="61"/>
      <c r="J31" s="25"/>
      <c r="L31" s="22"/>
    </row>
    <row r="32" spans="1:12" ht="41.95" x14ac:dyDescent="0.35">
      <c r="A32" s="66" t="s">
        <v>489</v>
      </c>
      <c r="B32" s="45" t="s">
        <v>490</v>
      </c>
      <c r="C32" s="45" t="s">
        <v>380</v>
      </c>
      <c r="D32" s="45" t="s">
        <v>491</v>
      </c>
      <c r="E32" s="50" t="s">
        <v>492</v>
      </c>
      <c r="F32" s="45">
        <v>1</v>
      </c>
      <c r="G32" s="47" t="s">
        <v>26</v>
      </c>
      <c r="H32" s="48">
        <f t="shared" si="0"/>
        <v>1</v>
      </c>
      <c r="I32" s="61"/>
      <c r="J32" s="25"/>
      <c r="L32" s="22"/>
    </row>
    <row r="33" spans="1:12" ht="69.849999999999994" x14ac:dyDescent="0.35">
      <c r="A33" s="66" t="s">
        <v>493</v>
      </c>
      <c r="B33" s="45" t="s">
        <v>494</v>
      </c>
      <c r="C33" s="45" t="s">
        <v>443</v>
      </c>
      <c r="D33" s="45" t="s">
        <v>399</v>
      </c>
      <c r="E33" s="53" t="s">
        <v>495</v>
      </c>
      <c r="F33" s="45">
        <v>1</v>
      </c>
      <c r="G33" s="47" t="s">
        <v>26</v>
      </c>
      <c r="H33" s="48">
        <f t="shared" si="0"/>
        <v>1</v>
      </c>
      <c r="I33" s="62"/>
      <c r="J33" s="25"/>
      <c r="L33" s="22"/>
    </row>
    <row r="34" spans="1:12" ht="60.05" customHeight="1" x14ac:dyDescent="0.35">
      <c r="A34" s="66" t="s">
        <v>496</v>
      </c>
      <c r="B34" s="45" t="s">
        <v>497</v>
      </c>
      <c r="C34" s="45" t="s">
        <v>443</v>
      </c>
      <c r="D34" s="45" t="s">
        <v>444</v>
      </c>
      <c r="E34" s="53" t="s">
        <v>498</v>
      </c>
      <c r="F34" s="45">
        <v>1</v>
      </c>
      <c r="G34" s="47" t="s">
        <v>26</v>
      </c>
      <c r="H34" s="48">
        <f t="shared" ref="H34:H52" si="1">IF(G34="Ja",F34,0)</f>
        <v>1</v>
      </c>
      <c r="I34" s="62" t="s">
        <v>499</v>
      </c>
      <c r="J34" s="25"/>
      <c r="L34" s="22"/>
    </row>
    <row r="35" spans="1:12" ht="83.85" x14ac:dyDescent="0.35">
      <c r="A35" s="66" t="s">
        <v>500</v>
      </c>
      <c r="B35" s="45" t="s">
        <v>501</v>
      </c>
      <c r="C35" s="45" t="s">
        <v>443</v>
      </c>
      <c r="D35" s="45" t="s">
        <v>444</v>
      </c>
      <c r="E35" s="53" t="s">
        <v>502</v>
      </c>
      <c r="F35" s="45">
        <v>1</v>
      </c>
      <c r="G35" s="47" t="s">
        <v>26</v>
      </c>
      <c r="H35" s="48">
        <f t="shared" si="1"/>
        <v>1</v>
      </c>
      <c r="I35" s="62" t="s">
        <v>503</v>
      </c>
      <c r="J35" s="25"/>
      <c r="L35" s="22"/>
    </row>
    <row r="36" spans="1:12" ht="27.95" x14ac:dyDescent="0.35">
      <c r="A36" s="66" t="s">
        <v>504</v>
      </c>
      <c r="B36" s="45" t="s">
        <v>505</v>
      </c>
      <c r="C36" s="45" t="s">
        <v>443</v>
      </c>
      <c r="D36" s="45" t="s">
        <v>399</v>
      </c>
      <c r="E36" s="53" t="s">
        <v>506</v>
      </c>
      <c r="F36" s="45">
        <v>1</v>
      </c>
      <c r="G36" s="47" t="s">
        <v>26</v>
      </c>
      <c r="H36" s="48">
        <f t="shared" si="1"/>
        <v>1</v>
      </c>
      <c r="I36" s="62" t="s">
        <v>507</v>
      </c>
      <c r="J36" s="25"/>
      <c r="L36" s="22"/>
    </row>
    <row r="37" spans="1:12" ht="27.95" x14ac:dyDescent="0.35">
      <c r="A37" s="66" t="s">
        <v>508</v>
      </c>
      <c r="B37" s="25" t="s">
        <v>509</v>
      </c>
      <c r="C37" s="45"/>
      <c r="D37" s="45" t="s">
        <v>375</v>
      </c>
      <c r="E37" s="53" t="s">
        <v>510</v>
      </c>
      <c r="F37" s="45">
        <v>1</v>
      </c>
      <c r="G37" s="47" t="s">
        <v>26</v>
      </c>
      <c r="H37" s="48">
        <f t="shared" si="1"/>
        <v>1</v>
      </c>
      <c r="I37" s="62" t="s">
        <v>266</v>
      </c>
      <c r="J37" s="25"/>
      <c r="L37" s="22"/>
    </row>
    <row r="38" spans="1:12" ht="87.05" customHeight="1" x14ac:dyDescent="0.35">
      <c r="A38" s="66" t="s">
        <v>511</v>
      </c>
      <c r="B38" s="45" t="s">
        <v>512</v>
      </c>
      <c r="C38" s="45" t="s">
        <v>404</v>
      </c>
      <c r="D38" s="45" t="s">
        <v>513</v>
      </c>
      <c r="E38" s="53" t="s">
        <v>514</v>
      </c>
      <c r="F38" s="45">
        <v>1</v>
      </c>
      <c r="G38" s="47" t="s">
        <v>26</v>
      </c>
      <c r="H38" s="48">
        <f t="shared" si="1"/>
        <v>1</v>
      </c>
      <c r="I38" s="62" t="s">
        <v>515</v>
      </c>
      <c r="J38" s="25" t="s">
        <v>516</v>
      </c>
      <c r="L38" s="22"/>
    </row>
    <row r="39" spans="1:12" ht="69.849999999999994" x14ac:dyDescent="0.35">
      <c r="A39" s="66" t="s">
        <v>517</v>
      </c>
      <c r="B39" s="45" t="s">
        <v>518</v>
      </c>
      <c r="C39" s="45" t="s">
        <v>404</v>
      </c>
      <c r="D39" s="45" t="s">
        <v>513</v>
      </c>
      <c r="E39" s="50" t="s">
        <v>519</v>
      </c>
      <c r="F39" s="45">
        <v>1</v>
      </c>
      <c r="G39" s="47" t="s">
        <v>26</v>
      </c>
      <c r="H39" s="48">
        <f t="shared" si="1"/>
        <v>1</v>
      </c>
      <c r="I39" s="61"/>
      <c r="J39" s="25"/>
      <c r="L39" s="22"/>
    </row>
    <row r="40" spans="1:12" ht="55.9" x14ac:dyDescent="0.35">
      <c r="A40" s="66" t="s">
        <v>520</v>
      </c>
      <c r="B40" s="45" t="s">
        <v>521</v>
      </c>
      <c r="C40" s="45" t="s">
        <v>404</v>
      </c>
      <c r="D40" s="45" t="s">
        <v>375</v>
      </c>
      <c r="E40" s="53" t="s">
        <v>522</v>
      </c>
      <c r="F40" s="45">
        <v>1</v>
      </c>
      <c r="G40" s="47" t="s">
        <v>26</v>
      </c>
      <c r="H40" s="48">
        <f t="shared" si="1"/>
        <v>1</v>
      </c>
      <c r="I40" s="62" t="s">
        <v>523</v>
      </c>
      <c r="J40" s="25"/>
      <c r="L40" s="22"/>
    </row>
    <row r="41" spans="1:12" ht="60.6" customHeight="1" x14ac:dyDescent="0.35">
      <c r="A41" s="66" t="s">
        <v>524</v>
      </c>
      <c r="B41" s="45" t="s">
        <v>525</v>
      </c>
      <c r="C41" s="45" t="s">
        <v>404</v>
      </c>
      <c r="D41" s="45" t="s">
        <v>375</v>
      </c>
      <c r="E41" s="50" t="s">
        <v>526</v>
      </c>
      <c r="F41" s="45">
        <v>5</v>
      </c>
      <c r="G41" s="47" t="s">
        <v>26</v>
      </c>
      <c r="H41" s="48">
        <f t="shared" si="1"/>
        <v>5</v>
      </c>
      <c r="I41" s="61"/>
      <c r="J41" s="25"/>
      <c r="L41" s="22"/>
    </row>
    <row r="42" spans="1:12" ht="27.95" x14ac:dyDescent="0.35">
      <c r="A42" s="66" t="s">
        <v>527</v>
      </c>
      <c r="B42" s="45"/>
      <c r="C42" s="45"/>
      <c r="D42" s="45" t="s">
        <v>405</v>
      </c>
      <c r="E42" s="50" t="s">
        <v>528</v>
      </c>
      <c r="F42" s="54"/>
      <c r="G42" s="47" t="s">
        <v>26</v>
      </c>
      <c r="H42" s="48">
        <f t="shared" si="1"/>
        <v>0</v>
      </c>
      <c r="I42" s="61" t="s">
        <v>529</v>
      </c>
      <c r="J42" s="25"/>
      <c r="L42" s="22"/>
    </row>
    <row r="43" spans="1:12" ht="55.9" x14ac:dyDescent="0.35">
      <c r="A43" s="66" t="s">
        <v>530</v>
      </c>
      <c r="B43" s="45"/>
      <c r="C43" s="45"/>
      <c r="D43" s="45" t="s">
        <v>491</v>
      </c>
      <c r="E43" s="50" t="s">
        <v>531</v>
      </c>
      <c r="F43" s="54"/>
      <c r="G43" s="47" t="s">
        <v>26</v>
      </c>
      <c r="H43" s="48">
        <f t="shared" si="1"/>
        <v>0</v>
      </c>
      <c r="I43" s="61" t="s">
        <v>529</v>
      </c>
      <c r="J43" s="25"/>
      <c r="L43" s="22"/>
    </row>
    <row r="44" spans="1:12" ht="55.9" x14ac:dyDescent="0.35">
      <c r="A44" s="66" t="s">
        <v>532</v>
      </c>
      <c r="B44" s="45"/>
      <c r="C44" s="45"/>
      <c r="D44" s="45" t="s">
        <v>491</v>
      </c>
      <c r="E44" s="55" t="s">
        <v>533</v>
      </c>
      <c r="F44" s="54"/>
      <c r="G44" s="47" t="s">
        <v>26</v>
      </c>
      <c r="H44" s="48">
        <f t="shared" si="1"/>
        <v>0</v>
      </c>
      <c r="I44" s="61" t="s">
        <v>529</v>
      </c>
      <c r="J44" s="25"/>
      <c r="L44" s="22"/>
    </row>
    <row r="45" spans="1:12" ht="27.95" x14ac:dyDescent="0.35">
      <c r="A45" s="66" t="s">
        <v>534</v>
      </c>
      <c r="B45" s="45"/>
      <c r="C45" s="45"/>
      <c r="D45" s="45" t="s">
        <v>491</v>
      </c>
      <c r="E45" s="55" t="s">
        <v>535</v>
      </c>
      <c r="F45" s="54"/>
      <c r="G45" s="47" t="s">
        <v>26</v>
      </c>
      <c r="H45" s="48">
        <f t="shared" si="1"/>
        <v>0</v>
      </c>
      <c r="I45" s="61" t="s">
        <v>529</v>
      </c>
      <c r="J45" s="25"/>
      <c r="L45" s="22"/>
    </row>
    <row r="46" spans="1:12" ht="41.95" x14ac:dyDescent="0.35">
      <c r="A46" s="66" t="s">
        <v>536</v>
      </c>
      <c r="B46" s="45"/>
      <c r="C46" s="45"/>
      <c r="D46" s="45" t="s">
        <v>537</v>
      </c>
      <c r="E46" s="50" t="s">
        <v>538</v>
      </c>
      <c r="F46" s="54"/>
      <c r="G46" s="47" t="s">
        <v>26</v>
      </c>
      <c r="H46" s="48">
        <f t="shared" si="1"/>
        <v>0</v>
      </c>
      <c r="I46" s="61" t="s">
        <v>529</v>
      </c>
      <c r="J46" s="25"/>
      <c r="L46" s="22"/>
    </row>
    <row r="47" spans="1:12" ht="125.75" x14ac:dyDescent="0.35">
      <c r="A47" s="66" t="s">
        <v>539</v>
      </c>
      <c r="B47" s="45"/>
      <c r="C47" s="45"/>
      <c r="D47" s="45"/>
      <c r="E47" s="50" t="s">
        <v>540</v>
      </c>
      <c r="F47" s="54"/>
      <c r="G47" s="47" t="s">
        <v>26</v>
      </c>
      <c r="H47" s="48">
        <f t="shared" si="1"/>
        <v>0</v>
      </c>
      <c r="I47" s="61" t="s">
        <v>529</v>
      </c>
      <c r="J47" s="25"/>
      <c r="L47" s="22"/>
    </row>
    <row r="48" spans="1:12" ht="69.849999999999994" x14ac:dyDescent="0.35">
      <c r="A48" s="66" t="s">
        <v>541</v>
      </c>
      <c r="B48" s="45"/>
      <c r="C48" s="45"/>
      <c r="D48" s="45" t="s">
        <v>542</v>
      </c>
      <c r="E48" s="50" t="s">
        <v>543</v>
      </c>
      <c r="F48" s="54"/>
      <c r="G48" s="47" t="s">
        <v>26</v>
      </c>
      <c r="H48" s="48">
        <f t="shared" si="1"/>
        <v>0</v>
      </c>
      <c r="I48" s="61" t="s">
        <v>529</v>
      </c>
      <c r="J48" s="25"/>
      <c r="L48" s="22"/>
    </row>
    <row r="49" spans="1:12" ht="69.849999999999994" x14ac:dyDescent="0.35">
      <c r="A49" s="66" t="s">
        <v>544</v>
      </c>
      <c r="B49" s="45"/>
      <c r="C49" s="45"/>
      <c r="D49" s="46" t="s">
        <v>542</v>
      </c>
      <c r="E49" s="49" t="s">
        <v>545</v>
      </c>
      <c r="F49" s="56"/>
      <c r="G49" s="47" t="s">
        <v>26</v>
      </c>
      <c r="H49" s="48">
        <f t="shared" si="1"/>
        <v>0</v>
      </c>
      <c r="I49" s="61" t="s">
        <v>529</v>
      </c>
      <c r="J49" s="25"/>
      <c r="L49" s="22"/>
    </row>
    <row r="50" spans="1:12" ht="83.85" x14ac:dyDescent="0.35">
      <c r="A50" s="66" t="s">
        <v>546</v>
      </c>
      <c r="B50" s="45"/>
      <c r="C50" s="45"/>
      <c r="D50" s="46" t="s">
        <v>542</v>
      </c>
      <c r="E50" s="49" t="s">
        <v>547</v>
      </c>
      <c r="F50" s="56"/>
      <c r="G50" s="47" t="s">
        <v>26</v>
      </c>
      <c r="H50" s="48">
        <f t="shared" si="1"/>
        <v>0</v>
      </c>
      <c r="I50" s="61" t="s">
        <v>529</v>
      </c>
      <c r="J50" s="25"/>
      <c r="L50" s="22"/>
    </row>
    <row r="51" spans="1:12" ht="55.9" x14ac:dyDescent="0.35">
      <c r="A51" s="66" t="s">
        <v>548</v>
      </c>
      <c r="B51" s="45"/>
      <c r="C51" s="45"/>
      <c r="D51" s="46" t="s">
        <v>549</v>
      </c>
      <c r="E51" s="49" t="s">
        <v>550</v>
      </c>
      <c r="F51" s="56"/>
      <c r="G51" s="47" t="s">
        <v>26</v>
      </c>
      <c r="H51" s="48">
        <f t="shared" si="1"/>
        <v>0</v>
      </c>
      <c r="I51" s="61" t="s">
        <v>529</v>
      </c>
      <c r="J51" s="25"/>
      <c r="L51" s="22"/>
    </row>
    <row r="52" spans="1:12" ht="41.95" x14ac:dyDescent="0.35">
      <c r="A52" s="66" t="s">
        <v>551</v>
      </c>
      <c r="B52" s="45"/>
      <c r="C52" s="45"/>
      <c r="D52" s="46" t="s">
        <v>552</v>
      </c>
      <c r="E52" s="49" t="s">
        <v>553</v>
      </c>
      <c r="F52" s="56"/>
      <c r="G52" s="47" t="s">
        <v>26</v>
      </c>
      <c r="H52" s="48">
        <f t="shared" si="1"/>
        <v>0</v>
      </c>
      <c r="I52" s="61" t="s">
        <v>529</v>
      </c>
      <c r="J52" s="25"/>
      <c r="L52" s="22"/>
    </row>
    <row r="53" spans="1:12" x14ac:dyDescent="0.35">
      <c r="B53" s="31"/>
      <c r="C53" s="31"/>
      <c r="D53" s="31"/>
      <c r="E53" s="32"/>
      <c r="F53" s="31">
        <f>SUM(Table1[Score
(1,3,5)])</f>
        <v>54</v>
      </c>
      <c r="G53" s="31"/>
      <c r="H53" s="31">
        <f>SUM(Table1[PUNTEN])</f>
        <v>54</v>
      </c>
      <c r="I53" s="30" t="s">
        <v>367</v>
      </c>
      <c r="J53" s="64"/>
    </row>
  </sheetData>
  <autoFilter ref="A1:A52" xr:uid="{2AC56299-C291-4365-869A-2FDFA8EF241C}"/>
  <phoneticPr fontId="10" type="noConversion"/>
  <conditionalFormatting sqref="B1">
    <cfRule type="duplicateValues" dxfId="12" priority="1"/>
  </conditionalFormatting>
  <conditionalFormatting sqref="B21:B23">
    <cfRule type="duplicateValues" dxfId="11" priority="3"/>
  </conditionalFormatting>
  <conditionalFormatting sqref="B24:B33">
    <cfRule type="duplicateValues" dxfId="10" priority="2"/>
  </conditionalFormatting>
  <conditionalFormatting sqref="B34">
    <cfRule type="duplicateValues" dxfId="9" priority="4"/>
  </conditionalFormatting>
  <conditionalFormatting sqref="B35">
    <cfRule type="duplicateValues" dxfId="8" priority="6"/>
  </conditionalFormatting>
  <conditionalFormatting sqref="B36">
    <cfRule type="duplicateValues" dxfId="7" priority="5"/>
  </conditionalFormatting>
  <conditionalFormatting sqref="D7">
    <cfRule type="duplicateValues" dxfId="6" priority="21"/>
  </conditionalFormatting>
  <hyperlinks>
    <hyperlink ref="E44" r:id="rId1" display="https://www.forumstandaardisatie.nl/open-standaarden/openapi-specification" xr:uid="{7B1CD749-6B83-452F-AFF8-6B7D0E791842}"/>
    <hyperlink ref="E45" r:id="rId2" display="https://www.forumstandaardisatie.nl/open-standaarden/rest-api-design-rules" xr:uid="{D4293552-AC56-4B62-9B8B-EE17175C34EE}"/>
  </hyperlinks>
  <pageMargins left="0.7" right="0.7" top="0.75" bottom="0.75" header="0.3" footer="0.3"/>
  <pageSetup paperSize="9" orientation="portrait" horizontalDpi="4294967295" verticalDpi="4294967295"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53857CB0-BD3E-4B06-BE79-1358D3B7ACA3}">
          <x14:formula1>
            <xm:f>Lijsten!$F$4:$F$7</xm:f>
          </x14:formula1>
          <xm:sqref>F2:F52</xm:sqref>
        </x14:dataValidation>
        <x14:dataValidation type="list" allowBlank="1" showInputMessage="1" showErrorMessage="1" xr:uid="{794D55DF-2D86-4F1F-BB44-B337E8444CAD}">
          <x14:formula1>
            <xm:f>Lijsten!$G$4:$G$5</xm:f>
          </x14:formula1>
          <xm:sqref>G2:G52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F6A1-3376-43C9-9787-EB0A797EF5D5}">
  <dimension ref="A1:G145"/>
  <sheetViews>
    <sheetView zoomScaleNormal="100" workbookViewId="0">
      <pane ySplit="1" topLeftCell="A2" activePane="bottomLeft" state="frozen"/>
      <selection pane="bottomLeft" activeCell="A3" sqref="A3"/>
    </sheetView>
  </sheetViews>
  <sheetFormatPr defaultRowHeight="14" x14ac:dyDescent="0.3"/>
  <cols>
    <col min="1" max="1" width="10.69921875" customWidth="1"/>
    <col min="2" max="2" width="20.69921875" style="116" customWidth="1"/>
    <col min="3" max="3" width="80.69921875" customWidth="1"/>
    <col min="4" max="6" width="10.69921875" customWidth="1"/>
    <col min="7" max="7" width="10.296875" style="111" customWidth="1"/>
  </cols>
  <sheetData>
    <row r="1" spans="1:6" ht="27.95" x14ac:dyDescent="0.3">
      <c r="A1" s="68" t="s">
        <v>12</v>
      </c>
      <c r="B1" s="68" t="s">
        <v>15</v>
      </c>
      <c r="C1" s="69" t="s">
        <v>16</v>
      </c>
      <c r="D1" s="70" t="s">
        <v>17</v>
      </c>
      <c r="E1" s="71" t="s">
        <v>554</v>
      </c>
      <c r="F1" s="71" t="s">
        <v>555</v>
      </c>
    </row>
    <row r="2" spans="1:6" ht="55.9" x14ac:dyDescent="0.3">
      <c r="A2" s="66" t="s">
        <v>22</v>
      </c>
      <c r="B2" s="125" t="s">
        <v>556</v>
      </c>
      <c r="C2" s="126" t="s">
        <v>791</v>
      </c>
      <c r="D2" s="127">
        <v>0</v>
      </c>
      <c r="E2" s="122"/>
      <c r="F2" s="124">
        <f t="shared" ref="F2:F65" si="0">IF(E2="Ja",D2,0)</f>
        <v>0</v>
      </c>
    </row>
    <row r="3" spans="1:6" ht="41.95" x14ac:dyDescent="0.3">
      <c r="A3" s="66" t="s">
        <v>29</v>
      </c>
      <c r="B3" s="125" t="s">
        <v>556</v>
      </c>
      <c r="C3" s="126" t="s">
        <v>792</v>
      </c>
      <c r="D3" s="127">
        <v>0</v>
      </c>
      <c r="E3" s="122"/>
      <c r="F3" s="124">
        <f t="shared" si="0"/>
        <v>0</v>
      </c>
    </row>
    <row r="4" spans="1:6" ht="27.95" x14ac:dyDescent="0.3">
      <c r="A4" s="28" t="s">
        <v>32</v>
      </c>
      <c r="B4" s="115" t="s">
        <v>556</v>
      </c>
      <c r="C4" s="76" t="s">
        <v>557</v>
      </c>
      <c r="D4" s="77">
        <v>3</v>
      </c>
      <c r="E4" s="47"/>
      <c r="F4" s="48">
        <f t="shared" si="0"/>
        <v>0</v>
      </c>
    </row>
    <row r="5" spans="1:6" ht="45.4" customHeight="1" x14ac:dyDescent="0.3">
      <c r="A5" s="28" t="s">
        <v>35</v>
      </c>
      <c r="B5" s="115" t="s">
        <v>556</v>
      </c>
      <c r="C5" s="76" t="s">
        <v>558</v>
      </c>
      <c r="D5" s="77">
        <v>3</v>
      </c>
      <c r="E5" s="47"/>
      <c r="F5" s="48">
        <f t="shared" si="0"/>
        <v>0</v>
      </c>
    </row>
    <row r="6" spans="1:6" ht="41.95" x14ac:dyDescent="0.3">
      <c r="A6" s="28" t="s">
        <v>37</v>
      </c>
      <c r="B6" s="115" t="s">
        <v>556</v>
      </c>
      <c r="C6" s="76" t="s">
        <v>559</v>
      </c>
      <c r="D6" s="77">
        <v>5</v>
      </c>
      <c r="E6" s="47"/>
      <c r="F6" s="48">
        <f t="shared" si="0"/>
        <v>0</v>
      </c>
    </row>
    <row r="7" spans="1:6" ht="41.95" x14ac:dyDescent="0.3">
      <c r="A7" s="28" t="s">
        <v>42</v>
      </c>
      <c r="B7" s="115" t="s">
        <v>556</v>
      </c>
      <c r="C7" s="80" t="s">
        <v>560</v>
      </c>
      <c r="D7" s="77">
        <v>5</v>
      </c>
      <c r="E7" s="47"/>
      <c r="F7" s="48">
        <f t="shared" si="0"/>
        <v>0</v>
      </c>
    </row>
    <row r="8" spans="1:6" ht="86.1" customHeight="1" x14ac:dyDescent="0.3">
      <c r="A8" s="28" t="s">
        <v>46</v>
      </c>
      <c r="B8" s="115" t="s">
        <v>556</v>
      </c>
      <c r="C8" s="80" t="s">
        <v>561</v>
      </c>
      <c r="D8" s="77">
        <v>5</v>
      </c>
      <c r="E8" s="47"/>
      <c r="F8" s="48">
        <f t="shared" si="0"/>
        <v>0</v>
      </c>
    </row>
    <row r="9" spans="1:6" ht="41.95" x14ac:dyDescent="0.3">
      <c r="A9" s="28" t="s">
        <v>48</v>
      </c>
      <c r="B9" s="106" t="s">
        <v>556</v>
      </c>
      <c r="C9" s="107" t="s">
        <v>562</v>
      </c>
      <c r="D9" s="77">
        <v>5</v>
      </c>
      <c r="E9" s="47"/>
      <c r="F9" s="48">
        <f t="shared" si="0"/>
        <v>0</v>
      </c>
    </row>
    <row r="10" spans="1:6" ht="27.95" x14ac:dyDescent="0.3">
      <c r="A10" s="28" t="s">
        <v>50</v>
      </c>
      <c r="B10" s="76" t="s">
        <v>55</v>
      </c>
      <c r="C10" s="29" t="s">
        <v>563</v>
      </c>
      <c r="D10" s="77">
        <v>3</v>
      </c>
      <c r="E10" s="47"/>
      <c r="F10" s="48">
        <f t="shared" si="0"/>
        <v>0</v>
      </c>
    </row>
    <row r="11" spans="1:6" ht="41.95" x14ac:dyDescent="0.3">
      <c r="A11" s="28" t="s">
        <v>52</v>
      </c>
      <c r="B11" s="76" t="s">
        <v>55</v>
      </c>
      <c r="C11" s="80" t="s">
        <v>564</v>
      </c>
      <c r="D11" s="77">
        <v>5</v>
      </c>
      <c r="E11" s="47"/>
      <c r="F11" s="48">
        <f t="shared" si="0"/>
        <v>0</v>
      </c>
    </row>
    <row r="12" spans="1:6" ht="41.95" x14ac:dyDescent="0.3">
      <c r="A12" s="28" t="s">
        <v>77</v>
      </c>
      <c r="B12" s="76" t="s">
        <v>55</v>
      </c>
      <c r="C12" s="80" t="s">
        <v>565</v>
      </c>
      <c r="D12" s="77">
        <v>5</v>
      </c>
      <c r="E12" s="47"/>
      <c r="F12" s="48">
        <f t="shared" si="0"/>
        <v>0</v>
      </c>
    </row>
    <row r="13" spans="1:6" ht="41.95" x14ac:dyDescent="0.3">
      <c r="A13" s="28" t="s">
        <v>107</v>
      </c>
      <c r="B13" s="76" t="s">
        <v>55</v>
      </c>
      <c r="C13" s="25" t="s">
        <v>566</v>
      </c>
      <c r="D13" s="77">
        <v>3</v>
      </c>
      <c r="E13" s="47"/>
      <c r="F13" s="48">
        <f t="shared" si="0"/>
        <v>0</v>
      </c>
    </row>
    <row r="14" spans="1:6" ht="41.95" x14ac:dyDescent="0.3">
      <c r="A14" s="28" t="s">
        <v>138</v>
      </c>
      <c r="B14" s="76" t="s">
        <v>67</v>
      </c>
      <c r="C14" s="76" t="s">
        <v>567</v>
      </c>
      <c r="D14" s="77">
        <v>3</v>
      </c>
      <c r="E14" s="47"/>
      <c r="F14" s="48">
        <f t="shared" si="0"/>
        <v>0</v>
      </c>
    </row>
    <row r="15" spans="1:6" ht="27.95" x14ac:dyDescent="0.3">
      <c r="A15" s="28" t="s">
        <v>168</v>
      </c>
      <c r="B15" s="76" t="s">
        <v>67</v>
      </c>
      <c r="C15" s="25" t="s">
        <v>568</v>
      </c>
      <c r="D15" s="77">
        <v>5</v>
      </c>
      <c r="E15" s="47"/>
      <c r="F15" s="48">
        <f t="shared" si="0"/>
        <v>0</v>
      </c>
    </row>
    <row r="16" spans="1:6" ht="55.9" x14ac:dyDescent="0.3">
      <c r="A16" s="28" t="s">
        <v>170</v>
      </c>
      <c r="B16" s="76" t="s">
        <v>67</v>
      </c>
      <c r="C16" s="76" t="s">
        <v>569</v>
      </c>
      <c r="D16" s="77">
        <v>5</v>
      </c>
      <c r="E16" s="47"/>
      <c r="F16" s="48">
        <f t="shared" si="0"/>
        <v>0</v>
      </c>
    </row>
    <row r="17" spans="1:7" ht="41.95" x14ac:dyDescent="0.3">
      <c r="A17" s="28" t="s">
        <v>173</v>
      </c>
      <c r="B17" s="76" t="s">
        <v>67</v>
      </c>
      <c r="C17" s="76" t="s">
        <v>570</v>
      </c>
      <c r="D17" s="77">
        <v>3</v>
      </c>
      <c r="E17" s="47"/>
      <c r="F17" s="48">
        <f t="shared" si="0"/>
        <v>0</v>
      </c>
    </row>
    <row r="18" spans="1:7" ht="55.9" x14ac:dyDescent="0.3">
      <c r="A18" s="28" t="s">
        <v>176</v>
      </c>
      <c r="B18" s="76" t="s">
        <v>67</v>
      </c>
      <c r="C18" s="76" t="s">
        <v>571</v>
      </c>
      <c r="D18" s="77">
        <v>5</v>
      </c>
      <c r="E18" s="47"/>
      <c r="F18" s="48">
        <f t="shared" si="0"/>
        <v>0</v>
      </c>
    </row>
    <row r="19" spans="1:7" ht="57.65" customHeight="1" x14ac:dyDescent="0.3">
      <c r="A19" s="28" t="s">
        <v>180</v>
      </c>
      <c r="B19" s="76" t="s">
        <v>67</v>
      </c>
      <c r="C19" s="119" t="s">
        <v>783</v>
      </c>
      <c r="D19" s="77">
        <v>5</v>
      </c>
      <c r="E19" s="47"/>
      <c r="F19" s="48">
        <f t="shared" si="0"/>
        <v>0</v>
      </c>
    </row>
    <row r="20" spans="1:7" ht="27.95" x14ac:dyDescent="0.3">
      <c r="A20" s="28" t="s">
        <v>182</v>
      </c>
      <c r="B20" s="76" t="s">
        <v>67</v>
      </c>
      <c r="C20" s="76" t="s">
        <v>572</v>
      </c>
      <c r="D20" s="77">
        <v>5</v>
      </c>
      <c r="E20" s="47"/>
      <c r="F20" s="48">
        <f t="shared" si="0"/>
        <v>0</v>
      </c>
    </row>
    <row r="21" spans="1:7" ht="55.9" x14ac:dyDescent="0.3">
      <c r="A21" s="28" t="s">
        <v>184</v>
      </c>
      <c r="B21" s="76" t="s">
        <v>67</v>
      </c>
      <c r="C21" s="120" t="s">
        <v>793</v>
      </c>
      <c r="D21" s="121">
        <v>0</v>
      </c>
      <c r="E21" s="47"/>
      <c r="F21" s="48">
        <f t="shared" si="0"/>
        <v>0</v>
      </c>
    </row>
    <row r="22" spans="1:7" ht="55.9" x14ac:dyDescent="0.3">
      <c r="A22" s="28" t="s">
        <v>186</v>
      </c>
      <c r="B22" s="76" t="s">
        <v>67</v>
      </c>
      <c r="C22" s="76" t="s">
        <v>573</v>
      </c>
      <c r="D22" s="77">
        <v>5</v>
      </c>
      <c r="E22" s="47"/>
      <c r="F22" s="48">
        <f t="shared" si="0"/>
        <v>0</v>
      </c>
    </row>
    <row r="23" spans="1:7" ht="32.25" customHeight="1" x14ac:dyDescent="0.3">
      <c r="A23" s="28" t="s">
        <v>188</v>
      </c>
      <c r="B23" s="76" t="s">
        <v>67</v>
      </c>
      <c r="C23" s="76" t="s">
        <v>574</v>
      </c>
      <c r="D23" s="77">
        <v>5</v>
      </c>
      <c r="E23" s="47"/>
      <c r="F23" s="48">
        <f t="shared" si="0"/>
        <v>0</v>
      </c>
    </row>
    <row r="24" spans="1:7" ht="27.95" x14ac:dyDescent="0.3">
      <c r="A24" s="28" t="s">
        <v>192</v>
      </c>
      <c r="B24" s="76" t="s">
        <v>67</v>
      </c>
      <c r="C24" s="76" t="s">
        <v>575</v>
      </c>
      <c r="D24" s="77">
        <v>3</v>
      </c>
      <c r="E24" s="47"/>
      <c r="F24" s="48">
        <f t="shared" si="0"/>
        <v>0</v>
      </c>
    </row>
    <row r="25" spans="1:7" ht="27.95" x14ac:dyDescent="0.3">
      <c r="A25" s="28" t="s">
        <v>195</v>
      </c>
      <c r="B25" s="76" t="s">
        <v>93</v>
      </c>
      <c r="C25" s="80" t="s">
        <v>576</v>
      </c>
      <c r="D25" s="77">
        <v>3</v>
      </c>
      <c r="E25" s="47"/>
      <c r="F25" s="48">
        <f t="shared" si="0"/>
        <v>0</v>
      </c>
    </row>
    <row r="26" spans="1:7" ht="41.95" x14ac:dyDescent="0.3">
      <c r="A26" s="28" t="s">
        <v>197</v>
      </c>
      <c r="B26" s="76" t="s">
        <v>93</v>
      </c>
      <c r="C26" s="76" t="s">
        <v>577</v>
      </c>
      <c r="D26" s="77">
        <v>1</v>
      </c>
      <c r="E26" s="47"/>
      <c r="F26" s="48">
        <f t="shared" si="0"/>
        <v>0</v>
      </c>
      <c r="G26" s="112"/>
    </row>
    <row r="27" spans="1:7" ht="27.95" x14ac:dyDescent="0.3">
      <c r="A27" s="28" t="s">
        <v>201</v>
      </c>
      <c r="B27" s="76" t="s">
        <v>93</v>
      </c>
      <c r="C27" s="76" t="s">
        <v>578</v>
      </c>
      <c r="D27" s="77">
        <v>3</v>
      </c>
      <c r="E27" s="47"/>
      <c r="F27" s="48">
        <f t="shared" si="0"/>
        <v>0</v>
      </c>
    </row>
    <row r="28" spans="1:7" ht="27.95" x14ac:dyDescent="0.3">
      <c r="A28" s="28" t="s">
        <v>204</v>
      </c>
      <c r="B28" s="76" t="s">
        <v>93</v>
      </c>
      <c r="C28" s="29" t="s">
        <v>782</v>
      </c>
      <c r="D28" s="77">
        <v>1</v>
      </c>
      <c r="E28" s="47"/>
      <c r="F28" s="48">
        <f t="shared" si="0"/>
        <v>0</v>
      </c>
    </row>
    <row r="29" spans="1:7" ht="41.95" x14ac:dyDescent="0.3">
      <c r="A29" s="28" t="s">
        <v>206</v>
      </c>
      <c r="B29" s="90" t="s">
        <v>93</v>
      </c>
      <c r="C29" s="76" t="s">
        <v>579</v>
      </c>
      <c r="D29" s="77">
        <v>5</v>
      </c>
      <c r="E29" s="47"/>
      <c r="F29" s="48">
        <f t="shared" si="0"/>
        <v>0</v>
      </c>
    </row>
    <row r="30" spans="1:7" ht="41.95" x14ac:dyDescent="0.3">
      <c r="A30" s="28" t="s">
        <v>209</v>
      </c>
      <c r="B30" s="76" t="s">
        <v>93</v>
      </c>
      <c r="C30" s="80" t="s">
        <v>580</v>
      </c>
      <c r="D30" s="77">
        <v>5</v>
      </c>
      <c r="E30" s="47"/>
      <c r="F30" s="48">
        <f t="shared" si="0"/>
        <v>0</v>
      </c>
    </row>
    <row r="31" spans="1:7" ht="55.9" x14ac:dyDescent="0.3">
      <c r="A31" s="28" t="s">
        <v>211</v>
      </c>
      <c r="B31" s="76" t="s">
        <v>93</v>
      </c>
      <c r="C31" s="76" t="s">
        <v>581</v>
      </c>
      <c r="D31" s="77">
        <v>5</v>
      </c>
      <c r="E31" s="47"/>
      <c r="F31" s="48">
        <f t="shared" si="0"/>
        <v>0</v>
      </c>
    </row>
    <row r="32" spans="1:7" ht="41.95" x14ac:dyDescent="0.3">
      <c r="A32" s="28" t="s">
        <v>213</v>
      </c>
      <c r="B32" s="76" t="s">
        <v>93</v>
      </c>
      <c r="C32" s="29" t="s">
        <v>582</v>
      </c>
      <c r="D32" s="77">
        <v>1</v>
      </c>
      <c r="E32" s="47"/>
      <c r="F32" s="48">
        <f t="shared" si="0"/>
        <v>0</v>
      </c>
    </row>
    <row r="33" spans="1:6" ht="46.35" customHeight="1" x14ac:dyDescent="0.3">
      <c r="A33" s="28" t="s">
        <v>215</v>
      </c>
      <c r="B33" s="76" t="s">
        <v>93</v>
      </c>
      <c r="C33" s="29" t="s">
        <v>583</v>
      </c>
      <c r="D33" s="77">
        <v>5</v>
      </c>
      <c r="E33" s="47"/>
      <c r="F33" s="48">
        <f t="shared" si="0"/>
        <v>0</v>
      </c>
    </row>
    <row r="34" spans="1:6" ht="59.1" customHeight="1" x14ac:dyDescent="0.3">
      <c r="A34" s="28" t="s">
        <v>218</v>
      </c>
      <c r="B34" s="94" t="s">
        <v>584</v>
      </c>
      <c r="C34" s="29" t="s">
        <v>778</v>
      </c>
      <c r="D34" s="77">
        <v>5</v>
      </c>
      <c r="E34" s="47"/>
      <c r="F34" s="48">
        <f t="shared" si="0"/>
        <v>0</v>
      </c>
    </row>
    <row r="35" spans="1:6" ht="27.95" x14ac:dyDescent="0.3">
      <c r="A35" s="28" t="s">
        <v>220</v>
      </c>
      <c r="B35" s="94" t="s">
        <v>584</v>
      </c>
      <c r="C35" s="81" t="s">
        <v>779</v>
      </c>
      <c r="D35" s="77">
        <v>5</v>
      </c>
      <c r="E35" s="47"/>
      <c r="F35" s="48">
        <f t="shared" si="0"/>
        <v>0</v>
      </c>
    </row>
    <row r="36" spans="1:6" ht="55.9" x14ac:dyDescent="0.3">
      <c r="A36" s="28" t="s">
        <v>222</v>
      </c>
      <c r="B36" s="94" t="s">
        <v>584</v>
      </c>
      <c r="C36" s="76" t="s">
        <v>585</v>
      </c>
      <c r="D36" s="77">
        <v>5</v>
      </c>
      <c r="E36" s="47"/>
      <c r="F36" s="48">
        <f t="shared" si="0"/>
        <v>0</v>
      </c>
    </row>
    <row r="37" spans="1:6" ht="41.95" x14ac:dyDescent="0.3">
      <c r="A37" s="28" t="s">
        <v>225</v>
      </c>
      <c r="B37" s="76" t="s">
        <v>122</v>
      </c>
      <c r="C37" s="76" t="s">
        <v>586</v>
      </c>
      <c r="D37" s="77">
        <v>3</v>
      </c>
      <c r="E37" s="47"/>
      <c r="F37" s="48">
        <f t="shared" si="0"/>
        <v>0</v>
      </c>
    </row>
    <row r="38" spans="1:6" ht="41.95" x14ac:dyDescent="0.3">
      <c r="A38" s="28" t="s">
        <v>227</v>
      </c>
      <c r="B38" s="76" t="s">
        <v>122</v>
      </c>
      <c r="C38" s="76" t="s">
        <v>587</v>
      </c>
      <c r="D38" s="77">
        <v>5</v>
      </c>
      <c r="E38" s="47"/>
      <c r="F38" s="48">
        <f t="shared" si="0"/>
        <v>0</v>
      </c>
    </row>
    <row r="39" spans="1:6" ht="27.95" x14ac:dyDescent="0.3">
      <c r="A39" s="28" t="s">
        <v>229</v>
      </c>
      <c r="B39" s="76" t="s">
        <v>128</v>
      </c>
      <c r="C39" s="76" t="s">
        <v>588</v>
      </c>
      <c r="D39" s="77">
        <v>3</v>
      </c>
      <c r="E39" s="47"/>
      <c r="F39" s="48">
        <f t="shared" si="0"/>
        <v>0</v>
      </c>
    </row>
    <row r="40" spans="1:6" ht="27.95" x14ac:dyDescent="0.3">
      <c r="A40" s="28" t="s">
        <v>231</v>
      </c>
      <c r="B40" s="76" t="s">
        <v>128</v>
      </c>
      <c r="C40" s="80" t="s">
        <v>589</v>
      </c>
      <c r="D40" s="109">
        <v>5</v>
      </c>
      <c r="E40" s="47"/>
      <c r="F40" s="48">
        <f t="shared" si="0"/>
        <v>0</v>
      </c>
    </row>
    <row r="41" spans="1:6" ht="55.9" x14ac:dyDescent="0.3">
      <c r="A41" s="66" t="s">
        <v>233</v>
      </c>
      <c r="B41" s="106" t="s">
        <v>143</v>
      </c>
      <c r="C41" s="131" t="s">
        <v>794</v>
      </c>
      <c r="D41" s="127">
        <v>0</v>
      </c>
      <c r="E41" s="47"/>
      <c r="F41" s="83">
        <f t="shared" si="0"/>
        <v>0</v>
      </c>
    </row>
    <row r="42" spans="1:6" ht="29.95" customHeight="1" x14ac:dyDescent="0.3">
      <c r="A42" s="66" t="s">
        <v>235</v>
      </c>
      <c r="B42" s="106" t="s">
        <v>135</v>
      </c>
      <c r="C42" s="76" t="s">
        <v>590</v>
      </c>
      <c r="D42" s="109">
        <v>1</v>
      </c>
      <c r="E42" s="47"/>
      <c r="F42" s="83">
        <f t="shared" si="0"/>
        <v>0</v>
      </c>
    </row>
    <row r="43" spans="1:6" ht="27.95" x14ac:dyDescent="0.3">
      <c r="A43" s="66" t="s">
        <v>238</v>
      </c>
      <c r="B43" s="106" t="s">
        <v>135</v>
      </c>
      <c r="C43" s="76" t="s">
        <v>591</v>
      </c>
      <c r="D43" s="109">
        <v>3</v>
      </c>
      <c r="E43" s="47"/>
      <c r="F43" s="83">
        <f t="shared" si="0"/>
        <v>0</v>
      </c>
    </row>
    <row r="44" spans="1:6" ht="27.95" x14ac:dyDescent="0.3">
      <c r="A44" s="66" t="s">
        <v>241</v>
      </c>
      <c r="B44" s="106" t="s">
        <v>143</v>
      </c>
      <c r="C44" s="80" t="s">
        <v>592</v>
      </c>
      <c r="D44" s="109">
        <v>3</v>
      </c>
      <c r="E44" s="47"/>
      <c r="F44" s="83">
        <f t="shared" si="0"/>
        <v>0</v>
      </c>
    </row>
    <row r="45" spans="1:6" ht="27.95" x14ac:dyDescent="0.3">
      <c r="A45" s="66" t="s">
        <v>244</v>
      </c>
      <c r="B45" s="106" t="s">
        <v>143</v>
      </c>
      <c r="C45" s="76" t="s">
        <v>593</v>
      </c>
      <c r="D45" s="109">
        <v>3</v>
      </c>
      <c r="E45" s="47"/>
      <c r="F45" s="83">
        <f t="shared" si="0"/>
        <v>0</v>
      </c>
    </row>
    <row r="46" spans="1:6" ht="55.9" x14ac:dyDescent="0.3">
      <c r="A46" s="66" t="s">
        <v>248</v>
      </c>
      <c r="B46" s="106" t="s">
        <v>149</v>
      </c>
      <c r="C46" s="126" t="s">
        <v>795</v>
      </c>
      <c r="D46" s="127">
        <v>0</v>
      </c>
      <c r="E46" s="123"/>
      <c r="F46" s="124">
        <f t="shared" si="0"/>
        <v>0</v>
      </c>
    </row>
    <row r="47" spans="1:6" ht="41.95" x14ac:dyDescent="0.3">
      <c r="A47" s="28" t="s">
        <v>250</v>
      </c>
      <c r="B47" s="76" t="s">
        <v>149</v>
      </c>
      <c r="C47" s="76" t="s">
        <v>780</v>
      </c>
      <c r="D47" s="109">
        <v>3</v>
      </c>
      <c r="E47" s="47"/>
      <c r="F47" s="83">
        <f t="shared" si="0"/>
        <v>0</v>
      </c>
    </row>
    <row r="48" spans="1:6" ht="27.95" x14ac:dyDescent="0.3">
      <c r="A48" s="28" t="s">
        <v>253</v>
      </c>
      <c r="B48" s="80" t="s">
        <v>155</v>
      </c>
      <c r="C48" s="76" t="s">
        <v>789</v>
      </c>
      <c r="D48" s="77">
        <v>5</v>
      </c>
      <c r="E48" s="47"/>
      <c r="F48" s="48">
        <f t="shared" si="0"/>
        <v>0</v>
      </c>
    </row>
    <row r="49" spans="1:6" ht="97.8" x14ac:dyDescent="0.3">
      <c r="A49" s="28" t="s">
        <v>255</v>
      </c>
      <c r="B49" s="106" t="s">
        <v>155</v>
      </c>
      <c r="C49" s="106" t="s">
        <v>594</v>
      </c>
      <c r="D49" s="77">
        <v>5</v>
      </c>
      <c r="E49" s="47"/>
      <c r="F49" s="48">
        <f t="shared" si="0"/>
        <v>0</v>
      </c>
    </row>
    <row r="50" spans="1:6" ht="41.95" x14ac:dyDescent="0.3">
      <c r="A50" s="28" t="s">
        <v>257</v>
      </c>
      <c r="B50" s="76" t="s">
        <v>159</v>
      </c>
      <c r="C50" s="76" t="s">
        <v>595</v>
      </c>
      <c r="D50" s="77">
        <v>5</v>
      </c>
      <c r="E50" s="47"/>
      <c r="F50" s="48">
        <f t="shared" si="0"/>
        <v>0</v>
      </c>
    </row>
    <row r="51" spans="1:6" ht="41.95" x14ac:dyDescent="0.3">
      <c r="A51" s="28" t="s">
        <v>259</v>
      </c>
      <c r="B51" s="76" t="s">
        <v>159</v>
      </c>
      <c r="C51" s="76" t="s">
        <v>596</v>
      </c>
      <c r="D51" s="77">
        <v>5</v>
      </c>
      <c r="E51" s="47"/>
      <c r="F51" s="48">
        <f t="shared" si="0"/>
        <v>0</v>
      </c>
    </row>
    <row r="52" spans="1:6" ht="27.95" x14ac:dyDescent="0.3">
      <c r="A52" s="28" t="s">
        <v>261</v>
      </c>
      <c r="B52" s="76" t="s">
        <v>159</v>
      </c>
      <c r="C52" s="90" t="s">
        <v>597</v>
      </c>
      <c r="D52" s="77">
        <v>3</v>
      </c>
      <c r="E52" s="47"/>
      <c r="F52" s="48">
        <f t="shared" si="0"/>
        <v>0</v>
      </c>
    </row>
    <row r="53" spans="1:6" ht="31.3" customHeight="1" x14ac:dyDescent="0.3">
      <c r="A53" s="28" t="s">
        <v>264</v>
      </c>
      <c r="B53" s="76" t="s">
        <v>159</v>
      </c>
      <c r="C53" s="76" t="s">
        <v>598</v>
      </c>
      <c r="D53" s="77">
        <v>5</v>
      </c>
      <c r="E53" s="47"/>
      <c r="F53" s="48">
        <f t="shared" si="0"/>
        <v>0</v>
      </c>
    </row>
    <row r="54" spans="1:6" ht="27.95" x14ac:dyDescent="0.3">
      <c r="A54" s="28" t="s">
        <v>267</v>
      </c>
      <c r="B54" s="76" t="s">
        <v>159</v>
      </c>
      <c r="C54" s="76" t="s">
        <v>599</v>
      </c>
      <c r="D54" s="77">
        <v>3</v>
      </c>
      <c r="E54" s="47"/>
      <c r="F54" s="48">
        <f t="shared" si="0"/>
        <v>0</v>
      </c>
    </row>
    <row r="55" spans="1:6" ht="45.8" customHeight="1" x14ac:dyDescent="0.3">
      <c r="A55" s="28" t="s">
        <v>270</v>
      </c>
      <c r="B55" s="76" t="s">
        <v>159</v>
      </c>
      <c r="C55" s="76" t="s">
        <v>600</v>
      </c>
      <c r="D55" s="77">
        <v>5</v>
      </c>
      <c r="E55" s="47"/>
      <c r="F55" s="48">
        <f t="shared" si="0"/>
        <v>0</v>
      </c>
    </row>
    <row r="56" spans="1:6" ht="41.95" x14ac:dyDescent="0.3">
      <c r="A56" s="28" t="s">
        <v>272</v>
      </c>
      <c r="B56" s="76" t="s">
        <v>601</v>
      </c>
      <c r="C56" s="25" t="s">
        <v>602</v>
      </c>
      <c r="D56" s="77">
        <v>5</v>
      </c>
      <c r="E56" s="47"/>
      <c r="F56" s="48">
        <f t="shared" si="0"/>
        <v>0</v>
      </c>
    </row>
    <row r="57" spans="1:6" x14ac:dyDescent="0.3">
      <c r="A57" s="28" t="s">
        <v>274</v>
      </c>
      <c r="B57" s="76" t="s">
        <v>601</v>
      </c>
      <c r="C57" s="103" t="s">
        <v>603</v>
      </c>
      <c r="D57" s="77">
        <v>3</v>
      </c>
      <c r="E57" s="47"/>
      <c r="F57" s="48">
        <f t="shared" si="0"/>
        <v>0</v>
      </c>
    </row>
    <row r="58" spans="1:6" ht="27.95" x14ac:dyDescent="0.3">
      <c r="A58" s="28" t="s">
        <v>276</v>
      </c>
      <c r="B58" s="76" t="s">
        <v>601</v>
      </c>
      <c r="C58" s="52" t="s">
        <v>604</v>
      </c>
      <c r="D58" s="100">
        <v>5</v>
      </c>
      <c r="E58" s="47"/>
      <c r="F58" s="48">
        <f t="shared" si="0"/>
        <v>0</v>
      </c>
    </row>
    <row r="59" spans="1:6" ht="41.95" x14ac:dyDescent="0.3">
      <c r="A59" s="28" t="s">
        <v>278</v>
      </c>
      <c r="B59" s="76" t="s">
        <v>601</v>
      </c>
      <c r="C59" s="76" t="s">
        <v>605</v>
      </c>
      <c r="D59" s="77">
        <v>5</v>
      </c>
      <c r="E59" s="47"/>
      <c r="F59" s="48">
        <f t="shared" si="0"/>
        <v>0</v>
      </c>
    </row>
    <row r="60" spans="1:6" x14ac:dyDescent="0.3">
      <c r="A60" s="28" t="s">
        <v>280</v>
      </c>
      <c r="B60" s="76" t="s">
        <v>601</v>
      </c>
      <c r="C60" s="76" t="s">
        <v>606</v>
      </c>
      <c r="D60" s="77">
        <v>5</v>
      </c>
      <c r="E60" s="47"/>
      <c r="F60" s="48">
        <f t="shared" si="0"/>
        <v>0</v>
      </c>
    </row>
    <row r="61" spans="1:6" ht="43.55" customHeight="1" x14ac:dyDescent="0.3">
      <c r="A61" s="28" t="s">
        <v>282</v>
      </c>
      <c r="B61" s="76" t="s">
        <v>607</v>
      </c>
      <c r="C61" s="76" t="s">
        <v>608</v>
      </c>
      <c r="D61" s="77">
        <v>3</v>
      </c>
      <c r="E61" s="47"/>
      <c r="F61" s="48">
        <f t="shared" si="0"/>
        <v>0</v>
      </c>
    </row>
    <row r="62" spans="1:6" ht="55.9" x14ac:dyDescent="0.3">
      <c r="A62" s="28" t="s">
        <v>284</v>
      </c>
      <c r="B62" s="76" t="s">
        <v>607</v>
      </c>
      <c r="C62" s="94" t="s">
        <v>609</v>
      </c>
      <c r="D62" s="77">
        <v>5</v>
      </c>
      <c r="E62" s="47"/>
      <c r="F62" s="48">
        <f t="shared" si="0"/>
        <v>0</v>
      </c>
    </row>
    <row r="63" spans="1:6" ht="29.95" customHeight="1" x14ac:dyDescent="0.3">
      <c r="A63" s="28" t="s">
        <v>286</v>
      </c>
      <c r="B63" s="76" t="s">
        <v>607</v>
      </c>
      <c r="C63" s="76" t="s">
        <v>610</v>
      </c>
      <c r="D63" s="77">
        <v>5</v>
      </c>
      <c r="E63" s="47"/>
      <c r="F63" s="48">
        <f t="shared" si="0"/>
        <v>0</v>
      </c>
    </row>
    <row r="64" spans="1:6" ht="41.95" x14ac:dyDescent="0.3">
      <c r="A64" s="28" t="s">
        <v>288</v>
      </c>
      <c r="B64" s="76" t="s">
        <v>607</v>
      </c>
      <c r="C64" s="76" t="s">
        <v>611</v>
      </c>
      <c r="D64" s="77">
        <v>5</v>
      </c>
      <c r="E64" s="47"/>
      <c r="F64" s="48">
        <f t="shared" si="0"/>
        <v>0</v>
      </c>
    </row>
    <row r="65" spans="1:7" ht="41.95" x14ac:dyDescent="0.3">
      <c r="A65" s="28" t="s">
        <v>291</v>
      </c>
      <c r="B65" s="76" t="s">
        <v>607</v>
      </c>
      <c r="C65" s="76" t="s">
        <v>612</v>
      </c>
      <c r="D65" s="77">
        <v>5</v>
      </c>
      <c r="E65" s="47"/>
      <c r="F65" s="48">
        <f t="shared" si="0"/>
        <v>0</v>
      </c>
    </row>
    <row r="66" spans="1:7" x14ac:dyDescent="0.3">
      <c r="A66" s="28" t="s">
        <v>293</v>
      </c>
      <c r="B66" s="76" t="s">
        <v>607</v>
      </c>
      <c r="C66" s="76" t="s">
        <v>187</v>
      </c>
      <c r="D66" s="77">
        <v>3</v>
      </c>
      <c r="E66" s="47"/>
      <c r="F66" s="48">
        <f t="shared" ref="F66:F129" si="1">IF(E66="Ja",D66,0)</f>
        <v>0</v>
      </c>
    </row>
    <row r="67" spans="1:7" ht="41.95" x14ac:dyDescent="0.3">
      <c r="A67" s="28" t="s">
        <v>295</v>
      </c>
      <c r="B67" s="76" t="s">
        <v>190</v>
      </c>
      <c r="C67" s="80" t="s">
        <v>613</v>
      </c>
      <c r="D67" s="77">
        <v>5</v>
      </c>
      <c r="E67" s="47"/>
      <c r="F67" s="48">
        <f t="shared" si="1"/>
        <v>0</v>
      </c>
    </row>
    <row r="68" spans="1:7" ht="45.8" customHeight="1" x14ac:dyDescent="0.3">
      <c r="A68" s="28" t="s">
        <v>297</v>
      </c>
      <c r="B68" s="76" t="s">
        <v>190</v>
      </c>
      <c r="C68" s="76" t="s">
        <v>614</v>
      </c>
      <c r="D68" s="77">
        <v>3</v>
      </c>
      <c r="E68" s="47"/>
      <c r="F68" s="48">
        <f t="shared" si="1"/>
        <v>0</v>
      </c>
      <c r="G68"/>
    </row>
    <row r="69" spans="1:7" ht="41.95" x14ac:dyDescent="0.3">
      <c r="A69" s="28" t="s">
        <v>299</v>
      </c>
      <c r="B69" s="76" t="s">
        <v>190</v>
      </c>
      <c r="C69" s="76" t="s">
        <v>615</v>
      </c>
      <c r="D69" s="77">
        <v>1</v>
      </c>
      <c r="E69" s="47"/>
      <c r="F69" s="48">
        <f t="shared" si="1"/>
        <v>0</v>
      </c>
    </row>
    <row r="70" spans="1:7" ht="27.95" x14ac:dyDescent="0.3">
      <c r="A70" s="28" t="s">
        <v>301</v>
      </c>
      <c r="B70" s="76" t="s">
        <v>616</v>
      </c>
      <c r="C70" s="76" t="s">
        <v>617</v>
      </c>
      <c r="D70" s="77">
        <v>3</v>
      </c>
      <c r="E70" s="47"/>
      <c r="F70" s="48">
        <f t="shared" si="1"/>
        <v>0</v>
      </c>
    </row>
    <row r="71" spans="1:7" ht="27.95" x14ac:dyDescent="0.3">
      <c r="A71" s="28" t="s">
        <v>303</v>
      </c>
      <c r="B71" s="76" t="s">
        <v>616</v>
      </c>
      <c r="C71" s="76" t="s">
        <v>618</v>
      </c>
      <c r="D71" s="77">
        <v>3</v>
      </c>
      <c r="E71" s="47"/>
      <c r="F71" s="48">
        <f t="shared" si="1"/>
        <v>0</v>
      </c>
    </row>
    <row r="72" spans="1:7" ht="47.3" customHeight="1" x14ac:dyDescent="0.3">
      <c r="A72" s="28" t="s">
        <v>305</v>
      </c>
      <c r="B72" s="76" t="s">
        <v>616</v>
      </c>
      <c r="C72" s="76" t="s">
        <v>619</v>
      </c>
      <c r="D72" s="77">
        <v>5</v>
      </c>
      <c r="E72" s="47"/>
      <c r="F72" s="48">
        <f t="shared" si="1"/>
        <v>0</v>
      </c>
    </row>
    <row r="73" spans="1:7" ht="27.95" x14ac:dyDescent="0.3">
      <c r="A73" s="28" t="s">
        <v>307</v>
      </c>
      <c r="B73" s="76" t="s">
        <v>616</v>
      </c>
      <c r="C73" s="76" t="s">
        <v>620</v>
      </c>
      <c r="D73" s="77">
        <v>1</v>
      </c>
      <c r="E73" s="47"/>
      <c r="F73" s="48">
        <f t="shared" si="1"/>
        <v>0</v>
      </c>
    </row>
    <row r="74" spans="1:7" ht="55.9" x14ac:dyDescent="0.3">
      <c r="A74" s="28" t="s">
        <v>309</v>
      </c>
      <c r="B74" s="76" t="s">
        <v>616</v>
      </c>
      <c r="C74" s="76" t="s">
        <v>621</v>
      </c>
      <c r="D74" s="77">
        <v>5</v>
      </c>
      <c r="E74" s="47"/>
      <c r="F74" s="48">
        <f t="shared" si="1"/>
        <v>0</v>
      </c>
    </row>
    <row r="75" spans="1:7" ht="27.95" x14ac:dyDescent="0.3">
      <c r="A75" s="28" t="s">
        <v>311</v>
      </c>
      <c r="B75" s="76" t="s">
        <v>616</v>
      </c>
      <c r="C75" s="76" t="s">
        <v>622</v>
      </c>
      <c r="D75" s="77">
        <v>3</v>
      </c>
      <c r="E75" s="47"/>
      <c r="F75" s="48">
        <f t="shared" si="1"/>
        <v>0</v>
      </c>
    </row>
    <row r="76" spans="1:7" ht="41.95" x14ac:dyDescent="0.3">
      <c r="A76" s="28" t="s">
        <v>313</v>
      </c>
      <c r="B76" s="76" t="s">
        <v>616</v>
      </c>
      <c r="C76" s="76" t="s">
        <v>623</v>
      </c>
      <c r="D76" s="77">
        <v>3</v>
      </c>
      <c r="E76" s="47"/>
      <c r="F76" s="48">
        <f t="shared" si="1"/>
        <v>0</v>
      </c>
    </row>
    <row r="77" spans="1:7" ht="41.95" x14ac:dyDescent="0.3">
      <c r="A77" s="28" t="s">
        <v>316</v>
      </c>
      <c r="B77" s="76" t="s">
        <v>616</v>
      </c>
      <c r="C77" s="90" t="s">
        <v>624</v>
      </c>
      <c r="D77" s="77">
        <v>5</v>
      </c>
      <c r="E77" s="47"/>
      <c r="F77" s="48">
        <f t="shared" si="1"/>
        <v>0</v>
      </c>
    </row>
    <row r="78" spans="1:7" ht="27.95" x14ac:dyDescent="0.3">
      <c r="A78" s="28" t="s">
        <v>318</v>
      </c>
      <c r="B78" s="76" t="s">
        <v>616</v>
      </c>
      <c r="C78" s="76" t="s">
        <v>625</v>
      </c>
      <c r="D78" s="77">
        <v>1</v>
      </c>
      <c r="E78" s="47"/>
      <c r="F78" s="48">
        <f t="shared" si="1"/>
        <v>0</v>
      </c>
    </row>
    <row r="79" spans="1:7" ht="41.95" x14ac:dyDescent="0.3">
      <c r="A79" s="28" t="s">
        <v>321</v>
      </c>
      <c r="B79" s="76" t="s">
        <v>616</v>
      </c>
      <c r="C79" s="76" t="s">
        <v>626</v>
      </c>
      <c r="D79" s="77">
        <v>5</v>
      </c>
      <c r="E79" s="47"/>
      <c r="F79" s="48">
        <f t="shared" si="1"/>
        <v>0</v>
      </c>
    </row>
    <row r="80" spans="1:7" ht="55.9" x14ac:dyDescent="0.3">
      <c r="A80" s="28" t="s">
        <v>324</v>
      </c>
      <c r="B80" s="76" t="s">
        <v>616</v>
      </c>
      <c r="C80" s="76" t="s">
        <v>627</v>
      </c>
      <c r="D80" s="77">
        <v>5</v>
      </c>
      <c r="E80" s="47"/>
      <c r="F80" s="48">
        <f t="shared" si="1"/>
        <v>0</v>
      </c>
      <c r="G80" s="112"/>
    </row>
    <row r="81" spans="1:6" ht="49.7" customHeight="1" x14ac:dyDescent="0.3">
      <c r="A81" s="28" t="s">
        <v>326</v>
      </c>
      <c r="B81" s="76" t="s">
        <v>616</v>
      </c>
      <c r="C81" s="76" t="s">
        <v>628</v>
      </c>
      <c r="D81" s="77">
        <v>3</v>
      </c>
      <c r="E81" s="47"/>
      <c r="F81" s="48">
        <f t="shared" si="1"/>
        <v>0</v>
      </c>
    </row>
    <row r="82" spans="1:6" ht="41.95" x14ac:dyDescent="0.3">
      <c r="A82" s="28" t="s">
        <v>328</v>
      </c>
      <c r="B82" s="76" t="s">
        <v>216</v>
      </c>
      <c r="C82" s="76" t="s">
        <v>629</v>
      </c>
      <c r="D82" s="77">
        <v>5</v>
      </c>
      <c r="E82" s="47"/>
      <c r="F82" s="48">
        <f t="shared" si="1"/>
        <v>0</v>
      </c>
    </row>
    <row r="83" spans="1:6" ht="55.9" x14ac:dyDescent="0.3">
      <c r="A83" s="28" t="s">
        <v>330</v>
      </c>
      <c r="B83" s="76" t="s">
        <v>216</v>
      </c>
      <c r="C83" s="76" t="s">
        <v>630</v>
      </c>
      <c r="D83" s="77">
        <v>5</v>
      </c>
      <c r="E83" s="47"/>
      <c r="F83" s="48">
        <f t="shared" si="1"/>
        <v>0</v>
      </c>
    </row>
    <row r="84" spans="1:6" ht="41.95" x14ac:dyDescent="0.3">
      <c r="A84" s="28" t="s">
        <v>332</v>
      </c>
      <c r="B84" s="76" t="s">
        <v>216</v>
      </c>
      <c r="C84" s="76" t="s">
        <v>631</v>
      </c>
      <c r="D84" s="77">
        <v>3</v>
      </c>
      <c r="E84" s="47"/>
      <c r="F84" s="48">
        <f t="shared" si="1"/>
        <v>0</v>
      </c>
    </row>
    <row r="85" spans="1:6" ht="41.95" x14ac:dyDescent="0.3">
      <c r="A85" s="28" t="s">
        <v>334</v>
      </c>
      <c r="B85" s="76" t="s">
        <v>216</v>
      </c>
      <c r="C85" s="76" t="s">
        <v>632</v>
      </c>
      <c r="D85" s="77">
        <v>5</v>
      </c>
      <c r="E85" s="47"/>
      <c r="F85" s="48">
        <f t="shared" si="1"/>
        <v>0</v>
      </c>
    </row>
    <row r="86" spans="1:6" ht="45" customHeight="1" x14ac:dyDescent="0.3">
      <c r="A86" s="28" t="s">
        <v>336</v>
      </c>
      <c r="B86" s="76" t="s">
        <v>216</v>
      </c>
      <c r="C86" s="76" t="s">
        <v>633</v>
      </c>
      <c r="D86" s="77">
        <v>5</v>
      </c>
      <c r="E86" s="47"/>
      <c r="F86" s="48">
        <f t="shared" si="1"/>
        <v>0</v>
      </c>
    </row>
    <row r="87" spans="1:6" ht="27.95" x14ac:dyDescent="0.3">
      <c r="A87" s="66" t="s">
        <v>338</v>
      </c>
      <c r="B87" s="125" t="s">
        <v>93</v>
      </c>
      <c r="C87" s="126" t="s">
        <v>796</v>
      </c>
      <c r="D87" s="127">
        <v>0</v>
      </c>
      <c r="E87" s="122"/>
      <c r="F87" s="124">
        <f t="shared" si="1"/>
        <v>0</v>
      </c>
    </row>
    <row r="88" spans="1:6" ht="30.8" customHeight="1" x14ac:dyDescent="0.3">
      <c r="A88" s="28" t="s">
        <v>340</v>
      </c>
      <c r="B88" s="76" t="s">
        <v>216</v>
      </c>
      <c r="C88" s="76" t="s">
        <v>634</v>
      </c>
      <c r="D88" s="77">
        <v>1</v>
      </c>
      <c r="E88" s="47"/>
      <c r="F88" s="48">
        <f t="shared" si="1"/>
        <v>0</v>
      </c>
    </row>
    <row r="89" spans="1:6" ht="27.95" x14ac:dyDescent="0.3">
      <c r="A89" s="28" t="s">
        <v>343</v>
      </c>
      <c r="B89" s="76" t="s">
        <v>216</v>
      </c>
      <c r="C89" s="76" t="s">
        <v>635</v>
      </c>
      <c r="D89" s="77">
        <v>3</v>
      </c>
      <c r="E89" s="47"/>
      <c r="F89" s="48">
        <f t="shared" si="1"/>
        <v>0</v>
      </c>
    </row>
    <row r="90" spans="1:6" ht="27.95" x14ac:dyDescent="0.3">
      <c r="A90" s="28" t="s">
        <v>345</v>
      </c>
      <c r="B90" s="76" t="s">
        <v>216</v>
      </c>
      <c r="C90" s="76" t="s">
        <v>636</v>
      </c>
      <c r="D90" s="77">
        <v>3</v>
      </c>
      <c r="E90" s="47"/>
      <c r="F90" s="48">
        <f t="shared" si="1"/>
        <v>0</v>
      </c>
    </row>
    <row r="91" spans="1:6" ht="41.95" x14ac:dyDescent="0.3">
      <c r="A91" s="28" t="s">
        <v>347</v>
      </c>
      <c r="B91" s="76" t="s">
        <v>216</v>
      </c>
      <c r="C91" s="76" t="s">
        <v>637</v>
      </c>
      <c r="D91" s="77">
        <v>5</v>
      </c>
      <c r="E91" s="47"/>
      <c r="F91" s="48">
        <f t="shared" si="1"/>
        <v>0</v>
      </c>
    </row>
    <row r="92" spans="1:6" ht="27.95" x14ac:dyDescent="0.3">
      <c r="A92" s="28" t="s">
        <v>349</v>
      </c>
      <c r="B92" s="76" t="s">
        <v>216</v>
      </c>
      <c r="C92" s="29" t="s">
        <v>638</v>
      </c>
      <c r="D92" s="77">
        <v>5</v>
      </c>
      <c r="E92" s="47"/>
      <c r="F92" s="48">
        <f t="shared" si="1"/>
        <v>0</v>
      </c>
    </row>
    <row r="93" spans="1:6" ht="55.9" x14ac:dyDescent="0.3">
      <c r="A93" s="28" t="s">
        <v>351</v>
      </c>
      <c r="B93" s="76" t="s">
        <v>236</v>
      </c>
      <c r="C93" s="110" t="s">
        <v>639</v>
      </c>
      <c r="D93" s="77">
        <v>5</v>
      </c>
      <c r="E93" s="47"/>
      <c r="F93" s="48">
        <f t="shared" si="1"/>
        <v>0</v>
      </c>
    </row>
    <row r="94" spans="1:6" ht="27.95" x14ac:dyDescent="0.3">
      <c r="A94" s="28" t="s">
        <v>353</v>
      </c>
      <c r="B94" s="76" t="s">
        <v>236</v>
      </c>
      <c r="C94" s="76" t="s">
        <v>640</v>
      </c>
      <c r="D94" s="77">
        <v>5</v>
      </c>
      <c r="E94" s="47"/>
      <c r="F94" s="48">
        <f t="shared" si="1"/>
        <v>0</v>
      </c>
    </row>
    <row r="95" spans="1:6" ht="27.95" x14ac:dyDescent="0.3">
      <c r="A95" s="28" t="s">
        <v>355</v>
      </c>
      <c r="B95" s="76" t="s">
        <v>236</v>
      </c>
      <c r="C95" s="76" t="s">
        <v>641</v>
      </c>
      <c r="D95" s="77">
        <v>5</v>
      </c>
      <c r="E95" s="47"/>
      <c r="F95" s="48">
        <f t="shared" si="1"/>
        <v>0</v>
      </c>
    </row>
    <row r="96" spans="1:6" ht="27.95" x14ac:dyDescent="0.3">
      <c r="A96" s="28" t="s">
        <v>357</v>
      </c>
      <c r="B96" s="76" t="s">
        <v>245</v>
      </c>
      <c r="C96" s="76" t="s">
        <v>642</v>
      </c>
      <c r="D96" s="77">
        <v>5</v>
      </c>
      <c r="E96" s="47"/>
      <c r="F96" s="48">
        <f t="shared" si="1"/>
        <v>0</v>
      </c>
    </row>
    <row r="97" spans="1:6" ht="27.95" x14ac:dyDescent="0.3">
      <c r="A97" s="28" t="s">
        <v>359</v>
      </c>
      <c r="B97" s="76" t="s">
        <v>245</v>
      </c>
      <c r="C97" s="29" t="s">
        <v>643</v>
      </c>
      <c r="D97" s="77">
        <v>3</v>
      </c>
      <c r="E97" s="47"/>
      <c r="F97" s="48">
        <f t="shared" si="1"/>
        <v>0</v>
      </c>
    </row>
    <row r="98" spans="1:6" ht="55.9" x14ac:dyDescent="0.3">
      <c r="A98" s="28" t="s">
        <v>361</v>
      </c>
      <c r="B98" s="76" t="s">
        <v>245</v>
      </c>
      <c r="C98" s="76" t="s">
        <v>644</v>
      </c>
      <c r="D98" s="77">
        <v>1</v>
      </c>
      <c r="E98" s="47"/>
      <c r="F98" s="48">
        <f t="shared" si="1"/>
        <v>0</v>
      </c>
    </row>
    <row r="99" spans="1:6" ht="27.95" x14ac:dyDescent="0.3">
      <c r="A99" s="28" t="s">
        <v>363</v>
      </c>
      <c r="B99" s="76" t="s">
        <v>245</v>
      </c>
      <c r="C99" s="76" t="s">
        <v>781</v>
      </c>
      <c r="D99" s="77">
        <v>3</v>
      </c>
      <c r="E99" s="47"/>
      <c r="F99" s="48">
        <f t="shared" si="1"/>
        <v>0</v>
      </c>
    </row>
    <row r="100" spans="1:6" ht="27.95" x14ac:dyDescent="0.3">
      <c r="A100" s="28" t="s">
        <v>365</v>
      </c>
      <c r="B100" s="76" t="s">
        <v>245</v>
      </c>
      <c r="C100" s="80" t="s">
        <v>784</v>
      </c>
      <c r="D100" s="77">
        <v>5</v>
      </c>
      <c r="E100" s="47"/>
      <c r="F100" s="48">
        <f t="shared" si="1"/>
        <v>0</v>
      </c>
    </row>
    <row r="101" spans="1:6" ht="30.65" customHeight="1" x14ac:dyDescent="0.3">
      <c r="A101" s="28" t="s">
        <v>54</v>
      </c>
      <c r="B101" s="76" t="s">
        <v>245</v>
      </c>
      <c r="C101" s="25" t="s">
        <v>645</v>
      </c>
      <c r="D101" s="77">
        <v>1</v>
      </c>
      <c r="E101" s="47"/>
      <c r="F101" s="48">
        <f t="shared" si="1"/>
        <v>0</v>
      </c>
    </row>
    <row r="102" spans="1:6" ht="41.95" x14ac:dyDescent="0.3">
      <c r="A102" s="28" t="s">
        <v>57</v>
      </c>
      <c r="B102" s="76" t="s">
        <v>245</v>
      </c>
      <c r="C102" s="76" t="s">
        <v>646</v>
      </c>
      <c r="D102" s="77">
        <v>3</v>
      </c>
      <c r="E102" s="47"/>
      <c r="F102" s="48">
        <f t="shared" si="1"/>
        <v>0</v>
      </c>
    </row>
    <row r="103" spans="1:6" ht="27.95" x14ac:dyDescent="0.3">
      <c r="A103" s="28" t="s">
        <v>59</v>
      </c>
      <c r="B103" s="76" t="s">
        <v>245</v>
      </c>
      <c r="C103" s="76" t="s">
        <v>647</v>
      </c>
      <c r="D103" s="77">
        <v>3</v>
      </c>
      <c r="E103" s="47"/>
      <c r="F103" s="48">
        <f t="shared" si="1"/>
        <v>0</v>
      </c>
    </row>
    <row r="104" spans="1:6" ht="27.95" x14ac:dyDescent="0.3">
      <c r="A104" s="28" t="s">
        <v>61</v>
      </c>
      <c r="B104" s="76" t="s">
        <v>268</v>
      </c>
      <c r="C104" s="29" t="s">
        <v>790</v>
      </c>
      <c r="D104" s="134">
        <v>1</v>
      </c>
      <c r="E104" s="47"/>
      <c r="F104" s="48">
        <f t="shared" si="1"/>
        <v>0</v>
      </c>
    </row>
    <row r="105" spans="1:6" ht="41.95" x14ac:dyDescent="0.3">
      <c r="A105" s="28" t="s">
        <v>63</v>
      </c>
      <c r="B105" s="76" t="s">
        <v>268</v>
      </c>
      <c r="C105" s="25" t="s">
        <v>648</v>
      </c>
      <c r="D105" s="77">
        <v>5</v>
      </c>
      <c r="E105" s="47"/>
      <c r="F105" s="48">
        <f t="shared" si="1"/>
        <v>0</v>
      </c>
    </row>
    <row r="106" spans="1:6" ht="17.899999999999999" customHeight="1" x14ac:dyDescent="0.3">
      <c r="A106" s="28" t="s">
        <v>65</v>
      </c>
      <c r="B106" s="76" t="s">
        <v>268</v>
      </c>
      <c r="C106" s="25" t="s">
        <v>649</v>
      </c>
      <c r="D106" s="77">
        <v>3</v>
      </c>
      <c r="E106" s="47"/>
      <c r="F106" s="48">
        <f t="shared" si="1"/>
        <v>0</v>
      </c>
    </row>
    <row r="107" spans="1:6" ht="27.95" x14ac:dyDescent="0.3">
      <c r="A107" s="28" t="s">
        <v>69</v>
      </c>
      <c r="B107" s="76" t="s">
        <v>268</v>
      </c>
      <c r="C107" s="25" t="s">
        <v>650</v>
      </c>
      <c r="D107" s="77">
        <v>3</v>
      </c>
      <c r="E107" s="47"/>
      <c r="F107" s="48">
        <f t="shared" si="1"/>
        <v>0</v>
      </c>
    </row>
    <row r="108" spans="1:6" ht="31.2" customHeight="1" x14ac:dyDescent="0.3">
      <c r="A108" s="28" t="s">
        <v>71</v>
      </c>
      <c r="B108" s="76" t="s">
        <v>268</v>
      </c>
      <c r="C108" s="25" t="s">
        <v>651</v>
      </c>
      <c r="D108" s="77">
        <v>5</v>
      </c>
      <c r="E108" s="47"/>
      <c r="F108" s="48">
        <f t="shared" si="1"/>
        <v>0</v>
      </c>
    </row>
    <row r="109" spans="1:6" ht="41.95" x14ac:dyDescent="0.3">
      <c r="A109" s="28" t="s">
        <v>73</v>
      </c>
      <c r="B109" s="76" t="s">
        <v>268</v>
      </c>
      <c r="C109" s="25" t="s">
        <v>652</v>
      </c>
      <c r="D109" s="77">
        <v>5</v>
      </c>
      <c r="E109" s="47"/>
      <c r="F109" s="48">
        <f t="shared" si="1"/>
        <v>0</v>
      </c>
    </row>
    <row r="110" spans="1:6" ht="69.849999999999994" x14ac:dyDescent="0.3">
      <c r="A110" s="28" t="s">
        <v>75</v>
      </c>
      <c r="B110" s="76" t="s">
        <v>268</v>
      </c>
      <c r="C110" s="80" t="s">
        <v>281</v>
      </c>
      <c r="D110" s="77">
        <v>5</v>
      </c>
      <c r="E110" s="47"/>
      <c r="F110" s="48">
        <f t="shared" si="1"/>
        <v>0</v>
      </c>
    </row>
    <row r="111" spans="1:6" ht="27.95" x14ac:dyDescent="0.3">
      <c r="A111" s="28" t="s">
        <v>80</v>
      </c>
      <c r="B111" s="76" t="s">
        <v>268</v>
      </c>
      <c r="C111" s="80" t="s">
        <v>653</v>
      </c>
      <c r="D111" s="77">
        <v>5</v>
      </c>
      <c r="E111" s="47"/>
      <c r="F111" s="48">
        <f t="shared" si="1"/>
        <v>0</v>
      </c>
    </row>
    <row r="112" spans="1:6" ht="127.35" customHeight="1" x14ac:dyDescent="0.3">
      <c r="A112" s="28" t="s">
        <v>82</v>
      </c>
      <c r="B112" s="76" t="s">
        <v>268</v>
      </c>
      <c r="C112" s="76" t="s">
        <v>654</v>
      </c>
      <c r="D112" s="77">
        <v>5</v>
      </c>
      <c r="E112" s="47"/>
      <c r="F112" s="48">
        <f t="shared" si="1"/>
        <v>0</v>
      </c>
    </row>
    <row r="113" spans="1:7" ht="41.95" x14ac:dyDescent="0.3">
      <c r="A113" s="28" t="s">
        <v>86</v>
      </c>
      <c r="B113" s="76" t="s">
        <v>314</v>
      </c>
      <c r="C113" s="76" t="s">
        <v>655</v>
      </c>
      <c r="D113" s="77">
        <v>3</v>
      </c>
      <c r="E113" s="47"/>
      <c r="F113" s="48">
        <f t="shared" si="1"/>
        <v>0</v>
      </c>
    </row>
    <row r="114" spans="1:7" ht="41.95" x14ac:dyDescent="0.3">
      <c r="A114" s="28" t="s">
        <v>89</v>
      </c>
      <c r="B114" s="76" t="s">
        <v>314</v>
      </c>
      <c r="C114" s="76" t="s">
        <v>656</v>
      </c>
      <c r="D114" s="77">
        <v>5</v>
      </c>
      <c r="E114" s="47"/>
      <c r="F114" s="48">
        <f t="shared" si="1"/>
        <v>0</v>
      </c>
    </row>
    <row r="115" spans="1:7" ht="27.95" x14ac:dyDescent="0.3">
      <c r="A115" s="28" t="s">
        <v>91</v>
      </c>
      <c r="B115" s="76" t="s">
        <v>322</v>
      </c>
      <c r="C115" s="29" t="s">
        <v>657</v>
      </c>
      <c r="D115" s="77">
        <v>3</v>
      </c>
      <c r="E115" s="47"/>
      <c r="F115" s="48">
        <f t="shared" si="1"/>
        <v>0</v>
      </c>
    </row>
    <row r="116" spans="1:7" ht="55.9" x14ac:dyDescent="0.3">
      <c r="A116" s="28" t="s">
        <v>95</v>
      </c>
      <c r="B116" s="76" t="s">
        <v>319</v>
      </c>
      <c r="C116" s="80" t="s">
        <v>658</v>
      </c>
      <c r="D116" s="77">
        <v>5</v>
      </c>
      <c r="E116" s="47"/>
      <c r="F116" s="48">
        <f t="shared" si="1"/>
        <v>0</v>
      </c>
    </row>
    <row r="117" spans="1:7" ht="27.95" x14ac:dyDescent="0.3">
      <c r="A117" s="28" t="s">
        <v>97</v>
      </c>
      <c r="B117" s="76" t="s">
        <v>319</v>
      </c>
      <c r="C117" s="76" t="s">
        <v>659</v>
      </c>
      <c r="D117" s="77">
        <v>1</v>
      </c>
      <c r="E117" s="47"/>
      <c r="F117" s="48">
        <f t="shared" si="1"/>
        <v>0</v>
      </c>
    </row>
    <row r="118" spans="1:7" ht="27.95" x14ac:dyDescent="0.3">
      <c r="A118" s="28" t="s">
        <v>99</v>
      </c>
      <c r="B118" s="76" t="s">
        <v>319</v>
      </c>
      <c r="C118" s="76" t="s">
        <v>660</v>
      </c>
      <c r="D118" s="77">
        <v>5</v>
      </c>
      <c r="E118" s="47"/>
      <c r="F118" s="48">
        <f t="shared" si="1"/>
        <v>0</v>
      </c>
    </row>
    <row r="119" spans="1:7" ht="27.95" x14ac:dyDescent="0.3">
      <c r="A119" s="28" t="s">
        <v>101</v>
      </c>
      <c r="B119" s="76" t="s">
        <v>319</v>
      </c>
      <c r="C119" s="80" t="s">
        <v>329</v>
      </c>
      <c r="D119" s="77">
        <v>5</v>
      </c>
      <c r="E119" s="47"/>
      <c r="F119" s="48">
        <f t="shared" si="1"/>
        <v>0</v>
      </c>
    </row>
    <row r="120" spans="1:7" ht="27.95" x14ac:dyDescent="0.3">
      <c r="A120" s="28" t="s">
        <v>105</v>
      </c>
      <c r="B120" s="76" t="s">
        <v>319</v>
      </c>
      <c r="C120" s="76" t="s">
        <v>661</v>
      </c>
      <c r="D120" s="77">
        <v>5</v>
      </c>
      <c r="E120" s="47"/>
      <c r="F120" s="48">
        <f t="shared" si="1"/>
        <v>0</v>
      </c>
    </row>
    <row r="121" spans="1:7" ht="27.95" x14ac:dyDescent="0.3">
      <c r="A121" s="28" t="s">
        <v>110</v>
      </c>
      <c r="B121" s="76" t="s">
        <v>319</v>
      </c>
      <c r="C121" s="80" t="s">
        <v>662</v>
      </c>
      <c r="D121" s="77">
        <v>3</v>
      </c>
      <c r="E121" s="47"/>
      <c r="F121" s="48">
        <f t="shared" si="1"/>
        <v>0</v>
      </c>
    </row>
    <row r="122" spans="1:7" ht="41.95" x14ac:dyDescent="0.3">
      <c r="A122" s="28" t="s">
        <v>114</v>
      </c>
      <c r="B122" s="76" t="s">
        <v>319</v>
      </c>
      <c r="C122" s="80" t="s">
        <v>663</v>
      </c>
      <c r="D122" s="77">
        <v>5</v>
      </c>
      <c r="E122" s="47"/>
      <c r="F122" s="48">
        <f t="shared" si="1"/>
        <v>0</v>
      </c>
    </row>
    <row r="123" spans="1:7" ht="69.849999999999994" x14ac:dyDescent="0.3">
      <c r="A123" s="28" t="s">
        <v>117</v>
      </c>
      <c r="B123" s="76" t="s">
        <v>319</v>
      </c>
      <c r="C123" s="76" t="s">
        <v>664</v>
      </c>
      <c r="D123" s="77">
        <v>5</v>
      </c>
      <c r="E123" s="47"/>
      <c r="F123" s="48">
        <f t="shared" si="1"/>
        <v>0</v>
      </c>
    </row>
    <row r="124" spans="1:7" ht="27.95" x14ac:dyDescent="0.3">
      <c r="A124" s="28" t="s">
        <v>119</v>
      </c>
      <c r="B124" s="76" t="s">
        <v>319</v>
      </c>
      <c r="C124" s="29" t="s">
        <v>665</v>
      </c>
      <c r="D124" s="77">
        <v>3</v>
      </c>
      <c r="E124" s="47"/>
      <c r="F124" s="48">
        <f t="shared" si="1"/>
        <v>0</v>
      </c>
      <c r="G124" s="112"/>
    </row>
    <row r="125" spans="1:7" ht="41.95" x14ac:dyDescent="0.3">
      <c r="A125" s="28" t="s">
        <v>121</v>
      </c>
      <c r="B125" s="76" t="s">
        <v>319</v>
      </c>
      <c r="C125" s="107" t="s">
        <v>666</v>
      </c>
      <c r="D125" s="77">
        <v>3</v>
      </c>
      <c r="E125" s="47"/>
      <c r="F125" s="48">
        <f t="shared" si="1"/>
        <v>0</v>
      </c>
    </row>
    <row r="126" spans="1:7" ht="27.95" x14ac:dyDescent="0.3">
      <c r="A126" s="28" t="s">
        <v>125</v>
      </c>
      <c r="B126" s="76" t="s">
        <v>667</v>
      </c>
      <c r="C126" s="76" t="s">
        <v>668</v>
      </c>
      <c r="D126" s="77">
        <v>1</v>
      </c>
      <c r="E126" s="47"/>
      <c r="F126" s="48">
        <f t="shared" si="1"/>
        <v>0</v>
      </c>
    </row>
    <row r="127" spans="1:7" ht="41.95" x14ac:dyDescent="0.3">
      <c r="A127" s="28" t="s">
        <v>127</v>
      </c>
      <c r="B127" s="76" t="s">
        <v>667</v>
      </c>
      <c r="C127" s="80" t="s">
        <v>669</v>
      </c>
      <c r="D127" s="77">
        <v>5</v>
      </c>
      <c r="E127" s="47"/>
      <c r="F127" s="48">
        <f t="shared" si="1"/>
        <v>0</v>
      </c>
    </row>
    <row r="128" spans="1:7" ht="83.85" x14ac:dyDescent="0.3">
      <c r="A128" s="28" t="s">
        <v>130</v>
      </c>
      <c r="B128" s="76" t="s">
        <v>667</v>
      </c>
      <c r="C128" s="76" t="s">
        <v>670</v>
      </c>
      <c r="D128" s="77">
        <v>5</v>
      </c>
      <c r="E128" s="47"/>
      <c r="F128" s="48">
        <f t="shared" si="1"/>
        <v>0</v>
      </c>
    </row>
    <row r="129" spans="1:6" ht="69.849999999999994" x14ac:dyDescent="0.3">
      <c r="A129" s="28" t="s">
        <v>132</v>
      </c>
      <c r="B129" s="76" t="s">
        <v>667</v>
      </c>
      <c r="C129" s="76" t="s">
        <v>671</v>
      </c>
      <c r="D129" s="77">
        <v>5</v>
      </c>
      <c r="E129" s="47"/>
      <c r="F129" s="48">
        <f t="shared" si="1"/>
        <v>0</v>
      </c>
    </row>
    <row r="130" spans="1:6" ht="33.049999999999997" customHeight="1" x14ac:dyDescent="0.3">
      <c r="A130" s="28" t="s">
        <v>134</v>
      </c>
      <c r="B130" s="76" t="s">
        <v>667</v>
      </c>
      <c r="C130" s="76" t="s">
        <v>672</v>
      </c>
      <c r="D130" s="77">
        <v>5</v>
      </c>
      <c r="E130" s="47"/>
      <c r="F130" s="48">
        <f t="shared" ref="F130:F140" si="2">IF(E130="Ja",D130,0)</f>
        <v>0</v>
      </c>
    </row>
    <row r="131" spans="1:6" ht="41.95" x14ac:dyDescent="0.3">
      <c r="A131" s="28" t="s">
        <v>140</v>
      </c>
      <c r="B131" s="76" t="s">
        <v>667</v>
      </c>
      <c r="C131" s="76" t="s">
        <v>673</v>
      </c>
      <c r="D131" s="77">
        <v>3</v>
      </c>
      <c r="E131" s="47"/>
      <c r="F131" s="48">
        <f t="shared" si="2"/>
        <v>0</v>
      </c>
    </row>
    <row r="132" spans="1:6" ht="27.95" x14ac:dyDescent="0.3">
      <c r="A132" s="28" t="s">
        <v>142</v>
      </c>
      <c r="B132" s="76" t="s">
        <v>667</v>
      </c>
      <c r="C132" s="76" t="s">
        <v>674</v>
      </c>
      <c r="D132" s="77">
        <v>5</v>
      </c>
      <c r="E132" s="47"/>
      <c r="F132" s="48">
        <f t="shared" si="2"/>
        <v>0</v>
      </c>
    </row>
    <row r="133" spans="1:6" ht="27.95" x14ac:dyDescent="0.3">
      <c r="A133" s="28" t="s">
        <v>145</v>
      </c>
      <c r="B133" s="76" t="s">
        <v>667</v>
      </c>
      <c r="C133" s="25" t="s">
        <v>675</v>
      </c>
      <c r="D133" s="77">
        <v>3</v>
      </c>
      <c r="E133" s="47"/>
      <c r="F133" s="48">
        <f t="shared" si="2"/>
        <v>0</v>
      </c>
    </row>
    <row r="134" spans="1:6" ht="27.95" x14ac:dyDescent="0.3">
      <c r="A134" s="28" t="s">
        <v>148</v>
      </c>
      <c r="B134" s="76" t="s">
        <v>667</v>
      </c>
      <c r="C134" s="76" t="s">
        <v>676</v>
      </c>
      <c r="D134" s="77">
        <v>3</v>
      </c>
      <c r="E134" s="47"/>
      <c r="F134" s="48">
        <f t="shared" si="2"/>
        <v>0</v>
      </c>
    </row>
    <row r="135" spans="1:6" ht="41.95" x14ac:dyDescent="0.3">
      <c r="A135" s="28" t="s">
        <v>151</v>
      </c>
      <c r="B135" s="76" t="s">
        <v>667</v>
      </c>
      <c r="C135" s="80" t="s">
        <v>677</v>
      </c>
      <c r="D135" s="77">
        <v>3</v>
      </c>
      <c r="E135" s="47"/>
      <c r="F135" s="48">
        <f t="shared" si="2"/>
        <v>0</v>
      </c>
    </row>
    <row r="136" spans="1:6" ht="41.95" x14ac:dyDescent="0.3">
      <c r="A136" s="28" t="s">
        <v>154</v>
      </c>
      <c r="B136" s="76" t="s">
        <v>667</v>
      </c>
      <c r="C136" s="117" t="s">
        <v>678</v>
      </c>
      <c r="D136" s="104">
        <v>5</v>
      </c>
      <c r="E136" s="105"/>
      <c r="F136" s="48">
        <f t="shared" si="2"/>
        <v>0</v>
      </c>
    </row>
    <row r="137" spans="1:6" ht="27.95" x14ac:dyDescent="0.3">
      <c r="A137" s="28" t="s">
        <v>158</v>
      </c>
      <c r="B137" s="76" t="s">
        <v>667</v>
      </c>
      <c r="C137" s="76" t="s">
        <v>679</v>
      </c>
      <c r="D137" s="77">
        <v>5</v>
      </c>
      <c r="E137" s="47"/>
      <c r="F137" s="48">
        <f t="shared" si="2"/>
        <v>0</v>
      </c>
    </row>
    <row r="138" spans="1:6" ht="27.95" x14ac:dyDescent="0.3">
      <c r="A138" s="28" t="s">
        <v>161</v>
      </c>
      <c r="B138" s="76" t="s">
        <v>667</v>
      </c>
      <c r="C138" s="29" t="s">
        <v>680</v>
      </c>
      <c r="D138" s="77">
        <v>1</v>
      </c>
      <c r="E138" s="47"/>
      <c r="F138" s="48">
        <f t="shared" si="2"/>
        <v>0</v>
      </c>
    </row>
    <row r="139" spans="1:6" ht="27.95" x14ac:dyDescent="0.3">
      <c r="A139" s="28" t="s">
        <v>163</v>
      </c>
      <c r="B139" s="76" t="s">
        <v>667</v>
      </c>
      <c r="C139" s="29" t="s">
        <v>681</v>
      </c>
      <c r="D139" s="77">
        <v>3</v>
      </c>
      <c r="E139" s="47"/>
      <c r="F139" s="48">
        <f t="shared" si="2"/>
        <v>0</v>
      </c>
    </row>
    <row r="140" spans="1:6" ht="27.95" x14ac:dyDescent="0.3">
      <c r="A140" s="28" t="s">
        <v>165</v>
      </c>
      <c r="B140" s="80" t="s">
        <v>667</v>
      </c>
      <c r="C140" s="29" t="s">
        <v>682</v>
      </c>
      <c r="D140" s="77">
        <v>1</v>
      </c>
      <c r="E140" s="47"/>
      <c r="F140" s="48">
        <f t="shared" si="2"/>
        <v>0</v>
      </c>
    </row>
    <row r="141" spans="1:6" ht="27.95" x14ac:dyDescent="0.3">
      <c r="A141" s="66" t="s">
        <v>786</v>
      </c>
      <c r="B141" s="130" t="s">
        <v>143</v>
      </c>
      <c r="C141" s="132" t="s">
        <v>797</v>
      </c>
      <c r="D141" s="109">
        <v>5</v>
      </c>
      <c r="E141" s="47"/>
      <c r="F141" s="83">
        <f>IF(E141="Ja",D141,0)</f>
        <v>0</v>
      </c>
    </row>
    <row r="142" spans="1:6" ht="27.95" x14ac:dyDescent="0.3">
      <c r="A142" s="66" t="s">
        <v>787</v>
      </c>
      <c r="B142" s="130" t="s">
        <v>216</v>
      </c>
      <c r="C142" s="128" t="s">
        <v>798</v>
      </c>
      <c r="D142" s="109">
        <v>3</v>
      </c>
      <c r="E142" s="47"/>
      <c r="F142" s="83">
        <f>IF(E142="Ja",D142,0)</f>
        <v>0</v>
      </c>
    </row>
    <row r="143" spans="1:6" x14ac:dyDescent="0.3">
      <c r="A143" s="66" t="s">
        <v>788</v>
      </c>
      <c r="B143" s="129" t="s">
        <v>556</v>
      </c>
      <c r="C143" s="133" t="s">
        <v>799</v>
      </c>
      <c r="D143" s="109">
        <v>3</v>
      </c>
      <c r="E143" s="47"/>
      <c r="F143" s="83">
        <f>IF(E143="Ja",D143,0)</f>
        <v>0</v>
      </c>
    </row>
    <row r="144" spans="1:6" ht="69.849999999999994" x14ac:dyDescent="0.3">
      <c r="A144" s="66" t="s">
        <v>800</v>
      </c>
      <c r="B144" s="130" t="s">
        <v>584</v>
      </c>
      <c r="C144" s="128" t="s">
        <v>801</v>
      </c>
      <c r="D144" s="109">
        <v>1</v>
      </c>
      <c r="E144" s="47"/>
      <c r="F144" s="83">
        <f>IF(E144="Ja",D144,0)</f>
        <v>0</v>
      </c>
    </row>
    <row r="145" spans="1:6" x14ac:dyDescent="0.3">
      <c r="A145" s="1"/>
      <c r="B145" s="129"/>
      <c r="C145" s="108" t="s">
        <v>367</v>
      </c>
      <c r="D145" s="109">
        <f>SUM(D2:D144)</f>
        <v>527</v>
      </c>
      <c r="E145" s="83"/>
      <c r="F145" s="89">
        <f>SUM(F2:F144)</f>
        <v>0</v>
      </c>
    </row>
  </sheetData>
  <autoFilter ref="A1:F145" xr:uid="{0073F6A1-3376-43C9-9787-EB0A797EF5D5}">
    <sortState xmlns:xlrd2="http://schemas.microsoft.com/office/spreadsheetml/2017/richdata2" ref="A2:F145">
      <sortCondition ref="B1:B145"/>
    </sortState>
  </autoFilter>
  <phoneticPr fontId="10" type="noConversion"/>
  <conditionalFormatting sqref="C1">
    <cfRule type="duplicateValues" dxfId="5" priority="2"/>
  </conditionalFormatting>
  <conditionalFormatting sqref="C129 C56:C67 C133:C136 C2:C47 C139 C145 C78:C126 C69 C71:C76">
    <cfRule type="duplicateValues" dxfId="4" priority="25"/>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3A4BCA5-A328-473D-B274-395368F8C264}">
          <x14:formula1>
            <xm:f>Lijsten!$C$4:$C$75</xm:f>
          </x14:formula1>
          <xm:sqref>B8:B28 B145 B116:B128 B57:B63 B72:B102 B32:B50</xm:sqref>
        </x14:dataValidation>
        <x14:dataValidation type="list" allowBlank="1" showInputMessage="1" showErrorMessage="1" xr:uid="{D613011B-2A41-442D-B690-5C1465AB2DC0}">
          <x14:formula1>
            <xm:f>Lijsten!$F$4:$F$7</xm:f>
          </x14:formula1>
          <xm:sqref>D69 D2:D67 D71:D103 D105:D138</xm:sqref>
        </x14:dataValidation>
        <x14:dataValidation type="list" allowBlank="1" showInputMessage="1" showErrorMessage="1" xr:uid="{6E0EDDFF-F245-4C78-A566-4913654D2582}">
          <x14:formula1>
            <xm:f>Lijsten!$G$4:$G$5</xm:f>
          </x14:formula1>
          <xm:sqref>E71:E144 E2:E69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9E1E-31B4-4D19-AD0B-B3A31ADC64F4}">
  <dimension ref="A1:G37"/>
  <sheetViews>
    <sheetView zoomScaleNormal="100" workbookViewId="0">
      <pane ySplit="1" topLeftCell="A2" activePane="bottomLeft" state="frozen"/>
      <selection pane="bottomLeft" activeCell="A3" sqref="A3"/>
    </sheetView>
  </sheetViews>
  <sheetFormatPr defaultRowHeight="14" x14ac:dyDescent="0.3"/>
  <cols>
    <col min="1" max="1" width="10.69921875" customWidth="1"/>
    <col min="2" max="2" width="20.69921875" customWidth="1"/>
    <col min="3" max="3" width="80.69921875" customWidth="1"/>
    <col min="4" max="6" width="10.69921875" customWidth="1"/>
    <col min="7" max="7" width="16.69921875" customWidth="1"/>
  </cols>
  <sheetData>
    <row r="1" spans="1:7" ht="27.95" x14ac:dyDescent="0.3">
      <c r="A1" s="96" t="s">
        <v>12</v>
      </c>
      <c r="B1" s="97" t="s">
        <v>15</v>
      </c>
      <c r="C1" s="98" t="s">
        <v>370</v>
      </c>
      <c r="D1" s="99" t="s">
        <v>17</v>
      </c>
      <c r="E1" s="99" t="s">
        <v>554</v>
      </c>
      <c r="F1" s="96" t="s">
        <v>555</v>
      </c>
    </row>
    <row r="2" spans="1:7" x14ac:dyDescent="0.3">
      <c r="A2" s="66" t="s">
        <v>372</v>
      </c>
      <c r="B2" s="100" t="s">
        <v>443</v>
      </c>
      <c r="C2" s="25" t="s">
        <v>683</v>
      </c>
      <c r="D2" s="100">
        <v>3</v>
      </c>
      <c r="E2" s="47"/>
      <c r="F2" s="48">
        <f t="shared" ref="F2:F34" si="0">IF(E2="Ja",D2,0)</f>
        <v>0</v>
      </c>
    </row>
    <row r="3" spans="1:7" ht="41.95" x14ac:dyDescent="0.3">
      <c r="A3" s="66" t="s">
        <v>378</v>
      </c>
      <c r="B3" s="100" t="s">
        <v>443</v>
      </c>
      <c r="C3" s="80" t="s">
        <v>684</v>
      </c>
      <c r="D3" s="77">
        <v>5</v>
      </c>
      <c r="E3" s="47"/>
      <c r="F3" s="48">
        <f t="shared" si="0"/>
        <v>0</v>
      </c>
      <c r="G3" s="111"/>
    </row>
    <row r="4" spans="1:7" x14ac:dyDescent="0.3">
      <c r="A4" s="66" t="s">
        <v>384</v>
      </c>
      <c r="B4" s="100" t="s">
        <v>443</v>
      </c>
      <c r="C4" s="52" t="s">
        <v>685</v>
      </c>
      <c r="D4" s="100">
        <v>5</v>
      </c>
      <c r="E4" s="47"/>
      <c r="F4" s="48">
        <f t="shared" si="0"/>
        <v>0</v>
      </c>
    </row>
    <row r="5" spans="1:7" x14ac:dyDescent="0.3">
      <c r="A5" s="66" t="s">
        <v>389</v>
      </c>
      <c r="B5" s="100" t="s">
        <v>443</v>
      </c>
      <c r="C5" s="52" t="s">
        <v>686</v>
      </c>
      <c r="D5" s="100">
        <v>5</v>
      </c>
      <c r="E5" s="47"/>
      <c r="F5" s="48">
        <f t="shared" si="0"/>
        <v>0</v>
      </c>
    </row>
    <row r="6" spans="1:7" ht="27.95" x14ac:dyDescent="0.3">
      <c r="A6" s="66" t="s">
        <v>393</v>
      </c>
      <c r="B6" s="76" t="s">
        <v>443</v>
      </c>
      <c r="C6" s="25" t="s">
        <v>687</v>
      </c>
      <c r="D6" s="77">
        <v>5</v>
      </c>
      <c r="E6" s="47"/>
      <c r="F6" s="48">
        <f t="shared" si="0"/>
        <v>0</v>
      </c>
      <c r="G6" s="111"/>
    </row>
    <row r="7" spans="1:7" ht="27.95" x14ac:dyDescent="0.3">
      <c r="A7" s="66" t="s">
        <v>397</v>
      </c>
      <c r="B7" s="100" t="s">
        <v>386</v>
      </c>
      <c r="C7" s="101" t="s">
        <v>785</v>
      </c>
      <c r="D7" s="100">
        <v>1</v>
      </c>
      <c r="E7" s="47"/>
      <c r="F7" s="48">
        <f t="shared" si="0"/>
        <v>0</v>
      </c>
    </row>
    <row r="8" spans="1:7" ht="41.95" x14ac:dyDescent="0.3">
      <c r="A8" s="66" t="s">
        <v>402</v>
      </c>
      <c r="B8" s="100" t="s">
        <v>386</v>
      </c>
      <c r="C8" s="101" t="s">
        <v>688</v>
      </c>
      <c r="D8" s="100">
        <v>1</v>
      </c>
      <c r="E8" s="47"/>
      <c r="F8" s="48">
        <f t="shared" si="0"/>
        <v>0</v>
      </c>
    </row>
    <row r="9" spans="1:7" ht="27.95" x14ac:dyDescent="0.3">
      <c r="A9" s="66" t="s">
        <v>407</v>
      </c>
      <c r="B9" s="100" t="s">
        <v>386</v>
      </c>
      <c r="C9" s="101" t="s">
        <v>689</v>
      </c>
      <c r="D9" s="100">
        <v>1</v>
      </c>
      <c r="E9" s="47"/>
      <c r="F9" s="48">
        <f t="shared" si="0"/>
        <v>0</v>
      </c>
    </row>
    <row r="10" spans="1:7" ht="27.95" x14ac:dyDescent="0.3">
      <c r="A10" s="66" t="s">
        <v>410</v>
      </c>
      <c r="B10" s="100" t="s">
        <v>386</v>
      </c>
      <c r="C10" s="101" t="s">
        <v>690</v>
      </c>
      <c r="D10" s="100">
        <v>1</v>
      </c>
      <c r="E10" s="47"/>
      <c r="F10" s="48">
        <f t="shared" si="0"/>
        <v>0</v>
      </c>
    </row>
    <row r="11" spans="1:7" ht="27.95" x14ac:dyDescent="0.3">
      <c r="A11" s="66" t="s">
        <v>413</v>
      </c>
      <c r="B11" s="100" t="s">
        <v>386</v>
      </c>
      <c r="C11" s="101" t="s">
        <v>691</v>
      </c>
      <c r="D11" s="100">
        <v>1</v>
      </c>
      <c r="E11" s="47"/>
      <c r="F11" s="48">
        <f t="shared" si="0"/>
        <v>0</v>
      </c>
    </row>
    <row r="12" spans="1:7" ht="41.95" x14ac:dyDescent="0.3">
      <c r="A12" s="66" t="s">
        <v>416</v>
      </c>
      <c r="B12" s="100" t="s">
        <v>386</v>
      </c>
      <c r="C12" s="101" t="s">
        <v>692</v>
      </c>
      <c r="D12" s="100">
        <v>1</v>
      </c>
      <c r="E12" s="47"/>
      <c r="F12" s="48">
        <f t="shared" si="0"/>
        <v>0</v>
      </c>
    </row>
    <row r="13" spans="1:7" ht="27.95" x14ac:dyDescent="0.3">
      <c r="A13" s="66" t="s">
        <v>420</v>
      </c>
      <c r="B13" s="100" t="s">
        <v>386</v>
      </c>
      <c r="C13" s="101" t="s">
        <v>436</v>
      </c>
      <c r="D13" s="100">
        <v>1</v>
      </c>
      <c r="E13" s="47"/>
      <c r="F13" s="48">
        <f t="shared" si="0"/>
        <v>0</v>
      </c>
    </row>
    <row r="14" spans="1:7" ht="55.9" x14ac:dyDescent="0.3">
      <c r="A14" s="66" t="s">
        <v>423</v>
      </c>
      <c r="B14" s="100" t="s">
        <v>380</v>
      </c>
      <c r="C14" s="101" t="s">
        <v>382</v>
      </c>
      <c r="D14" s="100">
        <v>1</v>
      </c>
      <c r="E14" s="47"/>
      <c r="F14" s="48">
        <f t="shared" si="0"/>
        <v>0</v>
      </c>
    </row>
    <row r="15" spans="1:7" ht="41.95" x14ac:dyDescent="0.3">
      <c r="A15" s="66" t="s">
        <v>427</v>
      </c>
      <c r="B15" s="100" t="s">
        <v>380</v>
      </c>
      <c r="C15" s="101" t="s">
        <v>693</v>
      </c>
      <c r="D15" s="100">
        <v>1</v>
      </c>
      <c r="E15" s="47"/>
      <c r="F15" s="48">
        <f t="shared" si="0"/>
        <v>0</v>
      </c>
    </row>
    <row r="16" spans="1:7" ht="27.95" x14ac:dyDescent="0.3">
      <c r="A16" s="66" t="s">
        <v>430</v>
      </c>
      <c r="B16" s="100" t="s">
        <v>380</v>
      </c>
      <c r="C16" s="101" t="s">
        <v>694</v>
      </c>
      <c r="D16" s="100">
        <v>1</v>
      </c>
      <c r="E16" s="47"/>
      <c r="F16" s="48">
        <f t="shared" si="0"/>
        <v>0</v>
      </c>
    </row>
    <row r="17" spans="1:6" ht="27.95" x14ac:dyDescent="0.3">
      <c r="A17" s="66" t="s">
        <v>434</v>
      </c>
      <c r="B17" s="100" t="s">
        <v>380</v>
      </c>
      <c r="C17" s="101" t="s">
        <v>695</v>
      </c>
      <c r="D17" s="100">
        <v>3</v>
      </c>
      <c r="E17" s="47"/>
      <c r="F17" s="48">
        <f t="shared" si="0"/>
        <v>0</v>
      </c>
    </row>
    <row r="18" spans="1:6" ht="27.95" x14ac:dyDescent="0.3">
      <c r="A18" s="66" t="s">
        <v>437</v>
      </c>
      <c r="B18" s="100" t="s">
        <v>404</v>
      </c>
      <c r="C18" s="101" t="s">
        <v>696</v>
      </c>
      <c r="D18" s="100">
        <v>1</v>
      </c>
      <c r="E18" s="47"/>
      <c r="F18" s="48">
        <f t="shared" si="0"/>
        <v>0</v>
      </c>
    </row>
    <row r="19" spans="1:6" ht="27.95" x14ac:dyDescent="0.3">
      <c r="A19" s="66" t="s">
        <v>441</v>
      </c>
      <c r="B19" s="100" t="s">
        <v>404</v>
      </c>
      <c r="C19" s="101" t="s">
        <v>697</v>
      </c>
      <c r="D19" s="100">
        <v>1</v>
      </c>
      <c r="E19" s="47"/>
      <c r="F19" s="48">
        <f t="shared" si="0"/>
        <v>0</v>
      </c>
    </row>
    <row r="20" spans="1:6" ht="41.95" x14ac:dyDescent="0.3">
      <c r="A20" s="66" t="s">
        <v>447</v>
      </c>
      <c r="B20" s="100" t="s">
        <v>404</v>
      </c>
      <c r="C20" s="101" t="s">
        <v>698</v>
      </c>
      <c r="D20" s="100">
        <v>1</v>
      </c>
      <c r="E20" s="47"/>
      <c r="F20" s="48">
        <f t="shared" si="0"/>
        <v>0</v>
      </c>
    </row>
    <row r="21" spans="1:6" ht="41.95" x14ac:dyDescent="0.3">
      <c r="A21" s="66" t="s">
        <v>450</v>
      </c>
      <c r="B21" s="100" t="s">
        <v>404</v>
      </c>
      <c r="C21" s="101" t="s">
        <v>699</v>
      </c>
      <c r="D21" s="100">
        <v>1</v>
      </c>
      <c r="E21" s="47"/>
      <c r="F21" s="48">
        <f t="shared" si="0"/>
        <v>0</v>
      </c>
    </row>
    <row r="22" spans="1:6" ht="27.95" x14ac:dyDescent="0.3">
      <c r="A22" s="66" t="s">
        <v>454</v>
      </c>
      <c r="B22" s="100" t="s">
        <v>404</v>
      </c>
      <c r="C22" s="101" t="s">
        <v>700</v>
      </c>
      <c r="D22" s="100">
        <v>1</v>
      </c>
      <c r="E22" s="47"/>
      <c r="F22" s="48">
        <f t="shared" si="0"/>
        <v>0</v>
      </c>
    </row>
    <row r="23" spans="1:6" ht="27.95" x14ac:dyDescent="0.3">
      <c r="A23" s="66" t="s">
        <v>457</v>
      </c>
      <c r="B23" s="100" t="s">
        <v>404</v>
      </c>
      <c r="C23" s="101" t="s">
        <v>488</v>
      </c>
      <c r="D23" s="100">
        <v>1</v>
      </c>
      <c r="E23" s="47"/>
      <c r="F23" s="48">
        <f t="shared" si="0"/>
        <v>0</v>
      </c>
    </row>
    <row r="24" spans="1:6" ht="41.95" x14ac:dyDescent="0.3">
      <c r="A24" s="66" t="s">
        <v>461</v>
      </c>
      <c r="B24" s="100" t="s">
        <v>404</v>
      </c>
      <c r="C24" s="101" t="s">
        <v>701</v>
      </c>
      <c r="D24" s="100">
        <v>1</v>
      </c>
      <c r="E24" s="47"/>
      <c r="F24" s="48">
        <f t="shared" si="0"/>
        <v>0</v>
      </c>
    </row>
    <row r="25" spans="1:6" ht="41.95" x14ac:dyDescent="0.3">
      <c r="A25" s="66" t="s">
        <v>465</v>
      </c>
      <c r="B25" s="100" t="s">
        <v>404</v>
      </c>
      <c r="C25" s="101" t="s">
        <v>526</v>
      </c>
      <c r="D25" s="100">
        <v>5</v>
      </c>
      <c r="E25" s="47"/>
      <c r="F25" s="48">
        <f t="shared" si="0"/>
        <v>0</v>
      </c>
    </row>
    <row r="26" spans="1:6" ht="55.9" x14ac:dyDescent="0.3">
      <c r="A26" s="66" t="s">
        <v>469</v>
      </c>
      <c r="B26" s="100" t="s">
        <v>404</v>
      </c>
      <c r="C26" s="101" t="s">
        <v>514</v>
      </c>
      <c r="D26" s="100">
        <v>1</v>
      </c>
      <c r="E26" s="47"/>
      <c r="F26" s="48">
        <f t="shared" si="0"/>
        <v>0</v>
      </c>
    </row>
    <row r="27" spans="1:6" ht="55.9" x14ac:dyDescent="0.3">
      <c r="A27" s="66" t="s">
        <v>472</v>
      </c>
      <c r="B27" s="100" t="s">
        <v>404</v>
      </c>
      <c r="C27" s="101" t="s">
        <v>702</v>
      </c>
      <c r="D27" s="100">
        <v>1</v>
      </c>
      <c r="E27" s="47"/>
      <c r="F27" s="48">
        <f t="shared" si="0"/>
        <v>0</v>
      </c>
    </row>
    <row r="28" spans="1:6" x14ac:dyDescent="0.3">
      <c r="A28" s="66" t="s">
        <v>475</v>
      </c>
      <c r="B28" s="100" t="s">
        <v>480</v>
      </c>
      <c r="C28" s="101" t="s">
        <v>703</v>
      </c>
      <c r="D28" s="100">
        <v>1</v>
      </c>
      <c r="E28" s="47"/>
      <c r="F28" s="48">
        <f t="shared" si="0"/>
        <v>0</v>
      </c>
    </row>
    <row r="29" spans="1:6" ht="27.95" x14ac:dyDescent="0.3">
      <c r="A29" s="66" t="s">
        <v>478</v>
      </c>
      <c r="B29" s="100" t="s">
        <v>480</v>
      </c>
      <c r="C29" s="101" t="s">
        <v>485</v>
      </c>
      <c r="D29" s="100">
        <v>1</v>
      </c>
      <c r="E29" s="47"/>
      <c r="F29" s="48">
        <f t="shared" si="0"/>
        <v>0</v>
      </c>
    </row>
    <row r="30" spans="1:6" ht="97.8" x14ac:dyDescent="0.3">
      <c r="A30" s="66" t="s">
        <v>483</v>
      </c>
      <c r="B30" s="100" t="s">
        <v>480</v>
      </c>
      <c r="C30" s="101" t="s">
        <v>704</v>
      </c>
      <c r="D30" s="100">
        <v>5</v>
      </c>
      <c r="E30" s="47"/>
      <c r="F30" s="48">
        <f t="shared" si="0"/>
        <v>0</v>
      </c>
    </row>
    <row r="31" spans="1:6" ht="27.95" x14ac:dyDescent="0.3">
      <c r="A31" s="66" t="s">
        <v>486</v>
      </c>
      <c r="B31" s="100" t="s">
        <v>480</v>
      </c>
      <c r="C31" s="118" t="s">
        <v>705</v>
      </c>
      <c r="D31" s="48">
        <v>5</v>
      </c>
      <c r="E31" s="47"/>
      <c r="F31" s="48">
        <f t="shared" si="0"/>
        <v>0</v>
      </c>
    </row>
    <row r="32" spans="1:6" ht="27.95" x14ac:dyDescent="0.3">
      <c r="A32" s="66" t="s">
        <v>489</v>
      </c>
      <c r="B32" s="100" t="s">
        <v>480</v>
      </c>
      <c r="C32" s="118" t="s">
        <v>706</v>
      </c>
      <c r="D32" s="48">
        <v>5</v>
      </c>
      <c r="E32" s="47"/>
      <c r="F32" s="48">
        <f t="shared" si="0"/>
        <v>0</v>
      </c>
    </row>
    <row r="33" spans="1:6" ht="27.95" x14ac:dyDescent="0.3">
      <c r="A33" s="66" t="s">
        <v>493</v>
      </c>
      <c r="B33" s="100" t="s">
        <v>480</v>
      </c>
      <c r="C33" s="118" t="s">
        <v>707</v>
      </c>
      <c r="D33" s="48">
        <v>3</v>
      </c>
      <c r="E33" s="47"/>
      <c r="F33" s="48">
        <f t="shared" si="0"/>
        <v>0</v>
      </c>
    </row>
    <row r="34" spans="1:6" ht="27.95" x14ac:dyDescent="0.3">
      <c r="A34" s="66" t="s">
        <v>496</v>
      </c>
      <c r="B34" s="100" t="s">
        <v>480</v>
      </c>
      <c r="C34" s="118" t="s">
        <v>708</v>
      </c>
      <c r="D34" s="48">
        <v>3</v>
      </c>
      <c r="E34" s="47"/>
      <c r="F34" s="48">
        <f t="shared" si="0"/>
        <v>0</v>
      </c>
    </row>
    <row r="35" spans="1:6" x14ac:dyDescent="0.3">
      <c r="A35" s="1"/>
      <c r="B35" s="1"/>
      <c r="C35" s="113" t="s">
        <v>367</v>
      </c>
      <c r="D35" s="1">
        <f>SUM(D2:D34)</f>
        <v>73</v>
      </c>
      <c r="E35" s="1"/>
      <c r="F35" s="114">
        <f>SUM(F2:F34)</f>
        <v>0</v>
      </c>
    </row>
    <row r="37" spans="1:6" x14ac:dyDescent="0.3">
      <c r="D37" s="102"/>
    </row>
  </sheetData>
  <autoFilter ref="A1:F35" xr:uid="{7C509E1E-31B4-4D19-AD0B-B3A31ADC64F4}">
    <sortState xmlns:xlrd2="http://schemas.microsoft.com/office/spreadsheetml/2017/richdata2" ref="A2:F35">
      <sortCondition ref="A1"/>
    </sortState>
  </autoFilter>
  <phoneticPr fontId="10" type="noConversion"/>
  <conditionalFormatting sqref="C3">
    <cfRule type="duplicateValues" dxfId="3" priority="2"/>
  </conditionalFormatting>
  <conditionalFormatting sqref="C6">
    <cfRule type="duplicateValues" dxfId="2" priority="1"/>
  </conditionalFormatting>
  <conditionalFormatting sqref="C14">
    <cfRule type="duplicateValues" dxfId="1" priority="4"/>
  </conditionalFormatting>
  <conditionalFormatting sqref="C15:C18">
    <cfRule type="duplicateValues" dxfId="0" priority="3"/>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613011B-2A41-442D-B690-5C1465AB2DC0}">
          <x14:formula1>
            <xm:f>Lijsten!$F$4:$F$7</xm:f>
          </x14:formula1>
          <xm:sqref>D3 D6</xm:sqref>
        </x14:dataValidation>
        <x14:dataValidation type="list" allowBlank="1" showInputMessage="1" showErrorMessage="1" xr:uid="{A6C3BA72-002B-4FCD-8418-454FB814D616}">
          <x14:formula1>
            <xm:f>Lijsten!$G$4:$G$5</xm:f>
          </x14:formula1>
          <xm:sqref>E2:E34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22"/>
  <sheetViews>
    <sheetView topLeftCell="C1" zoomScale="80" zoomScaleNormal="80" workbookViewId="0">
      <selection activeCell="G4" sqref="G4"/>
    </sheetView>
  </sheetViews>
  <sheetFormatPr defaultColWidth="11.3984375" defaultRowHeight="14" x14ac:dyDescent="0.3"/>
  <cols>
    <col min="2" max="2" width="36.296875" customWidth="1"/>
    <col min="3" max="3" width="43.3984375" bestFit="1" customWidth="1"/>
    <col min="4" max="4" width="17.296875" customWidth="1"/>
    <col min="5" max="5" width="22" customWidth="1"/>
  </cols>
  <sheetData>
    <row r="2" spans="2:7" ht="14.55" thickBot="1" x14ac:dyDescent="0.35">
      <c r="B2" s="143" t="s">
        <v>709</v>
      </c>
      <c r="C2" s="143"/>
      <c r="D2" s="143"/>
      <c r="E2" s="143"/>
    </row>
    <row r="3" spans="2:7" ht="14.55" thickBot="1" x14ac:dyDescent="0.35">
      <c r="B3" s="2" t="s">
        <v>15</v>
      </c>
      <c r="C3" s="2" t="s">
        <v>710</v>
      </c>
      <c r="D3" s="2" t="s">
        <v>711</v>
      </c>
      <c r="E3" s="2" t="s">
        <v>712</v>
      </c>
      <c r="F3" s="21" t="s">
        <v>713</v>
      </c>
      <c r="G3" s="21" t="s">
        <v>714</v>
      </c>
    </row>
    <row r="4" spans="2:7" x14ac:dyDescent="0.3">
      <c r="B4" s="3" t="s">
        <v>443</v>
      </c>
      <c r="C4" s="4" t="s">
        <v>715</v>
      </c>
      <c r="D4" s="4" t="s">
        <v>716</v>
      </c>
      <c r="E4" s="5" t="s">
        <v>717</v>
      </c>
      <c r="F4">
        <v>0</v>
      </c>
      <c r="G4" t="s">
        <v>26</v>
      </c>
    </row>
    <row r="5" spans="2:7" x14ac:dyDescent="0.3">
      <c r="B5" s="6"/>
      <c r="C5" s="1" t="s">
        <v>198</v>
      </c>
      <c r="D5" s="1" t="s">
        <v>718</v>
      </c>
      <c r="E5" s="7" t="s">
        <v>719</v>
      </c>
      <c r="F5">
        <v>1</v>
      </c>
      <c r="G5" t="s">
        <v>720</v>
      </c>
    </row>
    <row r="6" spans="2:7" x14ac:dyDescent="0.3">
      <c r="D6" s="12"/>
      <c r="E6" s="7" t="s">
        <v>721</v>
      </c>
      <c r="F6">
        <v>3</v>
      </c>
    </row>
    <row r="7" spans="2:7" x14ac:dyDescent="0.3">
      <c r="B7" s="10" t="s">
        <v>722</v>
      </c>
      <c r="C7" s="1" t="s">
        <v>723</v>
      </c>
      <c r="D7" s="12"/>
      <c r="E7" s="7" t="s">
        <v>724</v>
      </c>
      <c r="F7">
        <v>5</v>
      </c>
    </row>
    <row r="8" spans="2:7" x14ac:dyDescent="0.3">
      <c r="B8" s="10"/>
      <c r="C8" s="1" t="s">
        <v>93</v>
      </c>
      <c r="D8" s="13"/>
      <c r="E8" s="7"/>
    </row>
    <row r="9" spans="2:7" x14ac:dyDescent="0.3">
      <c r="B9" s="10"/>
      <c r="C9" s="1" t="s">
        <v>725</v>
      </c>
      <c r="D9" s="12"/>
      <c r="E9" s="7"/>
    </row>
    <row r="10" spans="2:7" x14ac:dyDescent="0.3">
      <c r="B10" s="10"/>
      <c r="C10" s="1" t="s">
        <v>149</v>
      </c>
      <c r="D10" s="12"/>
      <c r="E10" s="7"/>
    </row>
    <row r="11" spans="2:7" x14ac:dyDescent="0.3">
      <c r="B11" s="10"/>
      <c r="C11" s="1" t="s">
        <v>726</v>
      </c>
      <c r="D11" s="12"/>
      <c r="E11" s="7"/>
    </row>
    <row r="12" spans="2:7" x14ac:dyDescent="0.3">
      <c r="B12" s="10"/>
      <c r="C12" s="1" t="s">
        <v>128</v>
      </c>
      <c r="D12" s="12"/>
      <c r="E12" s="7"/>
    </row>
    <row r="13" spans="2:7" x14ac:dyDescent="0.3">
      <c r="B13" s="10"/>
      <c r="C13" s="1" t="s">
        <v>135</v>
      </c>
      <c r="D13" s="12"/>
      <c r="E13" s="7"/>
    </row>
    <row r="14" spans="2:7" x14ac:dyDescent="0.3">
      <c r="B14" s="10"/>
      <c r="C14" s="1"/>
      <c r="D14" s="12"/>
      <c r="E14" s="7"/>
    </row>
    <row r="15" spans="2:7" x14ac:dyDescent="0.3">
      <c r="B15" s="10"/>
      <c r="C15" s="1" t="s">
        <v>111</v>
      </c>
      <c r="D15" s="12"/>
      <c r="E15" s="7"/>
    </row>
    <row r="16" spans="2:7" x14ac:dyDescent="0.3">
      <c r="B16" s="10"/>
      <c r="C16" s="1" t="s">
        <v>727</v>
      </c>
      <c r="D16" s="12"/>
      <c r="E16" s="7"/>
    </row>
    <row r="17" spans="2:5" x14ac:dyDescent="0.3">
      <c r="B17" s="10"/>
      <c r="C17" s="1" t="s">
        <v>584</v>
      </c>
      <c r="D17" s="12"/>
      <c r="E17" s="7"/>
    </row>
    <row r="18" spans="2:5" x14ac:dyDescent="0.3">
      <c r="B18" s="10"/>
      <c r="C18" s="17" t="s">
        <v>728</v>
      </c>
      <c r="D18" s="12"/>
      <c r="E18" s="7"/>
    </row>
    <row r="19" spans="2:5" x14ac:dyDescent="0.3">
      <c r="B19" s="10"/>
      <c r="C19" s="17" t="s">
        <v>729</v>
      </c>
      <c r="D19" s="12"/>
      <c r="E19" s="7"/>
    </row>
    <row r="20" spans="2:5" x14ac:dyDescent="0.3">
      <c r="B20" s="10"/>
      <c r="C20" s="17" t="s">
        <v>730</v>
      </c>
      <c r="D20" s="12"/>
      <c r="E20" s="7"/>
    </row>
    <row r="21" spans="2:5" x14ac:dyDescent="0.3">
      <c r="B21" s="10"/>
      <c r="C21" s="17" t="s">
        <v>731</v>
      </c>
      <c r="D21" s="12"/>
      <c r="E21" s="7"/>
    </row>
    <row r="22" spans="2:5" x14ac:dyDescent="0.3">
      <c r="B22" s="10"/>
      <c r="D22" s="12"/>
      <c r="E22" s="7"/>
    </row>
    <row r="23" spans="2:5" x14ac:dyDescent="0.3">
      <c r="B23" s="10" t="s">
        <v>732</v>
      </c>
      <c r="C23" t="s">
        <v>733</v>
      </c>
      <c r="D23" s="12"/>
      <c r="E23" s="7"/>
    </row>
    <row r="24" spans="2:5" x14ac:dyDescent="0.3">
      <c r="B24" s="10"/>
      <c r="C24" t="s">
        <v>734</v>
      </c>
      <c r="D24" s="12"/>
      <c r="E24" s="7"/>
    </row>
    <row r="25" spans="2:5" x14ac:dyDescent="0.3">
      <c r="B25" s="10"/>
      <c r="C25" t="s">
        <v>735</v>
      </c>
      <c r="D25" s="12"/>
      <c r="E25" s="7"/>
    </row>
    <row r="26" spans="2:5" x14ac:dyDescent="0.3">
      <c r="B26" s="10"/>
      <c r="C26" s="1" t="s">
        <v>736</v>
      </c>
      <c r="D26" s="12"/>
      <c r="E26" s="7"/>
    </row>
    <row r="27" spans="2:5" x14ac:dyDescent="0.3">
      <c r="B27" s="10"/>
      <c r="C27" t="s">
        <v>737</v>
      </c>
      <c r="D27" s="12"/>
      <c r="E27" s="7"/>
    </row>
    <row r="28" spans="2:5" x14ac:dyDescent="0.3">
      <c r="B28" s="10"/>
      <c r="C28" t="s">
        <v>143</v>
      </c>
      <c r="D28" s="12"/>
      <c r="E28" s="7"/>
    </row>
    <row r="29" spans="2:5" x14ac:dyDescent="0.3">
      <c r="B29" s="10"/>
      <c r="C29" t="s">
        <v>738</v>
      </c>
      <c r="D29" s="12"/>
      <c r="E29" s="7"/>
    </row>
    <row r="30" spans="2:5" x14ac:dyDescent="0.3">
      <c r="B30" s="10"/>
      <c r="C30" t="s">
        <v>739</v>
      </c>
      <c r="D30" s="12"/>
      <c r="E30" s="7"/>
    </row>
    <row r="31" spans="2:5" x14ac:dyDescent="0.3">
      <c r="B31" s="10"/>
      <c r="C31" t="s">
        <v>740</v>
      </c>
      <c r="D31" s="12"/>
      <c r="E31" s="7"/>
    </row>
    <row r="32" spans="2:5" x14ac:dyDescent="0.3">
      <c r="B32" s="10"/>
      <c r="C32" t="s">
        <v>741</v>
      </c>
      <c r="D32" s="12"/>
      <c r="E32" s="7"/>
    </row>
    <row r="33" spans="2:5" x14ac:dyDescent="0.3">
      <c r="B33" s="10"/>
      <c r="C33" t="s">
        <v>742</v>
      </c>
      <c r="D33" s="12"/>
      <c r="E33" s="7"/>
    </row>
    <row r="34" spans="2:5" x14ac:dyDescent="0.3">
      <c r="B34" s="10"/>
      <c r="C34" t="s">
        <v>743</v>
      </c>
      <c r="D34" s="12"/>
      <c r="E34" s="7"/>
    </row>
    <row r="35" spans="2:5" x14ac:dyDescent="0.3">
      <c r="B35" s="10"/>
      <c r="C35" t="s">
        <v>216</v>
      </c>
      <c r="D35" s="12"/>
      <c r="E35" s="7"/>
    </row>
    <row r="36" spans="2:5" x14ac:dyDescent="0.3">
      <c r="B36" s="10"/>
      <c r="C36" t="s">
        <v>190</v>
      </c>
      <c r="D36" s="12"/>
      <c r="E36" s="7"/>
    </row>
    <row r="37" spans="2:5" x14ac:dyDescent="0.3">
      <c r="B37" s="10"/>
      <c r="C37" t="s">
        <v>744</v>
      </c>
      <c r="D37" s="12"/>
      <c r="E37" s="7"/>
    </row>
    <row r="38" spans="2:5" x14ac:dyDescent="0.3">
      <c r="B38" s="10"/>
      <c r="C38" t="s">
        <v>745</v>
      </c>
      <c r="D38" s="12"/>
      <c r="E38" s="7"/>
    </row>
    <row r="39" spans="2:5" x14ac:dyDescent="0.3">
      <c r="B39" s="10"/>
      <c r="D39" s="12"/>
      <c r="E39" s="7"/>
    </row>
    <row r="40" spans="2:5" x14ac:dyDescent="0.3">
      <c r="B40" s="10"/>
      <c r="C40" t="s">
        <v>746</v>
      </c>
      <c r="D40" s="12"/>
      <c r="E40" s="7"/>
    </row>
    <row r="41" spans="2:5" x14ac:dyDescent="0.3">
      <c r="B41" s="10"/>
      <c r="C41" t="s">
        <v>289</v>
      </c>
      <c r="D41" s="12"/>
      <c r="E41" s="7"/>
    </row>
    <row r="42" spans="2:5" x14ac:dyDescent="0.3">
      <c r="B42" s="10"/>
      <c r="C42" t="s">
        <v>747</v>
      </c>
      <c r="D42" s="12"/>
      <c r="E42" s="7"/>
    </row>
    <row r="43" spans="2:5" x14ac:dyDescent="0.3">
      <c r="B43" s="10"/>
      <c r="C43" t="s">
        <v>748</v>
      </c>
      <c r="D43" s="12"/>
      <c r="E43" s="7"/>
    </row>
    <row r="44" spans="2:5" x14ac:dyDescent="0.3">
      <c r="B44" s="10"/>
      <c r="C44" t="s">
        <v>749</v>
      </c>
      <c r="D44" s="12"/>
      <c r="E44" s="7"/>
    </row>
    <row r="45" spans="2:5" x14ac:dyDescent="0.3">
      <c r="B45" s="10"/>
      <c r="C45" t="s">
        <v>750</v>
      </c>
      <c r="D45" s="12"/>
      <c r="E45" s="7"/>
    </row>
    <row r="46" spans="2:5" x14ac:dyDescent="0.3">
      <c r="B46" s="10"/>
      <c r="C46" t="s">
        <v>751</v>
      </c>
      <c r="D46" s="12"/>
      <c r="E46" s="7"/>
    </row>
    <row r="47" spans="2:5" x14ac:dyDescent="0.3">
      <c r="B47" s="10"/>
      <c r="C47" t="s">
        <v>752</v>
      </c>
      <c r="D47" s="12"/>
      <c r="E47" s="7"/>
    </row>
    <row r="48" spans="2:5" x14ac:dyDescent="0.3">
      <c r="B48" s="10"/>
      <c r="C48" t="s">
        <v>55</v>
      </c>
      <c r="D48" s="12"/>
      <c r="E48" s="7"/>
    </row>
    <row r="49" spans="2:5" x14ac:dyDescent="0.3">
      <c r="B49" s="10"/>
      <c r="C49" t="s">
        <v>268</v>
      </c>
      <c r="D49" s="12"/>
      <c r="E49" s="7"/>
    </row>
    <row r="50" spans="2:5" x14ac:dyDescent="0.3">
      <c r="B50" s="10"/>
      <c r="C50" s="19" t="s">
        <v>155</v>
      </c>
      <c r="D50" s="12"/>
      <c r="E50" s="7"/>
    </row>
    <row r="51" spans="2:5" x14ac:dyDescent="0.3">
      <c r="B51" s="10"/>
      <c r="C51" t="s">
        <v>753</v>
      </c>
      <c r="D51" s="12"/>
      <c r="E51" s="7"/>
    </row>
    <row r="52" spans="2:5" x14ac:dyDescent="0.3">
      <c r="B52" s="10"/>
      <c r="C52" t="s">
        <v>341</v>
      </c>
      <c r="D52" s="12"/>
      <c r="E52" s="7"/>
    </row>
    <row r="53" spans="2:5" x14ac:dyDescent="0.3">
      <c r="B53" s="10"/>
      <c r="C53" t="s">
        <v>754</v>
      </c>
      <c r="D53" s="12"/>
      <c r="E53" s="7"/>
    </row>
    <row r="54" spans="2:5" x14ac:dyDescent="0.3">
      <c r="B54" s="10"/>
      <c r="C54" t="s">
        <v>755</v>
      </c>
      <c r="D54" s="12"/>
      <c r="E54" s="7"/>
    </row>
    <row r="55" spans="2:5" x14ac:dyDescent="0.3">
      <c r="B55" s="10"/>
      <c r="C55" t="s">
        <v>756</v>
      </c>
      <c r="D55" s="12"/>
      <c r="E55" s="7"/>
    </row>
    <row r="56" spans="2:5" x14ac:dyDescent="0.3">
      <c r="B56" s="10"/>
      <c r="C56" s="1" t="s">
        <v>757</v>
      </c>
      <c r="D56" s="12"/>
      <c r="E56" s="7"/>
    </row>
    <row r="57" spans="2:5" x14ac:dyDescent="0.3">
      <c r="B57" s="10"/>
      <c r="D57" s="12"/>
      <c r="E57" s="7"/>
    </row>
    <row r="58" spans="2:5" x14ac:dyDescent="0.3">
      <c r="B58" s="10" t="s">
        <v>758</v>
      </c>
      <c r="C58" s="15" t="s">
        <v>122</v>
      </c>
      <c r="D58" s="12"/>
      <c r="E58" s="7"/>
    </row>
    <row r="59" spans="2:5" x14ac:dyDescent="0.3">
      <c r="B59" s="10"/>
      <c r="C59" s="15" t="s">
        <v>159</v>
      </c>
      <c r="D59" s="12"/>
      <c r="E59" s="7"/>
    </row>
    <row r="60" spans="2:5" x14ac:dyDescent="0.3">
      <c r="B60" s="10"/>
      <c r="C60" s="15" t="s">
        <v>245</v>
      </c>
      <c r="D60" s="12"/>
      <c r="E60" s="7"/>
    </row>
    <row r="61" spans="2:5" x14ac:dyDescent="0.3">
      <c r="B61" s="10"/>
      <c r="C61" s="15" t="s">
        <v>236</v>
      </c>
      <c r="D61" s="12"/>
      <c r="E61" s="7"/>
    </row>
    <row r="62" spans="2:5" x14ac:dyDescent="0.3">
      <c r="B62" s="10"/>
      <c r="C62" s="15" t="s">
        <v>67</v>
      </c>
      <c r="D62" s="12"/>
      <c r="E62" s="7"/>
    </row>
    <row r="63" spans="2:5" x14ac:dyDescent="0.3">
      <c r="B63" s="10"/>
      <c r="C63" s="15" t="s">
        <v>24</v>
      </c>
      <c r="D63" s="12"/>
      <c r="E63" s="7"/>
    </row>
    <row r="64" spans="2:5" x14ac:dyDescent="0.3">
      <c r="B64" s="10"/>
      <c r="C64" s="15" t="s">
        <v>759</v>
      </c>
      <c r="D64" s="12"/>
      <c r="E64" s="7"/>
    </row>
    <row r="65" spans="2:5" x14ac:dyDescent="0.3">
      <c r="B65" s="10"/>
      <c r="C65" s="15" t="s">
        <v>314</v>
      </c>
      <c r="D65" s="12"/>
      <c r="E65" s="7"/>
    </row>
    <row r="66" spans="2:5" x14ac:dyDescent="0.3">
      <c r="B66" s="10"/>
      <c r="C66" s="15" t="s">
        <v>322</v>
      </c>
      <c r="D66" s="12"/>
      <c r="E66" s="7"/>
    </row>
    <row r="67" spans="2:5" x14ac:dyDescent="0.3">
      <c r="B67" s="10"/>
      <c r="C67" s="15" t="s">
        <v>760</v>
      </c>
      <c r="D67" s="12"/>
      <c r="E67" s="7"/>
    </row>
    <row r="68" spans="2:5" x14ac:dyDescent="0.3">
      <c r="B68" s="10"/>
      <c r="C68" s="15" t="s">
        <v>174</v>
      </c>
      <c r="D68" s="12"/>
      <c r="E68" s="7"/>
    </row>
    <row r="69" spans="2:5" x14ac:dyDescent="0.3">
      <c r="B69" s="10"/>
      <c r="C69" s="15" t="s">
        <v>761</v>
      </c>
      <c r="D69" s="12"/>
      <c r="E69" s="7"/>
    </row>
    <row r="70" spans="2:5" ht="14.55" thickBot="1" x14ac:dyDescent="0.35">
      <c r="B70" s="11"/>
      <c r="C70" s="15" t="s">
        <v>762</v>
      </c>
      <c r="D70" s="12"/>
      <c r="E70" s="7"/>
    </row>
    <row r="71" spans="2:5" ht="14.55" thickBot="1" x14ac:dyDescent="0.35">
      <c r="C71" s="15" t="s">
        <v>763</v>
      </c>
      <c r="D71" s="14"/>
      <c r="E71" s="8"/>
    </row>
    <row r="72" spans="2:5" x14ac:dyDescent="0.3">
      <c r="C72" s="15" t="s">
        <v>319</v>
      </c>
    </row>
    <row r="73" spans="2:5" x14ac:dyDescent="0.3">
      <c r="C73" s="15" t="s">
        <v>764</v>
      </c>
    </row>
    <row r="74" spans="2:5" x14ac:dyDescent="0.3">
      <c r="C74" s="15" t="s">
        <v>761</v>
      </c>
    </row>
    <row r="75" spans="2:5" x14ac:dyDescent="0.3">
      <c r="C75" s="18" t="s">
        <v>765</v>
      </c>
    </row>
    <row r="76" spans="2:5" x14ac:dyDescent="0.3">
      <c r="C76" s="1" t="s">
        <v>216</v>
      </c>
    </row>
    <row r="105" spans="2:2" x14ac:dyDescent="0.3">
      <c r="B105" s="9" t="s">
        <v>766</v>
      </c>
    </row>
    <row r="107" spans="2:2" x14ac:dyDescent="0.3">
      <c r="B107" s="9" t="s">
        <v>767</v>
      </c>
    </row>
    <row r="109" spans="2:2" x14ac:dyDescent="0.3">
      <c r="B109" s="9" t="s">
        <v>768</v>
      </c>
    </row>
    <row r="111" spans="2:2" x14ac:dyDescent="0.3">
      <c r="B111" s="9" t="s">
        <v>769</v>
      </c>
    </row>
    <row r="115" spans="2:2" x14ac:dyDescent="0.3">
      <c r="B115" s="16" t="s">
        <v>770</v>
      </c>
    </row>
    <row r="116" spans="2:2" x14ac:dyDescent="0.3">
      <c r="B116" t="s">
        <v>771</v>
      </c>
    </row>
    <row r="117" spans="2:2" x14ac:dyDescent="0.3">
      <c r="B117" s="16" t="s">
        <v>772</v>
      </c>
    </row>
    <row r="118" spans="2:2" x14ac:dyDescent="0.3">
      <c r="B118" t="s">
        <v>773</v>
      </c>
    </row>
    <row r="119" spans="2:2" x14ac:dyDescent="0.3">
      <c r="B119" s="16" t="s">
        <v>774</v>
      </c>
    </row>
    <row r="120" spans="2:2" x14ac:dyDescent="0.3">
      <c r="B120" t="s">
        <v>775</v>
      </c>
    </row>
    <row r="121" spans="2:2" x14ac:dyDescent="0.3">
      <c r="B121" s="16" t="s">
        <v>776</v>
      </c>
    </row>
    <row r="122" spans="2:2" x14ac:dyDescent="0.3">
      <c r="B122" t="s">
        <v>777</v>
      </c>
    </row>
  </sheetData>
  <mergeCells count="1">
    <mergeCell ref="B2:E2"/>
  </mergeCells>
  <hyperlinks>
    <hyperlink ref="B105" r:id="rId1" xr:uid="{CE586BD9-2963-4B9E-B1B1-23F975654A59}"/>
    <hyperlink ref="B107" r:id="rId2" xr:uid="{0E3F111D-F2D7-41CD-AF7D-DCA07303CA0C}"/>
    <hyperlink ref="B109" r:id="rId3" xr:uid="{30053D12-A833-44C6-890F-0B174B796A81}"/>
    <hyperlink ref="B111" r:id="rId4" display="https://www.atlassian.com/team-playbook/plays/customer-journey-mapping" xr:uid="{087A4624-C78C-4199-A769-6E72AD9ADE46}"/>
  </hyperlinks>
  <pageMargins left="0.75" right="0.75" top="1" bottom="1" header="0.5" footer="0.5"/>
  <pageSetup paperSize="9" orientation="portrait" r:id="rId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F6D38955B31604EB7C950D4A33332CD" ma:contentTypeVersion="5" ma:contentTypeDescription="" ma:contentTypeScope="" ma:versionID="a7e4c509875d73d6eef89d43ed39d06a">
  <xsd:schema xmlns:xsd="http://www.w3.org/2001/XMLSchema" xmlns:xs="http://www.w3.org/2001/XMLSchema" xmlns:p="http://schemas.microsoft.com/office/2006/metadata/properties" xmlns:ns2="d3a92735-4626-485d-b499-1eae95cc67aa" xmlns:ns3="0b16c67c-a66e-43a6-b836-fda756cc9e1f" targetNamespace="http://schemas.microsoft.com/office/2006/metadata/properties" ma:root="true" ma:fieldsID="10025e2d4520a646de969439af7fcc01" ns2:_="" ns3:_="">
    <xsd:import namespace="d3a92735-4626-485d-b499-1eae95cc67aa"/>
    <xsd:import namespace="0b16c67c-a66e-43a6-b836-fda756cc9e1f"/>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3;#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6eec707-fa1c-4043-8164-04a22b0950ae}" ma:internalName="TaxCatchAllLabel" ma:readOnly="true" ma:showField="CatchAllDataLabel"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3</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0b16c67c-a66e-43a6-b836-fda756cc9e1f">SVB-507303324-1254</_dlc_DocId>
    <_dlc_DocIdUrl xmlns="0b16c67c-a66e-43a6-b836-fda756cc9e1f">
      <Url>https://svbnl.sharepoint.com/sites/TAA-O-Enterpriseservicemanagement/_layouts/15/DocIdRedir.aspx?ID=SVB-507303324-1254</Url>
      <Description>SVB-507303324-1254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38EC1-DB29-421B-8F13-844CA2731256}">
  <ds:schemaRefs>
    <ds:schemaRef ds:uri="Microsoft.SharePoint.Taxonomy.ContentTypeSync"/>
  </ds:schemaRefs>
</ds:datastoreItem>
</file>

<file path=customXml/itemProps2.xml><?xml version="1.0" encoding="utf-8"?>
<ds:datastoreItem xmlns:ds="http://schemas.openxmlformats.org/officeDocument/2006/customXml" ds:itemID="{1CCFE48B-9F6D-4522-8114-EF01F4762DE3}">
  <ds:schemaRefs>
    <ds:schemaRef ds:uri="http://schemas.microsoft.com/sharepoint/events"/>
  </ds:schemaRefs>
</ds:datastoreItem>
</file>

<file path=customXml/itemProps3.xml><?xml version="1.0" encoding="utf-8"?>
<ds:datastoreItem xmlns:ds="http://schemas.openxmlformats.org/officeDocument/2006/customXml" ds:itemID="{69AF7FE7-F296-46A1-A570-9E54C1899807}"/>
</file>

<file path=customXml/itemProps4.xml><?xml version="1.0" encoding="utf-8"?>
<ds:datastoreItem xmlns:ds="http://schemas.openxmlformats.org/officeDocument/2006/customXml" ds:itemID="{5C87FA5A-F5BA-4C7E-BA57-BB3F4F962C8A}">
  <ds:schemaRefs>
    <ds:schemaRef ds:uri="d3a92735-4626-485d-b499-1eae95cc67aa"/>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0b16c67c-a66e-43a6-b836-fda756cc9e1f"/>
    <ds:schemaRef ds:uri="http://www.w3.org/XML/1998/namespace"/>
    <ds:schemaRef ds:uri="http://purl.org/dc/elements/1.1/"/>
  </ds:schemaRefs>
</ds:datastoreItem>
</file>

<file path=customXml/itemProps5.xml><?xml version="1.0" encoding="utf-8"?>
<ds:datastoreItem xmlns:ds="http://schemas.openxmlformats.org/officeDocument/2006/customXml" ds:itemID="{C7E281AF-F985-4367-A8D9-55C8B8C07280}">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Totaalscore</vt:lpstr>
      <vt:lpstr>Functional Requirements</vt:lpstr>
      <vt:lpstr>Non-functional Requirements</vt:lpstr>
      <vt:lpstr>Functionele Wensen</vt:lpstr>
      <vt:lpstr>Niet-Functionele Wensen</vt:lpstr>
      <vt:lpstr>Lijsten</vt:lpstr>
      <vt:lpstr>Totaalscore!Afdrukbereik</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Vleghert, Tjamme (AV)</dc:creator>
  <cp:keywords/>
  <dc:description/>
  <cp:lastModifiedBy>Hogendoorn, Wim (AV)</cp:lastModifiedBy>
  <cp:revision/>
  <dcterms:created xsi:type="dcterms:W3CDTF">2017-03-01T08:39:55Z</dcterms:created>
  <dcterms:modified xsi:type="dcterms:W3CDTF">2025-04-22T15:10:01Z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0x01010000DE4F45DB4E6C4C8455F1EC030BB93D001F6D38955B31604EB7C950D4A33332CD</vt:lpwstr>
  </property>
  <property fmtid="{D5CDD505-2E9C-101B-9397-08002B2CF9AE}" pid="3" name="MediaServiceImageTags">
    <vt:lpwstr/>
  </property>
  <property fmtid="{D5CDD505-2E9C-101B-9397-08002B2CF9AE}" pid="4" name="Procestype">
    <vt:lpwstr>4;#Uitvoeren projecten|124b45f5-0bee-4538-8a02-020a2505e46b</vt:lpwstr>
  </property>
  <property fmtid="{D5CDD505-2E9C-101B-9397-08002B2CF9AE}" pid="5" name="Organisatieonderdeel">
    <vt:lpwstr>5;#IT - Business Support - Project Management|09e4fbaa-8545-49a4-8383-5a15e1cf49ca</vt:lpwstr>
  </property>
  <property fmtid="{D5CDD505-2E9C-101B-9397-08002B2CF9AE}" pid="6" name="SharedWithUsers">
    <vt:lpwstr>84;#Lemmer, Patrick (AV);#363;#Beens, Fieneke (AV);#227;#Hali, Ton (UR);#298;#Jongekrijg, Andre (RD);#107;#Gerrits, Geert (UR);#106;#Bous, Jurgen (AV)</vt:lpwstr>
  </property>
  <property fmtid="{D5CDD505-2E9C-101B-9397-08002B2CF9AE}" pid="7" name="Archiefvormer">
    <vt:lpwstr>3;#SVB|75f70ad2-9ad6-4557-b3c1-5a3bfe422971</vt:lpwstr>
  </property>
  <property fmtid="{D5CDD505-2E9C-101B-9397-08002B2CF9AE}" pid="8" name="lcf76f155ced4ddcb4097134ff3c332f">
    <vt:lpwstr/>
  </property>
  <property fmtid="{D5CDD505-2E9C-101B-9397-08002B2CF9AE}" pid="9" name="_dlc_DocIdItemGuid">
    <vt:lpwstr>086ad086-9644-479a-8261-37e306f4d943</vt:lpwstr>
  </property>
</Properties>
</file>