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filterPrivacy="1" defaultThemeVersion="124226"/>
  <xr:revisionPtr revIDLastSave="101" documentId="8_{0808CF74-6E86-4950-BEF1-453D2E88E8BA}" xr6:coauthVersionLast="47" xr6:coauthVersionMax="47" xr10:uidLastSave="{3A797F20-74D7-47D9-90FB-CD80F658ADEE}"/>
  <bookViews>
    <workbookView xWindow="-108" yWindow="-108" windowWidth="23256" windowHeight="12456" tabRatio="852" firstSheet="3" activeTab="1" xr2:uid="{00000000-000D-0000-FFFF-FFFF00000000}"/>
  </bookViews>
  <sheets>
    <sheet name="Inleiding" sheetId="13" r:id="rId1"/>
    <sheet name="Telefonieplatform" sheetId="18" r:id="rId2"/>
    <sheet name="Prijstabel Vast" sheetId="11" r:id="rId3"/>
    <sheet name="Prijstabel Mobiel" sheetId="17" r:id="rId4"/>
    <sheet name="Totaalblad" sheetId="19" r:id="rId5"/>
  </sheets>
  <definedNames>
    <definedName name="_Toc318102997" localSheetId="0">Inleiding!$A$5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8" l="1"/>
  <c r="H25" i="18"/>
  <c r="D9" i="19"/>
  <c r="E8" i="11"/>
  <c r="B10" i="17"/>
  <c r="B12" i="18"/>
  <c r="B11" i="18"/>
  <c r="F11" i="18" s="1"/>
  <c r="H11" i="18" s="1"/>
  <c r="K14" i="18"/>
  <c r="M14" i="18" s="1"/>
  <c r="F14" i="18"/>
  <c r="H14" i="18" s="1"/>
  <c r="G8" i="11" l="1"/>
  <c r="I8" i="11" s="1"/>
  <c r="J8" i="11" s="1"/>
  <c r="F31" i="18"/>
  <c r="H31" i="18" s="1"/>
  <c r="F30" i="18"/>
  <c r="H30" i="18" s="1"/>
  <c r="F29" i="18"/>
  <c r="H29" i="18" s="1"/>
  <c r="F28" i="18"/>
  <c r="H28" i="18" s="1"/>
  <c r="F27" i="18"/>
  <c r="H27" i="18" s="1"/>
  <c r="F24" i="18"/>
  <c r="H24" i="18" s="1"/>
  <c r="F23" i="18"/>
  <c r="H23" i="18" s="1"/>
  <c r="K21" i="18"/>
  <c r="M21" i="18" s="1"/>
  <c r="F21" i="18"/>
  <c r="H21" i="18" s="1"/>
  <c r="K20" i="18"/>
  <c r="M20" i="18" s="1"/>
  <c r="F20" i="18"/>
  <c r="H20" i="18" s="1"/>
  <c r="K19" i="18"/>
  <c r="M19" i="18" s="1"/>
  <c r="F19" i="18"/>
  <c r="H19" i="18" s="1"/>
  <c r="K16" i="18"/>
  <c r="M16" i="18" s="1"/>
  <c r="F16" i="18"/>
  <c r="H16" i="18" s="1"/>
  <c r="K17" i="18"/>
  <c r="M17" i="18" s="1"/>
  <c r="F17" i="18"/>
  <c r="H17" i="18" s="1"/>
  <c r="K15" i="18"/>
  <c r="M15" i="18" s="1"/>
  <c r="F15" i="18"/>
  <c r="H15" i="18" s="1"/>
  <c r="K13" i="18"/>
  <c r="M13" i="18" s="1"/>
  <c r="F13" i="18"/>
  <c r="H13" i="18" s="1"/>
  <c r="K12" i="18"/>
  <c r="M12" i="18" s="1"/>
  <c r="F12" i="18"/>
  <c r="H12" i="18" s="1"/>
  <c r="K11" i="18"/>
  <c r="H32" i="18" l="1"/>
  <c r="H34" i="18" s="1"/>
  <c r="H35" i="18" s="1"/>
  <c r="K32" i="18"/>
  <c r="F32" i="18"/>
  <c r="M11" i="18"/>
  <c r="M32" i="18" s="1"/>
  <c r="M34" i="18" s="1"/>
  <c r="H37" i="18" s="1"/>
  <c r="H39" i="18" l="1"/>
  <c r="D8" i="19" s="1"/>
  <c r="F11" i="17"/>
  <c r="H11" i="17" s="1"/>
  <c r="G12" i="11" l="1"/>
  <c r="G13" i="11"/>
  <c r="G11" i="11"/>
  <c r="G14" i="11" s="1"/>
  <c r="G16" i="11" s="1"/>
  <c r="F10" i="17"/>
  <c r="H10" i="17" l="1"/>
  <c r="H12" i="17" s="1"/>
  <c r="H14" i="17" l="1"/>
  <c r="H17" i="17" s="1"/>
  <c r="H19" i="17"/>
  <c r="D10" i="19" s="1"/>
  <c r="D13" i="19" s="1"/>
</calcChain>
</file>

<file path=xl/sharedStrings.xml><?xml version="1.0" encoding="utf-8"?>
<sst xmlns="http://schemas.openxmlformats.org/spreadsheetml/2006/main" count="126" uniqueCount="91">
  <si>
    <t>Inleiding Prijstabellen St. BOOR</t>
  </si>
  <si>
    <t>U wordt geacht alleen deze prijstabellen te hanteren en niet te verwijzen naar uw eigen prijs- en tarievenlijsten, of andere overzichten.</t>
  </si>
  <si>
    <t>De inschrijver wordt verzocht deze bijlage in te vullen zoals vermeld in de toelichting. Afhankelijk van de soort aanbieding die u doet, kan het zijn dat bepaalde onderdelen niet van toepassing zijn. U wordt in dat geval verzocht om deze velden leeg te laten.</t>
  </si>
  <si>
    <t>Uitgangspunt blijft wel dat duidelijk wordt wat alle bruto kosten (verbruik, abonnementen, aansluitingen en licenties) zijn, en welke kortingen gegeven worden om de netto kosten te berekenen.</t>
  </si>
  <si>
    <t>U wordt geacht de oranje velden in te vullen per tabblad. De verdere optellingen vinden dan automatisch plaats.</t>
  </si>
  <si>
    <t>Internationaal bellen dient bij alle 'producten' te worden geblokkeerd, wordt wel optioneel uitgevraagd (zie tabel 'opties')</t>
  </si>
  <si>
    <t>Onder de post overige kosten dient u alle overige (investerings)kosten of andere kosten te vermelden. Het is daarbij toegestaan regels toe te voegen, die vervolgens ook in de totaaltellingen moeten worden opgenomen. De opgenomen prijstabellen dient u te baseren op uw prijzen conform de gevraagde eisen zoals vermeld in het PvE.</t>
  </si>
  <si>
    <t>Uiteindelijk moet duidelijk onder de streep blijken wat de TCO over de contractwaarde wordt. Inschrijver is daarbij verantwoordelijk dat alle kosten terugkomen in de prijstabellen en dat St. BOOR geen verrassingen na contractering heeft.</t>
  </si>
  <si>
    <t>De inschrijver wordt verzocht alle prijzen excl. BTW te vermelden. De bedragen incl. BTW worden automatisch berekend.</t>
  </si>
  <si>
    <t>Prijstabel - Telefonie-oplossing excl. VO-scholen - LEVERANCIER</t>
  </si>
  <si>
    <t>Initiële contracttermijn 4 jaar (Service en licenties), kosten per jaar</t>
  </si>
  <si>
    <t>Eenmalige kosten</t>
  </si>
  <si>
    <t>Operationeel</t>
  </si>
  <si>
    <t>Aantal</t>
  </si>
  <si>
    <t>Apparatuur 
/ Software</t>
  </si>
  <si>
    <t>Installatie/
Configuratie</t>
  </si>
  <si>
    <t>Totaal bruto Investering</t>
  </si>
  <si>
    <t>Korting %</t>
  </si>
  <si>
    <t>Totaal netto Investering</t>
  </si>
  <si>
    <t>Maandelijkse kosten per eenheid</t>
  </si>
  <si>
    <t>Totaal bruto per jaar</t>
  </si>
  <si>
    <t>Totaal netto per jaar</t>
  </si>
  <si>
    <t>Eenheid</t>
  </si>
  <si>
    <t>1. Benodigde licenties</t>
  </si>
  <si>
    <t xml:space="preserve">Medewerker - Vast toestel </t>
  </si>
  <si>
    <t>licentie(s)</t>
  </si>
  <si>
    <t>Medewerker - Mobiel toestel (incl. VAMO)</t>
  </si>
  <si>
    <t>Telefonistetoestel (softphone)</t>
  </si>
  <si>
    <t>Telefonistetoestel (traditioneel)</t>
  </si>
  <si>
    <t xml:space="preserve">ACD groepen </t>
  </si>
  <si>
    <t>Koppeling AD (centraal voor alle aangesloten scholen)</t>
  </si>
  <si>
    <t>Overige *</t>
  </si>
  <si>
    <t>2. Apparatuur &amp; programmatuur</t>
  </si>
  <si>
    <t>Standaard toestellen</t>
  </si>
  <si>
    <t>toestellen</t>
  </si>
  <si>
    <t>Telefonistetoestel</t>
  </si>
  <si>
    <t>Overige*</t>
  </si>
  <si>
    <t>3. Documentatie &amp; training**</t>
  </si>
  <si>
    <t>Training medewerkers, online</t>
  </si>
  <si>
    <t>sessies</t>
  </si>
  <si>
    <t>Training operationeel beheer, op locatie</t>
  </si>
  <si>
    <t>15 personen</t>
  </si>
  <si>
    <t>4. Projectkosten</t>
  </si>
  <si>
    <t>Projectmanagement en planning</t>
  </si>
  <si>
    <t>uur</t>
  </si>
  <si>
    <t xml:space="preserve">Implementatie en testen telefoniesysteem  </t>
  </si>
  <si>
    <t>Afkoppelen en afvoeren oude apparatuur</t>
  </si>
  <si>
    <t>Totaal eenmalig</t>
  </si>
  <si>
    <t>Totaal</t>
  </si>
  <si>
    <t>Operationele kosten per jaar</t>
  </si>
  <si>
    <t>incl. btw</t>
  </si>
  <si>
    <t>TCO (Total Cost of Ownership) voor 4 jaar  (excl. BTW)</t>
  </si>
  <si>
    <t>TCO (Total Cost of Ownership) voor 4 jaar  (incl. BTW)</t>
  </si>
  <si>
    <t>Ondertekening tekenbevoegde</t>
  </si>
  <si>
    <t>Naam:</t>
  </si>
  <si>
    <t>Functie:</t>
  </si>
  <si>
    <t>Plaats:</t>
  </si>
  <si>
    <t>Datum:</t>
  </si>
  <si>
    <t xml:space="preserve">* U kunt en mag hier regels toevoegen, zodat uw aanbod compleet wordt. Toegevoegde regels moeten wel in de totaaltelling worden opgenomen. </t>
  </si>
  <si>
    <t>TCO vaste telefonie, excl. VO-scholen voor de eerste 4 jaar</t>
  </si>
  <si>
    <t>A. Vaste kosten:</t>
  </si>
  <si>
    <t>Abonnements-kosten per maand gehele SIP-trunk</t>
  </si>
  <si>
    <t>Abonnements-kosten per jaar (bruto)</t>
  </si>
  <si>
    <t>Abonnements-kosten per jaar (netto)</t>
  </si>
  <si>
    <t>per 4 jaar excl BTW</t>
  </si>
  <si>
    <t>per 4 jaar incl BTW</t>
  </si>
  <si>
    <t>SIP-trunk/Internetaansluiting met voldoende kanalen  (50 stuks)</t>
  </si>
  <si>
    <t>B. Eenmalige kosten</t>
  </si>
  <si>
    <t>Totaal bruto eenmalig</t>
  </si>
  <si>
    <t>Korting</t>
  </si>
  <si>
    <t>Totaal netto eenmalig</t>
  </si>
  <si>
    <t>Aansluitkosten SIP-trunk/Internetaansluiting</t>
  </si>
  <si>
    <t>Overige kosten (indien aanwezig)</t>
  </si>
  <si>
    <t>Totale eenmalige kosten</t>
  </si>
  <si>
    <t>excl. BTW</t>
  </si>
  <si>
    <t>incl BTW</t>
  </si>
  <si>
    <t>TCO mobiele telefonie excl. VO-scholen voor de eerste 4 jaar</t>
  </si>
  <si>
    <t>B. Vaste kosten:</t>
  </si>
  <si>
    <t>Per abonnement per maand</t>
  </si>
  <si>
    <r>
      <rPr>
        <sz val="10"/>
        <color rgb="FF000000"/>
        <rFont val="Verdana"/>
      </rPr>
      <t>Spraak/data-abonnementen (onbeperkt bellen, 2,5Gb-groep)</t>
    </r>
  </si>
  <si>
    <t>Data only (gebruik makend van de groepsbundel voor data) (t.b.v. iPads en M-Surface) gemiddeld tot op heden 2,5Gb</t>
  </si>
  <si>
    <t>Totaal netto vaste kosten per jaar</t>
  </si>
  <si>
    <t xml:space="preserve">TCO (Total Cost of Ownership) per jaar </t>
  </si>
  <si>
    <t>TCO (Total Cost of Ownership) voor 4 jaar  (voor direct vergelijk)</t>
  </si>
  <si>
    <t>TCO (Total Cost of Ownership) voor 4 jaar  inclusief 21% BTW</t>
  </si>
  <si>
    <t>Totaalblad Prijstabellen St. BOOR</t>
  </si>
  <si>
    <t>bedrag incl BTW</t>
  </si>
  <si>
    <t>Kosten telefonie oplossing 4 jaar (TCO)</t>
  </si>
  <si>
    <t>Kosten vaste telefonie 4 jaar (TCO)</t>
  </si>
  <si>
    <t>Kosten mobiele telefonie 4 jaar (TCO)</t>
  </si>
  <si>
    <t>Totaalbedrag incl. BTW over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</si>
</sst>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4">
    <font>
      <sz val="11"/>
      <color theme="1"/>
      <name val="Calibri"/>
      <family val="2"/>
      <scheme val="minor"/>
    </font>
    <font>
      <sz val="11"/>
      <color theme="1"/>
      <name val="Calibri"/>
      <family val="2"/>
      <scheme val="minor"/>
    </font>
    <font>
      <sz val="11"/>
      <color indexed="8"/>
      <name val="Calibri"/>
      <family val="2"/>
    </font>
    <font>
      <sz val="11"/>
      <color rgb="FF614F23"/>
      <name val="Verdana"/>
      <family val="2"/>
    </font>
    <font>
      <sz val="10"/>
      <color rgb="FF614F23"/>
      <name val="Verdana"/>
      <family val="2"/>
    </font>
    <font>
      <b/>
      <sz val="14"/>
      <color rgb="FF96187A"/>
      <name val="Verdana"/>
      <family val="2"/>
    </font>
    <font>
      <sz val="11"/>
      <color rgb="FF009BB2"/>
      <name val="Verdana"/>
      <family val="2"/>
    </font>
    <font>
      <b/>
      <sz val="10"/>
      <color rgb="FF614F23"/>
      <name val="Verdana"/>
      <family val="2"/>
    </font>
    <font>
      <b/>
      <sz val="10"/>
      <color theme="0"/>
      <name val="Verdana"/>
      <family val="2"/>
    </font>
    <font>
      <b/>
      <sz val="10"/>
      <color theme="0"/>
      <name val="Arial"/>
      <family val="2"/>
    </font>
    <font>
      <b/>
      <sz val="10"/>
      <color rgb="FF614F23"/>
      <name val="Arial"/>
      <family val="2"/>
    </font>
    <font>
      <sz val="10"/>
      <color rgb="FF614F23"/>
      <name val="Calibri"/>
      <family val="2"/>
      <scheme val="minor"/>
    </font>
    <font>
      <sz val="10"/>
      <color rgb="FF614F23"/>
      <name val="Arial"/>
      <family val="2"/>
    </font>
    <font>
      <sz val="10"/>
      <color theme="0"/>
      <name val="Arial"/>
      <family val="2"/>
    </font>
    <font>
      <b/>
      <sz val="10"/>
      <color theme="0"/>
      <name val="Calibri"/>
      <family val="2"/>
      <scheme val="minor"/>
    </font>
    <font>
      <sz val="14"/>
      <color rgb="FF614F23"/>
      <name val="Verdana"/>
      <family val="2"/>
    </font>
    <font>
      <b/>
      <sz val="14"/>
      <color theme="0"/>
      <name val="Verdana"/>
      <family val="2"/>
    </font>
    <font>
      <sz val="10"/>
      <color theme="0"/>
      <name val="Verdana"/>
      <family val="2"/>
    </font>
    <font>
      <sz val="10"/>
      <color rgb="FF96187A"/>
      <name val="Verdana"/>
      <family val="2"/>
    </font>
    <font>
      <b/>
      <sz val="12"/>
      <color rgb="FF000000"/>
      <name val="Verdana"/>
      <family val="2"/>
    </font>
    <font>
      <b/>
      <sz val="11"/>
      <color theme="1"/>
      <name val="Calibri"/>
      <family val="2"/>
      <scheme val="minor"/>
    </font>
    <font>
      <i/>
      <sz val="10"/>
      <color rgb="FF614F23"/>
      <name val="Verdana"/>
      <family val="2"/>
    </font>
    <font>
      <sz val="10"/>
      <color rgb="FF000000"/>
      <name val="Verdana"/>
      <family val="2"/>
    </font>
    <font>
      <sz val="10"/>
      <color rgb="FF000000"/>
      <name val="Verdana"/>
    </font>
  </fonts>
  <fills count="7">
    <fill>
      <patternFill patternType="none"/>
    </fill>
    <fill>
      <patternFill patternType="gray125"/>
    </fill>
    <fill>
      <patternFill patternType="solid">
        <fgColor theme="0"/>
        <bgColor indexed="64"/>
      </patternFill>
    </fill>
    <fill>
      <patternFill patternType="solid">
        <fgColor rgb="FF009BB2"/>
        <bgColor indexed="64"/>
      </patternFill>
    </fill>
    <fill>
      <patternFill patternType="solid">
        <fgColor rgb="FF96187A"/>
        <bgColor indexed="64"/>
      </patternFill>
    </fill>
    <fill>
      <patternFill patternType="solid">
        <fgColor rgb="FFE9B319"/>
        <bgColor indexed="64"/>
      </patternFill>
    </fill>
    <fill>
      <patternFill patternType="solid">
        <fgColor rgb="FFB0A91B"/>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thin">
        <color auto="1"/>
      </right>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right style="thin">
        <color auto="1"/>
      </right>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339">
    <xf numFmtId="0" fontId="0" fillId="0" borderId="0" xfId="0"/>
    <xf numFmtId="0" fontId="3" fillId="0" borderId="0" xfId="0" applyFont="1"/>
    <xf numFmtId="0" fontId="4" fillId="0" borderId="50" xfId="0" applyFont="1" applyBorder="1" applyAlignment="1">
      <alignment vertical="center"/>
    </xf>
    <xf numFmtId="0" fontId="4" fillId="0" borderId="50" xfId="0" applyFont="1" applyBorder="1" applyAlignment="1">
      <alignment horizontal="left" vertical="center" wrapText="1"/>
    </xf>
    <xf numFmtId="0" fontId="4" fillId="0" borderId="50" xfId="0" applyFont="1" applyBorder="1" applyAlignment="1">
      <alignment vertical="center" wrapText="1"/>
    </xf>
    <xf numFmtId="0" fontId="4" fillId="0" borderId="50" xfId="0" applyFont="1" applyBorder="1" applyAlignment="1">
      <alignment vertical="top" wrapText="1"/>
    </xf>
    <xf numFmtId="0" fontId="3" fillId="0" borderId="51" xfId="0" applyFont="1" applyBorder="1"/>
    <xf numFmtId="0" fontId="4" fillId="0" borderId="0" xfId="0" applyFont="1" applyAlignment="1">
      <alignment vertical="top" wrapText="1"/>
    </xf>
    <xf numFmtId="0" fontId="5" fillId="0" borderId="49" xfId="0" applyFont="1" applyBorder="1"/>
    <xf numFmtId="0" fontId="6" fillId="0" borderId="0" xfId="0" applyFont="1"/>
    <xf numFmtId="0" fontId="4" fillId="0" borderId="29" xfId="0" quotePrefix="1" applyFont="1" applyBorder="1" applyAlignment="1" applyProtection="1">
      <alignment horizontal="left" vertical="top" wrapText="1"/>
      <protection locked="0"/>
    </xf>
    <xf numFmtId="0" fontId="4" fillId="0" borderId="31" xfId="0" quotePrefix="1" applyFont="1" applyBorder="1" applyAlignment="1" applyProtection="1">
      <alignment horizontal="left" vertical="top" wrapText="1"/>
      <protection locked="0"/>
    </xf>
    <xf numFmtId="0" fontId="4" fillId="0" borderId="34" xfId="0" quotePrefix="1" applyFont="1" applyBorder="1" applyAlignment="1" applyProtection="1">
      <alignment horizontal="left" vertical="top" wrapText="1"/>
      <protection locked="0"/>
    </xf>
    <xf numFmtId="0" fontId="4" fillId="0" borderId="22" xfId="0" quotePrefix="1" applyFont="1" applyBorder="1" applyAlignment="1" applyProtection="1">
      <alignment horizontal="left" vertical="top" wrapText="1"/>
      <protection locked="0"/>
    </xf>
    <xf numFmtId="0" fontId="4" fillId="2" borderId="0" xfId="0" applyFont="1" applyFill="1" applyAlignment="1" applyProtection="1">
      <alignment vertical="top"/>
      <protection locked="0"/>
    </xf>
    <xf numFmtId="0" fontId="4" fillId="0" borderId="0" xfId="0" applyFont="1" applyAlignment="1" applyProtection="1">
      <alignment vertical="top"/>
      <protection locked="0"/>
    </xf>
    <xf numFmtId="0" fontId="4" fillId="2" borderId="12" xfId="0" applyFont="1" applyFill="1" applyBorder="1" applyAlignment="1" applyProtection="1">
      <alignment horizontal="center" vertical="top"/>
      <protection locked="0"/>
    </xf>
    <xf numFmtId="0" fontId="7" fillId="2" borderId="0" xfId="0" applyFont="1" applyFill="1" applyAlignment="1" applyProtection="1">
      <alignment horizontal="center" vertical="top"/>
      <protection locked="0"/>
    </xf>
    <xf numFmtId="0" fontId="8" fillId="3" borderId="8" xfId="0" applyFont="1" applyFill="1" applyBorder="1" applyAlignment="1" applyProtection="1">
      <alignment horizontal="center" vertical="top"/>
      <protection locked="0"/>
    </xf>
    <xf numFmtId="0" fontId="7" fillId="2" borderId="0" xfId="0" applyFont="1" applyFill="1" applyAlignment="1" applyProtection="1">
      <alignment horizontal="center" vertical="top" wrapText="1"/>
      <protection locked="0"/>
    </xf>
    <xf numFmtId="0" fontId="8" fillId="3" borderId="14" xfId="0" applyFont="1" applyFill="1" applyBorder="1" applyAlignment="1" applyProtection="1">
      <alignment horizontal="center" vertical="top"/>
      <protection locked="0"/>
    </xf>
    <xf numFmtId="0" fontId="8" fillId="3" borderId="11" xfId="0" applyFont="1" applyFill="1" applyBorder="1" applyAlignment="1" applyProtection="1">
      <alignment horizontal="center" vertical="top"/>
      <protection locked="0"/>
    </xf>
    <xf numFmtId="0" fontId="8" fillId="3" borderId="19" xfId="0" applyFont="1" applyFill="1" applyBorder="1" applyAlignment="1" applyProtection="1">
      <alignment vertical="top"/>
      <protection locked="0"/>
    </xf>
    <xf numFmtId="0" fontId="8" fillId="3" borderId="20" xfId="0" applyFont="1" applyFill="1" applyBorder="1" applyAlignment="1" applyProtection="1">
      <alignment horizontal="center" vertical="top"/>
      <protection locked="0"/>
    </xf>
    <xf numFmtId="0" fontId="8" fillId="3" borderId="20" xfId="0" applyFont="1" applyFill="1" applyBorder="1" applyAlignment="1" applyProtection="1">
      <alignment vertical="top"/>
      <protection locked="0"/>
    </xf>
    <xf numFmtId="0" fontId="8" fillId="3" borderId="20" xfId="0" applyFont="1" applyFill="1" applyBorder="1" applyAlignment="1">
      <alignment vertical="top"/>
    </xf>
    <xf numFmtId="9" fontId="8" fillId="3" borderId="20" xfId="3" applyFont="1" applyFill="1" applyBorder="1" applyAlignment="1" applyProtection="1">
      <alignment vertical="top"/>
      <protection locked="0"/>
    </xf>
    <xf numFmtId="0" fontId="8" fillId="3" borderId="21" xfId="0" applyFont="1" applyFill="1" applyBorder="1" applyAlignment="1">
      <alignment vertical="top"/>
    </xf>
    <xf numFmtId="0" fontId="7" fillId="2" borderId="0" xfId="0" applyFont="1" applyFill="1" applyAlignment="1">
      <alignment vertical="top"/>
    </xf>
    <xf numFmtId="3" fontId="4" fillId="0" borderId="11" xfId="0" applyNumberFormat="1" applyFont="1" applyBorder="1" applyAlignment="1" applyProtection="1">
      <alignment horizontal="center" vertical="top"/>
      <protection locked="0"/>
    </xf>
    <xf numFmtId="44" fontId="4" fillId="2" borderId="0" xfId="4" applyFont="1" applyFill="1" applyBorder="1" applyAlignment="1">
      <alignment vertical="top"/>
    </xf>
    <xf numFmtId="3" fontId="4" fillId="0" borderId="2" xfId="0" applyNumberFormat="1" applyFont="1" applyBorder="1" applyAlignment="1" applyProtection="1">
      <alignment horizontal="center" vertical="top"/>
      <protection locked="0"/>
    </xf>
    <xf numFmtId="3" fontId="4" fillId="2" borderId="1" xfId="0" applyNumberFormat="1" applyFont="1" applyFill="1" applyBorder="1" applyAlignment="1" applyProtection="1">
      <alignment horizontal="center" vertical="top"/>
      <protection locked="0"/>
    </xf>
    <xf numFmtId="0" fontId="8" fillId="3" borderId="35" xfId="0" applyFont="1" applyFill="1" applyBorder="1" applyAlignment="1" applyProtection="1">
      <alignment vertical="top"/>
      <protection locked="0"/>
    </xf>
    <xf numFmtId="0" fontId="8" fillId="3" borderId="36" xfId="0" applyFont="1" applyFill="1" applyBorder="1" applyAlignment="1" applyProtection="1">
      <alignment horizontal="center" vertical="top"/>
      <protection locked="0"/>
    </xf>
    <xf numFmtId="0" fontId="8" fillId="3" borderId="36" xfId="0" applyFont="1" applyFill="1" applyBorder="1" applyAlignment="1">
      <alignment vertical="top"/>
    </xf>
    <xf numFmtId="9" fontId="8" fillId="3" borderId="36" xfId="3" applyFont="1" applyFill="1" applyBorder="1" applyAlignment="1" applyProtection="1">
      <alignment vertical="top"/>
      <protection locked="0"/>
    </xf>
    <xf numFmtId="0" fontId="8" fillId="3" borderId="37" xfId="0" applyFont="1" applyFill="1" applyBorder="1" applyAlignment="1">
      <alignment vertical="top"/>
    </xf>
    <xf numFmtId="3" fontId="4" fillId="2" borderId="23" xfId="0" applyNumberFormat="1" applyFont="1" applyFill="1" applyBorder="1" applyAlignment="1" applyProtection="1">
      <alignment horizontal="center" vertical="top"/>
      <protection locked="0"/>
    </xf>
    <xf numFmtId="3" fontId="4" fillId="2" borderId="38" xfId="0" applyNumberFormat="1" applyFont="1" applyFill="1" applyBorder="1" applyAlignment="1" applyProtection="1">
      <alignment horizontal="center" vertical="top"/>
      <protection locked="0"/>
    </xf>
    <xf numFmtId="0" fontId="8" fillId="3" borderId="41" xfId="0" applyFont="1" applyFill="1" applyBorder="1" applyAlignment="1" applyProtection="1">
      <alignment vertical="top"/>
      <protection locked="0"/>
    </xf>
    <xf numFmtId="0" fontId="8" fillId="3" borderId="42" xfId="0" applyFont="1" applyFill="1" applyBorder="1" applyAlignment="1" applyProtection="1">
      <alignment horizontal="center" vertical="top"/>
      <protection locked="0"/>
    </xf>
    <xf numFmtId="0" fontId="8" fillId="3" borderId="42" xfId="0" applyFont="1" applyFill="1" applyBorder="1" applyAlignment="1" applyProtection="1">
      <alignment vertical="top"/>
      <protection locked="0"/>
    </xf>
    <xf numFmtId="0" fontId="8" fillId="3" borderId="42" xfId="0" applyFont="1" applyFill="1" applyBorder="1" applyAlignment="1">
      <alignment vertical="top"/>
    </xf>
    <xf numFmtId="9" fontId="8" fillId="3" borderId="42" xfId="3" applyFont="1" applyFill="1" applyBorder="1" applyAlignment="1" applyProtection="1">
      <alignment vertical="top"/>
      <protection locked="0"/>
    </xf>
    <xf numFmtId="0" fontId="8" fillId="3" borderId="43" xfId="0" applyFont="1" applyFill="1" applyBorder="1" applyAlignment="1">
      <alignment vertical="top"/>
    </xf>
    <xf numFmtId="0" fontId="4" fillId="0" borderId="5" xfId="0" quotePrefix="1" applyFont="1" applyBorder="1" applyAlignment="1" applyProtection="1">
      <alignment vertical="top" wrapText="1"/>
      <protection locked="0"/>
    </xf>
    <xf numFmtId="3" fontId="4" fillId="0" borderId="11" xfId="0" quotePrefix="1" applyNumberFormat="1" applyFont="1" applyBorder="1" applyAlignment="1" applyProtection="1">
      <alignment horizontal="center" vertical="top"/>
      <protection locked="0"/>
    </xf>
    <xf numFmtId="3" fontId="4" fillId="0" borderId="2" xfId="0" quotePrefix="1" applyNumberFormat="1" applyFont="1" applyBorder="1" applyAlignment="1" applyProtection="1">
      <alignment horizontal="center" vertical="top"/>
      <protection locked="0"/>
    </xf>
    <xf numFmtId="0" fontId="4" fillId="0" borderId="11" xfId="0" quotePrefix="1"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164" fontId="7" fillId="0" borderId="44" xfId="0" applyNumberFormat="1" applyFont="1" applyBorder="1" applyAlignment="1" applyProtection="1">
      <alignment vertical="top"/>
      <protection locked="0"/>
    </xf>
    <xf numFmtId="164" fontId="7" fillId="0" borderId="45" xfId="0" applyNumberFormat="1" applyFont="1" applyBorder="1" applyAlignment="1" applyProtection="1">
      <alignment vertical="top"/>
      <protection locked="0"/>
    </xf>
    <xf numFmtId="44" fontId="7" fillId="2" borderId="0" xfId="4" applyFont="1" applyFill="1" applyBorder="1" applyAlignment="1" applyProtection="1">
      <alignment vertical="top"/>
    </xf>
    <xf numFmtId="164" fontId="7" fillId="0" borderId="47" xfId="0" applyNumberFormat="1" applyFont="1" applyBorder="1" applyAlignment="1" applyProtection="1">
      <alignment vertical="top"/>
      <protection locked="0"/>
    </xf>
    <xf numFmtId="164" fontId="7" fillId="2" borderId="0" xfId="0" applyNumberFormat="1" applyFont="1" applyFill="1" applyAlignment="1" applyProtection="1">
      <alignment vertical="top"/>
      <protection locked="0"/>
    </xf>
    <xf numFmtId="0" fontId="7" fillId="2" borderId="0" xfId="0" applyFont="1" applyFill="1" applyAlignment="1" applyProtection="1">
      <alignment vertical="top"/>
      <protection locked="0"/>
    </xf>
    <xf numFmtId="164" fontId="7" fillId="2" borderId="0" xfId="0" applyNumberFormat="1" applyFont="1" applyFill="1" applyAlignment="1" applyProtection="1">
      <alignment horizontal="right" vertical="top"/>
      <protection locked="0"/>
    </xf>
    <xf numFmtId="0" fontId="4" fillId="2" borderId="0" xfId="0" applyFont="1" applyFill="1" applyAlignment="1">
      <alignment vertical="top"/>
    </xf>
    <xf numFmtId="0" fontId="4" fillId="0" borderId="0" xfId="0" applyFont="1" applyAlignment="1">
      <alignment vertical="top"/>
    </xf>
    <xf numFmtId="0" fontId="4" fillId="0" borderId="1" xfId="0" applyFont="1" applyBorder="1" applyAlignment="1" applyProtection="1">
      <alignment horizontal="right" vertical="top"/>
      <protection locked="0"/>
    </xf>
    <xf numFmtId="164" fontId="4" fillId="2" borderId="0" xfId="0" applyNumberFormat="1" applyFont="1" applyFill="1" applyAlignment="1" applyProtection="1">
      <alignment vertical="top"/>
      <protection locked="0"/>
    </xf>
    <xf numFmtId="164" fontId="7" fillId="2" borderId="0" xfId="0" applyNumberFormat="1" applyFont="1" applyFill="1" applyAlignment="1">
      <alignment vertical="top"/>
    </xf>
    <xf numFmtId="0" fontId="7" fillId="0" borderId="9" xfId="0" applyFont="1" applyBorder="1" applyAlignment="1">
      <alignment vertical="top"/>
    </xf>
    <xf numFmtId="44" fontId="7" fillId="2" borderId="9" xfId="4" applyFont="1" applyFill="1" applyBorder="1" applyAlignment="1">
      <alignment vertical="top"/>
    </xf>
    <xf numFmtId="164" fontId="7" fillId="2" borderId="10" xfId="0" applyNumberFormat="1" applyFont="1" applyFill="1" applyBorder="1" applyAlignment="1">
      <alignment vertical="top"/>
    </xf>
    <xf numFmtId="44" fontId="7" fillId="2" borderId="6" xfId="4" applyFont="1" applyFill="1" applyBorder="1" applyAlignment="1">
      <alignment vertical="top"/>
    </xf>
    <xf numFmtId="0" fontId="4" fillId="2" borderId="0" xfId="0" applyFont="1" applyFill="1" applyAlignment="1" applyProtection="1">
      <alignment horizontal="center" vertical="top"/>
      <protection locked="0"/>
    </xf>
    <xf numFmtId="44" fontId="4" fillId="2" borderId="0" xfId="4" applyFont="1" applyFill="1" applyBorder="1" applyAlignment="1" applyProtection="1">
      <alignment vertical="top"/>
    </xf>
    <xf numFmtId="44" fontId="4" fillId="0" borderId="0" xfId="2" applyFont="1" applyAlignment="1" applyProtection="1">
      <alignment vertical="top"/>
      <protection locked="0"/>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14" xfId="0" applyFont="1" applyBorder="1" applyAlignment="1">
      <alignment vertical="top"/>
    </xf>
    <xf numFmtId="0" fontId="4" fillId="0" borderId="5"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0" xfId="0" applyFont="1" applyAlignment="1" applyProtection="1">
      <alignment horizontal="center" vertical="top"/>
      <protection locked="0"/>
    </xf>
    <xf numFmtId="164" fontId="4" fillId="3" borderId="25" xfId="0" applyNumberFormat="1" applyFont="1" applyFill="1" applyBorder="1" applyAlignment="1" applyProtection="1">
      <alignment vertical="top"/>
      <protection locked="0"/>
    </xf>
    <xf numFmtId="0" fontId="8" fillId="3" borderId="1" xfId="0" applyFont="1" applyFill="1" applyBorder="1" applyAlignment="1" applyProtection="1">
      <alignment horizontal="center" vertical="top"/>
      <protection locked="0"/>
    </xf>
    <xf numFmtId="44" fontId="8" fillId="3" borderId="2" xfId="4" applyFont="1" applyFill="1" applyBorder="1" applyAlignment="1" applyProtection="1">
      <alignment vertical="top"/>
    </xf>
    <xf numFmtId="0" fontId="8" fillId="3" borderId="9" xfId="0" applyFont="1" applyFill="1" applyBorder="1" applyAlignment="1" applyProtection="1">
      <alignment vertical="top"/>
      <protection locked="0"/>
    </xf>
    <xf numFmtId="0" fontId="8" fillId="3" borderId="10" xfId="0" applyFont="1" applyFill="1" applyBorder="1" applyAlignment="1" applyProtection="1">
      <alignment vertical="top"/>
      <protection locked="0"/>
    </xf>
    <xf numFmtId="0" fontId="8" fillId="3" borderId="3" xfId="0" applyFont="1" applyFill="1" applyBorder="1" applyAlignment="1">
      <alignment vertical="top"/>
    </xf>
    <xf numFmtId="0" fontId="8" fillId="3" borderId="4" xfId="0" applyFont="1" applyFill="1" applyBorder="1" applyAlignment="1">
      <alignment vertical="top"/>
    </xf>
    <xf numFmtId="0" fontId="7" fillId="3" borderId="19" xfId="0" applyFont="1" applyFill="1" applyBorder="1" applyAlignment="1" applyProtection="1">
      <alignment vertical="top"/>
      <protection locked="0"/>
    </xf>
    <xf numFmtId="0" fontId="7" fillId="3" borderId="20" xfId="0" applyFont="1" applyFill="1" applyBorder="1" applyAlignment="1" applyProtection="1">
      <alignment vertical="top"/>
      <protection locked="0"/>
    </xf>
    <xf numFmtId="9" fontId="7" fillId="3" borderId="20" xfId="3" applyFont="1" applyFill="1" applyBorder="1" applyAlignment="1" applyProtection="1">
      <alignment vertical="top"/>
      <protection locked="0"/>
    </xf>
    <xf numFmtId="0" fontId="7" fillId="3" borderId="21" xfId="0" applyFont="1" applyFill="1" applyBorder="1" applyAlignment="1">
      <alignment vertical="top"/>
    </xf>
    <xf numFmtId="44" fontId="8" fillId="3" borderId="1" xfId="4" applyFont="1" applyFill="1" applyBorder="1" applyAlignment="1" applyProtection="1">
      <alignment horizontal="right" vertical="top"/>
    </xf>
    <xf numFmtId="0" fontId="11" fillId="0" borderId="0" xfId="0" applyFont="1" applyAlignment="1">
      <alignment vertical="top"/>
    </xf>
    <xf numFmtId="0" fontId="10" fillId="0" borderId="0" xfId="0" applyFont="1" applyAlignment="1">
      <alignment horizontal="center" vertical="top"/>
    </xf>
    <xf numFmtId="0" fontId="11" fillId="0" borderId="10"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11" fillId="0" borderId="15" xfId="0" applyFont="1" applyBorder="1" applyAlignment="1">
      <alignment vertical="top"/>
    </xf>
    <xf numFmtId="0" fontId="11" fillId="0" borderId="14" xfId="0" applyFont="1" applyBorder="1" applyAlignment="1">
      <alignment vertical="top"/>
    </xf>
    <xf numFmtId="0" fontId="11" fillId="0" borderId="13"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44" fontId="13" fillId="3" borderId="1" xfId="2" applyFont="1" applyFill="1" applyBorder="1" applyAlignment="1">
      <alignment horizontal="right" vertical="top"/>
    </xf>
    <xf numFmtId="0" fontId="9" fillId="3" borderId="6" xfId="0" applyFont="1" applyFill="1" applyBorder="1" applyAlignment="1">
      <alignment horizontal="center" vertical="top" wrapText="1"/>
    </xf>
    <xf numFmtId="0" fontId="13" fillId="3" borderId="1" xfId="0" applyFont="1" applyFill="1" applyBorder="1" applyAlignment="1" applyProtection="1">
      <alignment horizontal="right" vertical="top"/>
      <protection locked="0"/>
    </xf>
    <xf numFmtId="0" fontId="9" fillId="3" borderId="9" xfId="0" applyFont="1" applyFill="1" applyBorder="1" applyAlignment="1">
      <alignment horizontal="center" vertical="top"/>
    </xf>
    <xf numFmtId="0" fontId="9" fillId="3" borderId="10" xfId="0" applyFont="1" applyFill="1" applyBorder="1" applyAlignment="1">
      <alignment horizontal="center" vertical="top"/>
    </xf>
    <xf numFmtId="0" fontId="14" fillId="3" borderId="3" xfId="0" applyFont="1" applyFill="1" applyBorder="1" applyAlignment="1">
      <alignment vertical="top"/>
    </xf>
    <xf numFmtId="0" fontId="14" fillId="3" borderId="4" xfId="0" applyFont="1" applyFill="1" applyBorder="1" applyAlignment="1">
      <alignment vertical="top"/>
    </xf>
    <xf numFmtId="0" fontId="5" fillId="2" borderId="0" xfId="0" applyFont="1" applyFill="1" applyAlignment="1">
      <alignment vertical="top"/>
    </xf>
    <xf numFmtId="0" fontId="15" fillId="0" borderId="0" xfId="0" applyFont="1" applyAlignment="1">
      <alignment vertical="top"/>
    </xf>
    <xf numFmtId="0" fontId="4" fillId="0" borderId="1" xfId="0" applyFont="1" applyBorder="1" applyAlignment="1">
      <alignment horizontal="right" vertical="top"/>
    </xf>
    <xf numFmtId="0" fontId="4" fillId="0" borderId="1" xfId="0" applyFont="1" applyBorder="1" applyAlignment="1">
      <alignment vertical="top" wrapText="1"/>
    </xf>
    <xf numFmtId="0" fontId="4" fillId="0" borderId="10"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44" fontId="17" fillId="3" borderId="1" xfId="2" applyFont="1" applyFill="1" applyBorder="1" applyAlignment="1">
      <alignment horizontal="right" vertical="top"/>
    </xf>
    <xf numFmtId="44" fontId="17" fillId="3" borderId="1" xfId="2" applyFont="1" applyFill="1" applyBorder="1" applyAlignment="1">
      <alignment horizontal="left" vertical="top"/>
    </xf>
    <xf numFmtId="44" fontId="8" fillId="3" borderId="1" xfId="0" applyNumberFormat="1" applyFont="1" applyFill="1" applyBorder="1" applyAlignment="1" applyProtection="1">
      <alignment vertical="top"/>
      <protection locked="0"/>
    </xf>
    <xf numFmtId="0" fontId="8" fillId="3" borderId="11" xfId="0" applyFont="1" applyFill="1" applyBorder="1" applyAlignment="1">
      <alignment vertical="top"/>
    </xf>
    <xf numFmtId="0" fontId="8" fillId="3" borderId="12" xfId="0" applyFont="1" applyFill="1" applyBorder="1" applyAlignment="1">
      <alignment vertical="top"/>
    </xf>
    <xf numFmtId="164" fontId="8" fillId="3" borderId="5" xfId="0" applyNumberFormat="1" applyFont="1" applyFill="1" applyBorder="1" applyAlignment="1">
      <alignment horizontal="right" vertical="top"/>
    </xf>
    <xf numFmtId="44" fontId="8" fillId="3" borderId="5" xfId="2" applyFont="1" applyFill="1" applyBorder="1" applyAlignment="1">
      <alignment horizontal="right" vertical="top"/>
    </xf>
    <xf numFmtId="164" fontId="17" fillId="3" borderId="25" xfId="0" applyNumberFormat="1" applyFont="1" applyFill="1" applyBorder="1" applyAlignment="1" applyProtection="1">
      <alignment vertical="top"/>
      <protection locked="0"/>
    </xf>
    <xf numFmtId="3" fontId="17" fillId="3" borderId="25" xfId="0" applyNumberFormat="1" applyFont="1" applyFill="1" applyBorder="1" applyAlignment="1" applyProtection="1">
      <alignment horizontal="right" vertical="top"/>
      <protection locked="0"/>
    </xf>
    <xf numFmtId="3" fontId="17" fillId="3" borderId="29" xfId="0" applyNumberFormat="1" applyFont="1" applyFill="1" applyBorder="1" applyAlignment="1" applyProtection="1">
      <alignment horizontal="right" vertical="top"/>
      <protection locked="0"/>
    </xf>
    <xf numFmtId="164" fontId="17" fillId="3" borderId="7" xfId="0" applyNumberFormat="1" applyFont="1" applyFill="1" applyBorder="1" applyAlignment="1" applyProtection="1">
      <alignment vertical="top"/>
      <protection locked="0"/>
    </xf>
    <xf numFmtId="9" fontId="17" fillId="3" borderId="7" xfId="3" applyFont="1" applyFill="1" applyBorder="1" applyAlignment="1" applyProtection="1">
      <alignment vertical="top"/>
      <protection locked="0"/>
    </xf>
    <xf numFmtId="164" fontId="17" fillId="3" borderId="26" xfId="0" applyNumberFormat="1" applyFont="1" applyFill="1" applyBorder="1" applyAlignment="1" applyProtection="1">
      <alignment vertical="top"/>
      <protection locked="0"/>
    </xf>
    <xf numFmtId="164" fontId="17" fillId="3" borderId="29" xfId="0" applyNumberFormat="1" applyFont="1" applyFill="1" applyBorder="1" applyAlignment="1" applyProtection="1">
      <alignment vertical="top"/>
      <protection locked="0"/>
    </xf>
    <xf numFmtId="164" fontId="17" fillId="3" borderId="5" xfId="0" applyNumberFormat="1" applyFont="1" applyFill="1" applyBorder="1" applyAlignment="1" applyProtection="1">
      <alignment vertical="top"/>
      <protection locked="0"/>
    </xf>
    <xf numFmtId="9" fontId="17" fillId="3" borderId="5" xfId="3" applyFont="1" applyFill="1" applyBorder="1" applyAlignment="1" applyProtection="1">
      <alignment vertical="top"/>
      <protection locked="0"/>
    </xf>
    <xf numFmtId="164" fontId="17" fillId="3" borderId="30" xfId="0" applyNumberFormat="1" applyFont="1" applyFill="1" applyBorder="1" applyAlignment="1" applyProtection="1">
      <alignment vertical="top"/>
      <protection locked="0"/>
    </xf>
    <xf numFmtId="44" fontId="4" fillId="5" borderId="29" xfId="4" applyFont="1" applyFill="1" applyBorder="1" applyAlignment="1" applyProtection="1">
      <alignment vertical="top"/>
      <protection locked="0"/>
    </xf>
    <xf numFmtId="44" fontId="4" fillId="5" borderId="32" xfId="4" applyFont="1" applyFill="1" applyBorder="1" applyAlignment="1" applyProtection="1">
      <alignment vertical="top"/>
      <protection locked="0"/>
    </xf>
    <xf numFmtId="44" fontId="4" fillId="5" borderId="5" xfId="4" applyFont="1" applyFill="1" applyBorder="1" applyAlignment="1" applyProtection="1">
      <alignment vertical="top"/>
      <protection locked="0"/>
    </xf>
    <xf numFmtId="44" fontId="4" fillId="5" borderId="1" xfId="4" applyFont="1" applyFill="1" applyBorder="1" applyAlignment="1" applyProtection="1">
      <alignment vertical="top"/>
      <protection locked="0"/>
    </xf>
    <xf numFmtId="9" fontId="4" fillId="5" borderId="5" xfId="1" applyFont="1" applyFill="1" applyBorder="1" applyAlignment="1" applyProtection="1">
      <alignment vertical="top"/>
      <protection locked="0"/>
    </xf>
    <xf numFmtId="9" fontId="4" fillId="5" borderId="1" xfId="1" applyFont="1" applyFill="1" applyBorder="1" applyAlignment="1" applyProtection="1">
      <alignment vertical="top"/>
      <protection locked="0"/>
    </xf>
    <xf numFmtId="44" fontId="4" fillId="5" borderId="23" xfId="4" applyFont="1" applyFill="1" applyBorder="1" applyAlignment="1" applyProtection="1">
      <alignment vertical="top"/>
      <protection locked="0"/>
    </xf>
    <xf numFmtId="44" fontId="4" fillId="5" borderId="38" xfId="4" applyFont="1" applyFill="1" applyBorder="1" applyAlignment="1" applyProtection="1">
      <alignment vertical="top"/>
      <protection locked="0"/>
    </xf>
    <xf numFmtId="9" fontId="4" fillId="5" borderId="23" xfId="1" applyFont="1" applyFill="1" applyBorder="1" applyAlignment="1" applyProtection="1">
      <alignment vertical="top"/>
      <protection locked="0"/>
    </xf>
    <xf numFmtId="9" fontId="4" fillId="5" borderId="38" xfId="1" applyFont="1" applyFill="1" applyBorder="1" applyAlignment="1" applyProtection="1">
      <alignment vertical="top"/>
      <protection locked="0"/>
    </xf>
    <xf numFmtId="44" fontId="4" fillId="5" borderId="13" xfId="4" applyFont="1" applyFill="1" applyBorder="1" applyAlignment="1" applyProtection="1">
      <alignment vertical="top"/>
      <protection locked="0"/>
    </xf>
    <xf numFmtId="44" fontId="4" fillId="5" borderId="4" xfId="4" applyFont="1" applyFill="1" applyBorder="1" applyAlignment="1" applyProtection="1">
      <alignment vertical="top"/>
      <protection locked="0"/>
    </xf>
    <xf numFmtId="44" fontId="12" fillId="5" borderId="1" xfId="2" applyFont="1" applyFill="1" applyBorder="1" applyAlignment="1" applyProtection="1">
      <alignment horizontal="right" vertical="top"/>
      <protection locked="0"/>
    </xf>
    <xf numFmtId="9" fontId="12" fillId="5" borderId="1" xfId="1" applyFont="1" applyFill="1" applyBorder="1" applyAlignment="1">
      <alignment horizontal="right" vertical="top"/>
    </xf>
    <xf numFmtId="44" fontId="4" fillId="5" borderId="1" xfId="2" applyFont="1" applyFill="1" applyBorder="1" applyAlignment="1" applyProtection="1">
      <alignment vertical="top"/>
      <protection locked="0"/>
    </xf>
    <xf numFmtId="44" fontId="4" fillId="6" borderId="5" xfId="4" applyFont="1" applyFill="1" applyBorder="1" applyAlignment="1">
      <alignment vertical="top"/>
    </xf>
    <xf numFmtId="44" fontId="4" fillId="6" borderId="30" xfId="4" applyFont="1" applyFill="1" applyBorder="1" applyAlignment="1">
      <alignment vertical="top"/>
    </xf>
    <xf numFmtId="44" fontId="4" fillId="6" borderId="33" xfId="4" applyFont="1" applyFill="1" applyBorder="1" applyAlignment="1">
      <alignment vertical="top"/>
    </xf>
    <xf numFmtId="44" fontId="4" fillId="5" borderId="2" xfId="4" applyFont="1" applyFill="1" applyBorder="1" applyAlignment="1" applyProtection="1">
      <alignment vertical="top"/>
      <protection locked="0"/>
    </xf>
    <xf numFmtId="9" fontId="4" fillId="5" borderId="4" xfId="1" applyFont="1" applyFill="1" applyBorder="1" applyAlignment="1" applyProtection="1">
      <alignment vertical="top"/>
      <protection locked="0"/>
    </xf>
    <xf numFmtId="44" fontId="4" fillId="6" borderId="53" xfId="4" applyFont="1" applyFill="1" applyBorder="1" applyAlignment="1">
      <alignment vertical="top"/>
    </xf>
    <xf numFmtId="44" fontId="4" fillId="6" borderId="52" xfId="4" applyFont="1" applyFill="1" applyBorder="1" applyAlignment="1">
      <alignment vertical="top"/>
    </xf>
    <xf numFmtId="44" fontId="4" fillId="6" borderId="24" xfId="4" applyFont="1" applyFill="1" applyBorder="1" applyAlignment="1">
      <alignment vertical="top"/>
    </xf>
    <xf numFmtId="44" fontId="4" fillId="6" borderId="40" xfId="4" applyFont="1" applyFill="1" applyBorder="1" applyAlignment="1">
      <alignment vertical="top"/>
    </xf>
    <xf numFmtId="44" fontId="4" fillId="6" borderId="1" xfId="4" applyFont="1" applyFill="1" applyBorder="1" applyAlignment="1">
      <alignment vertical="top"/>
    </xf>
    <xf numFmtId="44" fontId="7" fillId="6" borderId="38" xfId="4" applyFont="1" applyFill="1" applyBorder="1" applyAlignment="1" applyProtection="1">
      <alignment vertical="top"/>
    </xf>
    <xf numFmtId="44" fontId="7" fillId="6" borderId="40" xfId="4" applyFont="1" applyFill="1" applyBorder="1" applyAlignment="1" applyProtection="1">
      <alignment vertical="top"/>
    </xf>
    <xf numFmtId="44" fontId="18" fillId="6" borderId="33" xfId="4" applyFont="1" applyFill="1" applyBorder="1" applyAlignment="1">
      <alignment vertical="top"/>
    </xf>
    <xf numFmtId="44" fontId="7" fillId="6" borderId="46" xfId="4" applyFont="1" applyFill="1" applyBorder="1" applyAlignment="1" applyProtection="1">
      <alignment vertical="top"/>
    </xf>
    <xf numFmtId="44" fontId="7" fillId="6" borderId="48" xfId="4" applyFont="1" applyFill="1" applyBorder="1" applyAlignment="1" applyProtection="1">
      <alignment vertical="top"/>
    </xf>
    <xf numFmtId="44" fontId="7" fillId="6" borderId="6" xfId="4" applyFont="1" applyFill="1" applyBorder="1" applyAlignment="1" applyProtection="1">
      <alignment vertical="top"/>
    </xf>
    <xf numFmtId="0" fontId="19" fillId="0" borderId="0" xfId="0" applyFont="1"/>
    <xf numFmtId="0" fontId="11" fillId="0" borderId="0" xfId="0" applyFont="1" applyAlignment="1">
      <alignment vertical="top" wrapText="1"/>
    </xf>
    <xf numFmtId="0" fontId="9" fillId="3" borderId="6" xfId="0" applyFont="1" applyFill="1" applyBorder="1" applyAlignment="1">
      <alignment vertical="top" wrapText="1"/>
    </xf>
    <xf numFmtId="0" fontId="12" fillId="0" borderId="1" xfId="0" applyFont="1" applyBorder="1" applyAlignment="1">
      <alignment vertical="top" wrapText="1"/>
    </xf>
    <xf numFmtId="0" fontId="10" fillId="0" borderId="0" xfId="0" applyFont="1" applyAlignment="1">
      <alignment horizontal="center" vertical="top" wrapText="1"/>
    </xf>
    <xf numFmtId="0" fontId="9" fillId="3" borderId="6" xfId="0" applyFont="1" applyFill="1" applyBorder="1" applyAlignment="1">
      <alignment horizontal="left" vertical="top" wrapText="1"/>
    </xf>
    <xf numFmtId="0" fontId="11" fillId="0" borderId="9" xfId="0" applyFont="1" applyBorder="1" applyAlignment="1">
      <alignment horizontal="center" vertical="top" wrapText="1"/>
    </xf>
    <xf numFmtId="0" fontId="14" fillId="3" borderId="2" xfId="0" applyFont="1" applyFill="1" applyBorder="1" applyAlignment="1">
      <alignment vertical="top" wrapText="1"/>
    </xf>
    <xf numFmtId="0" fontId="12" fillId="0" borderId="7" xfId="0" applyFont="1" applyBorder="1" applyAlignment="1">
      <alignment vertical="top" wrapText="1"/>
    </xf>
    <xf numFmtId="0" fontId="12" fillId="0" borderId="5" xfId="0" applyFont="1" applyBorder="1" applyAlignment="1">
      <alignment vertical="top" wrapText="1"/>
    </xf>
    <xf numFmtId="0" fontId="19" fillId="0" borderId="0" xfId="0" applyFont="1" applyAlignment="1">
      <alignment wrapText="1"/>
    </xf>
    <xf numFmtId="0" fontId="5" fillId="2" borderId="0" xfId="0" applyFont="1" applyFill="1" applyAlignment="1">
      <alignment vertical="top" wrapText="1"/>
    </xf>
    <xf numFmtId="0" fontId="7" fillId="2" borderId="12" xfId="0" applyFont="1" applyFill="1" applyBorder="1" applyAlignment="1" applyProtection="1">
      <alignment vertical="top" wrapText="1"/>
      <protection locked="0"/>
    </xf>
    <xf numFmtId="0" fontId="8" fillId="3" borderId="19" xfId="0" applyFont="1" applyFill="1" applyBorder="1" applyAlignment="1" applyProtection="1">
      <alignment vertical="top" wrapText="1"/>
      <protection locked="0"/>
    </xf>
    <xf numFmtId="0" fontId="8" fillId="3" borderId="35" xfId="0" applyFont="1" applyFill="1" applyBorder="1" applyAlignment="1" applyProtection="1">
      <alignment vertical="top" wrapText="1"/>
      <protection locked="0"/>
    </xf>
    <xf numFmtId="0" fontId="8" fillId="3" borderId="41" xfId="0" applyFont="1" applyFill="1" applyBorder="1" applyAlignment="1" applyProtection="1">
      <alignment vertical="top" wrapText="1"/>
      <protection locked="0"/>
    </xf>
    <xf numFmtId="0" fontId="4" fillId="0" borderId="1" xfId="0" quotePrefix="1"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7" fillId="0" borderId="8" xfId="0" applyFont="1" applyBorder="1" applyAlignment="1">
      <alignment vertical="top" wrapText="1"/>
    </xf>
    <xf numFmtId="0" fontId="4" fillId="2" borderId="0" xfId="0" applyFont="1" applyFill="1" applyAlignment="1" applyProtection="1">
      <alignment vertical="top" wrapText="1"/>
      <protection locked="0"/>
    </xf>
    <xf numFmtId="0" fontId="8" fillId="3" borderId="2" xfId="0" applyFont="1" applyFill="1" applyBorder="1" applyAlignment="1">
      <alignment vertical="top" wrapText="1"/>
    </xf>
    <xf numFmtId="0" fontId="4" fillId="0" borderId="7" xfId="0" applyFont="1" applyBorder="1" applyAlignment="1">
      <alignment vertical="top" wrapText="1"/>
    </xf>
    <xf numFmtId="0" fontId="4" fillId="0" borderId="5" xfId="0" applyFont="1" applyBorder="1" applyAlignment="1">
      <alignment vertical="top" wrapText="1"/>
    </xf>
    <xf numFmtId="0" fontId="4" fillId="0" borderId="0" xfId="0" applyFont="1" applyAlignment="1" applyProtection="1">
      <alignment vertical="top" wrapText="1"/>
      <protection locked="0"/>
    </xf>
    <xf numFmtId="0" fontId="17" fillId="3" borderId="1" xfId="0" applyFont="1" applyFill="1" applyBorder="1" applyAlignment="1">
      <alignment horizontal="center" vertical="top"/>
    </xf>
    <xf numFmtId="0" fontId="9" fillId="3" borderId="9" xfId="0" applyFont="1" applyFill="1" applyBorder="1" applyAlignment="1">
      <alignment horizontal="left" vertical="top" wrapText="1"/>
    </xf>
    <xf numFmtId="44" fontId="4" fillId="0" borderId="0" xfId="0" applyNumberFormat="1" applyFont="1" applyAlignment="1">
      <alignment vertical="top"/>
    </xf>
    <xf numFmtId="0" fontId="0" fillId="0" borderId="8" xfId="0" applyBorder="1"/>
    <xf numFmtId="0" fontId="0" fillId="0" borderId="9" xfId="0" applyBorder="1"/>
    <xf numFmtId="0" fontId="0" fillId="0" borderId="14" xfId="0" applyBorder="1"/>
    <xf numFmtId="0" fontId="0" fillId="0" borderId="1" xfId="0" applyBorder="1"/>
    <xf numFmtId="0" fontId="0" fillId="0" borderId="3" xfId="0" applyBorder="1"/>
    <xf numFmtId="0" fontId="20" fillId="0" borderId="10" xfId="0" applyFont="1" applyBorder="1"/>
    <xf numFmtId="0" fontId="20" fillId="0" borderId="2" xfId="0" applyFont="1" applyBorder="1"/>
    <xf numFmtId="0" fontId="20" fillId="0" borderId="3" xfId="0" applyFont="1" applyBorder="1"/>
    <xf numFmtId="0" fontId="20" fillId="0" borderId="0" xfId="0" applyFont="1"/>
    <xf numFmtId="2" fontId="8" fillId="3" borderId="36" xfId="0" applyNumberFormat="1" applyFont="1" applyFill="1" applyBorder="1" applyAlignment="1" applyProtection="1">
      <alignment vertical="top"/>
      <protection locked="0"/>
    </xf>
    <xf numFmtId="0" fontId="4" fillId="0" borderId="0" xfId="0" applyFont="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4" fillId="0" borderId="5" xfId="4" applyNumberFormat="1" applyFont="1" applyFill="1" applyBorder="1" applyAlignment="1" applyProtection="1">
      <alignment horizontal="center" vertical="center"/>
      <protection locked="0"/>
    </xf>
    <xf numFmtId="0" fontId="4" fillId="0" borderId="1" xfId="4" applyNumberFormat="1" applyFont="1" applyFill="1" applyBorder="1" applyAlignment="1" applyProtection="1">
      <alignment horizontal="center" vertical="center"/>
      <protection locked="0"/>
    </xf>
    <xf numFmtId="0" fontId="4" fillId="0" borderId="1"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4" fillId="2" borderId="0" xfId="0" applyFont="1" applyFill="1" applyAlignment="1" applyProtection="1">
      <alignment horizontal="center" vertical="center"/>
      <protection locked="0"/>
    </xf>
    <xf numFmtId="0" fontId="5" fillId="2" borderId="0" xfId="0" applyFont="1" applyFill="1" applyAlignment="1">
      <alignment horizontal="center" vertical="center"/>
    </xf>
    <xf numFmtId="1" fontId="4" fillId="5" borderId="38" xfId="4" applyNumberFormat="1" applyFont="1" applyFill="1" applyBorder="1" applyAlignment="1" applyProtection="1">
      <alignment horizontal="center" vertical="center"/>
      <protection locked="0"/>
    </xf>
    <xf numFmtId="2" fontId="4" fillId="5" borderId="38" xfId="4" applyNumberFormat="1" applyFont="1" applyFill="1" applyBorder="1" applyAlignment="1" applyProtection="1">
      <alignment horizontal="center" vertical="center"/>
      <protection locked="0"/>
    </xf>
    <xf numFmtId="2" fontId="4" fillId="5" borderId="5" xfId="4" applyNumberFormat="1" applyFont="1" applyFill="1" applyBorder="1" applyAlignment="1" applyProtection="1">
      <alignment horizontal="center" vertical="center"/>
      <protection locked="0"/>
    </xf>
    <xf numFmtId="2" fontId="4" fillId="5" borderId="1" xfId="4"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8" fillId="3" borderId="9" xfId="0"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21" fillId="0" borderId="0" xfId="0" applyFont="1" applyAlignment="1" applyProtection="1">
      <alignment vertical="top"/>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top"/>
      <protection locked="0"/>
    </xf>
    <xf numFmtId="0" fontId="21" fillId="0" borderId="34" xfId="0" quotePrefix="1" applyFont="1" applyBorder="1" applyAlignment="1" applyProtection="1">
      <alignment horizontal="left" vertical="top" wrapText="1"/>
      <protection locked="0"/>
    </xf>
    <xf numFmtId="0" fontId="21" fillId="0" borderId="39" xfId="0" quotePrefix="1" applyFont="1" applyBorder="1" applyAlignment="1" applyProtection="1">
      <alignment horizontal="left" vertical="top" wrapText="1"/>
      <protection locked="0"/>
    </xf>
    <xf numFmtId="0" fontId="21" fillId="0" borderId="1" xfId="0" quotePrefix="1" applyFont="1" applyBorder="1" applyAlignment="1" applyProtection="1">
      <alignment vertical="top" wrapText="1"/>
      <protection locked="0"/>
    </xf>
    <xf numFmtId="0" fontId="8" fillId="3" borderId="8" xfId="0" applyFont="1" applyFill="1" applyBorder="1" applyAlignment="1" applyProtection="1">
      <alignment vertical="top"/>
      <protection locked="0"/>
    </xf>
    <xf numFmtId="0" fontId="7" fillId="2" borderId="1" xfId="0" applyFont="1" applyFill="1" applyBorder="1" applyAlignment="1" applyProtection="1">
      <alignment vertical="top"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top"/>
      <protection locked="0"/>
    </xf>
    <xf numFmtId="0" fontId="7" fillId="2" borderId="1" xfId="0" applyFont="1" applyFill="1" applyBorder="1" applyAlignment="1" applyProtection="1">
      <alignment vertical="top"/>
      <protection locked="0"/>
    </xf>
    <xf numFmtId="0" fontId="8" fillId="2" borderId="1" xfId="0" applyFont="1" applyFill="1" applyBorder="1" applyAlignment="1" applyProtection="1">
      <alignment vertical="top"/>
      <protection locked="0"/>
    </xf>
    <xf numFmtId="44" fontId="20" fillId="6" borderId="1" xfId="0" applyNumberFormat="1" applyFont="1" applyFill="1" applyBorder="1"/>
    <xf numFmtId="44" fontId="8" fillId="6" borderId="6" xfId="2" applyFont="1" applyFill="1" applyBorder="1" applyAlignment="1">
      <alignment horizontal="right" vertical="top"/>
    </xf>
    <xf numFmtId="44" fontId="0" fillId="6" borderId="1" xfId="0" applyNumberFormat="1" applyFill="1" applyBorder="1"/>
    <xf numFmtId="0" fontId="8" fillId="3" borderId="6" xfId="0" applyFont="1" applyFill="1" applyBorder="1" applyAlignment="1" applyProtection="1">
      <alignment vertical="top" wrapText="1"/>
      <protection locked="0"/>
    </xf>
    <xf numFmtId="0" fontId="8" fillId="3" borderId="7" xfId="0" applyFont="1" applyFill="1" applyBorder="1" applyAlignment="1" applyProtection="1">
      <alignment vertical="top" wrapText="1"/>
      <protection locked="0"/>
    </xf>
    <xf numFmtId="0" fontId="8" fillId="3" borderId="5" xfId="0" applyFont="1" applyFill="1" applyBorder="1" applyAlignment="1" applyProtection="1">
      <alignment vertical="top" wrapText="1"/>
      <protection locked="0"/>
    </xf>
    <xf numFmtId="0" fontId="12" fillId="0" borderId="52" xfId="0" applyFont="1" applyBorder="1" applyAlignment="1" applyProtection="1">
      <alignment vertical="top" wrapText="1"/>
      <protection locked="0"/>
    </xf>
    <xf numFmtId="0" fontId="12" fillId="0" borderId="52" xfId="0" applyFont="1" applyBorder="1" applyAlignment="1" applyProtection="1">
      <alignment horizontal="center" vertical="top"/>
      <protection locked="0"/>
    </xf>
    <xf numFmtId="44" fontId="12" fillId="5" borderId="52" xfId="2" applyFont="1" applyFill="1" applyBorder="1" applyAlignment="1" applyProtection="1">
      <alignment vertical="top"/>
      <protection locked="0"/>
    </xf>
    <xf numFmtId="9" fontId="12" fillId="5" borderId="52" xfId="1" applyFont="1" applyFill="1" applyBorder="1" applyAlignment="1">
      <alignment horizontal="right" vertical="top"/>
    </xf>
    <xf numFmtId="3" fontId="12" fillId="0" borderId="52" xfId="0" applyNumberFormat="1" applyFont="1" applyBorder="1" applyAlignment="1" applyProtection="1">
      <alignment horizontal="right" vertical="top"/>
      <protection locked="0"/>
    </xf>
    <xf numFmtId="44" fontId="12" fillId="0" borderId="52" xfId="2" applyFont="1" applyFill="1" applyBorder="1" applyAlignment="1" applyProtection="1">
      <alignment vertical="top"/>
      <protection locked="0"/>
    </xf>
    <xf numFmtId="9" fontId="12" fillId="0" borderId="52" xfId="1" applyFont="1" applyFill="1" applyBorder="1" applyAlignment="1">
      <alignment horizontal="right" vertical="top"/>
    </xf>
    <xf numFmtId="0" fontId="10" fillId="0" borderId="52" xfId="0" applyFont="1" applyBorder="1" applyAlignment="1">
      <alignment vertical="top" wrapText="1"/>
    </xf>
    <xf numFmtId="0" fontId="10" fillId="0" borderId="52" xfId="0" applyFont="1" applyBorder="1" applyAlignment="1">
      <alignment vertical="top"/>
    </xf>
    <xf numFmtId="164" fontId="10" fillId="2" borderId="52" xfId="0" applyNumberFormat="1" applyFont="1" applyFill="1" applyBorder="1" applyAlignment="1">
      <alignment vertical="top"/>
    </xf>
    <xf numFmtId="0" fontId="11" fillId="0" borderId="52" xfId="0" applyFont="1" applyBorder="1" applyAlignment="1">
      <alignment horizontal="center" vertical="top"/>
    </xf>
    <xf numFmtId="0" fontId="12" fillId="0" borderId="2" xfId="0" applyFont="1" applyBorder="1" applyAlignment="1" applyProtection="1">
      <alignment vertical="top" wrapText="1"/>
      <protection locked="0"/>
    </xf>
    <xf numFmtId="0" fontId="10" fillId="0" borderId="2" xfId="0" applyFont="1" applyBorder="1" applyAlignment="1">
      <alignment vertical="top" wrapText="1"/>
    </xf>
    <xf numFmtId="44" fontId="13" fillId="3" borderId="4" xfId="2" applyFont="1" applyFill="1" applyBorder="1" applyAlignment="1" applyProtection="1">
      <alignment horizontal="center" vertical="top" wrapText="1"/>
      <protection locked="0"/>
    </xf>
    <xf numFmtId="0" fontId="11" fillId="0" borderId="0" xfId="0" applyFont="1" applyAlignment="1">
      <alignment horizontal="center" vertical="top"/>
    </xf>
    <xf numFmtId="0" fontId="11" fillId="0" borderId="52" xfId="0" applyFont="1" applyBorder="1" applyAlignment="1">
      <alignment vertical="top"/>
    </xf>
    <xf numFmtId="164" fontId="13" fillId="3" borderId="52" xfId="0" applyNumberFormat="1" applyFont="1" applyFill="1" applyBorder="1" applyAlignment="1">
      <alignment vertical="top"/>
    </xf>
    <xf numFmtId="0" fontId="11" fillId="0" borderId="54" xfId="0" applyFont="1" applyBorder="1" applyAlignment="1">
      <alignment horizontal="center" vertical="top"/>
    </xf>
    <xf numFmtId="164" fontId="10" fillId="2" borderId="54" xfId="0" applyNumberFormat="1" applyFont="1" applyFill="1" applyBorder="1" applyAlignment="1">
      <alignment vertical="top"/>
    </xf>
    <xf numFmtId="0" fontId="9" fillId="3" borderId="10" xfId="0" applyFont="1" applyFill="1" applyBorder="1" applyAlignment="1">
      <alignment horizontal="center" vertical="top" wrapText="1"/>
    </xf>
    <xf numFmtId="164" fontId="13" fillId="3" borderId="10" xfId="0" applyNumberFormat="1" applyFont="1" applyFill="1" applyBorder="1" applyAlignment="1">
      <alignment vertical="top"/>
    </xf>
    <xf numFmtId="0" fontId="22" fillId="0" borderId="1" xfId="0" applyFont="1" applyBorder="1" applyAlignment="1">
      <alignment vertical="top" wrapText="1"/>
    </xf>
    <xf numFmtId="0" fontId="4" fillId="0" borderId="11" xfId="0" applyFont="1" applyBorder="1" applyAlignment="1">
      <alignment vertical="top"/>
    </xf>
    <xf numFmtId="0" fontId="4" fillId="0" borderId="12"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14" xfId="0" applyFont="1" applyBorder="1" applyAlignment="1">
      <alignment vertical="top"/>
    </xf>
    <xf numFmtId="0" fontId="4" fillId="0" borderId="0" xfId="0" applyFont="1" applyAlignment="1">
      <alignment vertical="top"/>
    </xf>
    <xf numFmtId="0" fontId="8" fillId="3" borderId="2" xfId="0" applyFont="1" applyFill="1" applyBorder="1" applyAlignment="1" applyProtection="1">
      <alignment vertical="top"/>
      <protection locked="0"/>
    </xf>
    <xf numFmtId="0" fontId="8" fillId="3" borderId="3" xfId="0" applyFont="1" applyFill="1" applyBorder="1" applyAlignment="1" applyProtection="1">
      <alignment vertical="top"/>
      <protection locked="0"/>
    </xf>
    <xf numFmtId="0" fontId="8" fillId="3" borderId="4" xfId="0" applyFont="1" applyFill="1" applyBorder="1" applyAlignment="1" applyProtection="1">
      <alignment vertical="top"/>
      <protection locked="0"/>
    </xf>
    <xf numFmtId="0" fontId="8" fillId="3" borderId="1" xfId="0" applyFont="1" applyFill="1" applyBorder="1" applyAlignment="1" applyProtection="1">
      <alignment vertical="top"/>
      <protection locked="0"/>
    </xf>
    <xf numFmtId="0" fontId="8" fillId="3" borderId="7"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8" fillId="3" borderId="26" xfId="0" applyFont="1" applyFill="1" applyBorder="1" applyAlignment="1" applyProtection="1">
      <alignment horizontal="center" vertical="top" wrapText="1"/>
      <protection locked="0"/>
    </xf>
    <xf numFmtId="0" fontId="8" fillId="3" borderId="30" xfId="0" applyFont="1" applyFill="1" applyBorder="1" applyAlignment="1" applyProtection="1">
      <alignment horizontal="center" vertical="top" wrapText="1"/>
      <protection locked="0"/>
    </xf>
    <xf numFmtId="0" fontId="8" fillId="3" borderId="27" xfId="0" applyFont="1" applyFill="1" applyBorder="1" applyAlignment="1" applyProtection="1">
      <alignment horizontal="center" vertical="top" wrapText="1"/>
      <protection locked="0"/>
    </xf>
    <xf numFmtId="0" fontId="8" fillId="3" borderId="25" xfId="0" applyFont="1" applyFill="1" applyBorder="1" applyAlignment="1" applyProtection="1">
      <alignment horizontal="center" vertical="top" wrapText="1"/>
      <protection locked="0"/>
    </xf>
    <xf numFmtId="0" fontId="8" fillId="3" borderId="29" xfId="0" applyFont="1" applyFill="1" applyBorder="1" applyAlignment="1" applyProtection="1">
      <alignment horizontal="center" vertical="top" wrapText="1"/>
      <protection locked="0"/>
    </xf>
    <xf numFmtId="0" fontId="8" fillId="3" borderId="6" xfId="0" applyFont="1" applyFill="1" applyBorder="1" applyAlignment="1" applyProtection="1">
      <alignment horizontal="center" vertical="top" wrapText="1"/>
      <protection locked="0"/>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3" borderId="22" xfId="0" applyFont="1" applyFill="1" applyBorder="1" applyAlignment="1" applyProtection="1">
      <alignment horizontal="center" vertical="top"/>
      <protection locked="0"/>
    </xf>
    <xf numFmtId="0" fontId="8" fillId="3" borderId="23" xfId="0" applyFont="1" applyFill="1" applyBorder="1" applyAlignment="1" applyProtection="1">
      <alignment horizontal="center" vertical="top"/>
      <protection locked="0"/>
    </xf>
    <xf numFmtId="0" fontId="8" fillId="3" borderId="24" xfId="0" applyFont="1" applyFill="1" applyBorder="1" applyAlignment="1" applyProtection="1">
      <alignment horizontal="center" vertical="top"/>
      <protection locked="0"/>
    </xf>
    <xf numFmtId="0" fontId="8" fillId="3" borderId="16" xfId="0" applyFont="1" applyFill="1" applyBorder="1" applyAlignment="1" applyProtection="1">
      <alignment horizontal="center" vertical="top"/>
      <protection locked="0"/>
    </xf>
    <xf numFmtId="0" fontId="8" fillId="3" borderId="17" xfId="0" applyFont="1" applyFill="1" applyBorder="1" applyAlignment="1" applyProtection="1">
      <alignment horizontal="center" vertical="top"/>
      <protection locked="0"/>
    </xf>
    <xf numFmtId="0" fontId="8" fillId="3" borderId="18" xfId="0" applyFont="1" applyFill="1" applyBorder="1" applyAlignment="1" applyProtection="1">
      <alignment horizontal="center" vertical="top"/>
      <protection locked="0"/>
    </xf>
    <xf numFmtId="0" fontId="8" fillId="3" borderId="28" xfId="0" applyFont="1" applyFill="1" applyBorder="1" applyAlignment="1" applyProtection="1">
      <alignment horizontal="center" vertical="top" wrapText="1"/>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top"/>
      <protection locked="0"/>
    </xf>
    <xf numFmtId="0" fontId="8" fillId="3" borderId="14"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center" vertical="top" wrapText="1"/>
      <protection locked="0"/>
    </xf>
    <xf numFmtId="0" fontId="16" fillId="4" borderId="2" xfId="0" applyFont="1" applyFill="1" applyBorder="1" applyAlignment="1">
      <alignment horizontal="center" vertical="top"/>
    </xf>
    <xf numFmtId="0" fontId="16" fillId="4" borderId="3" xfId="0" applyFont="1" applyFill="1" applyBorder="1" applyAlignment="1">
      <alignment horizontal="center" vertical="top"/>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6" xfId="0" applyFont="1" applyFill="1" applyBorder="1" applyAlignment="1">
      <alignment vertical="top"/>
    </xf>
    <xf numFmtId="0" fontId="8" fillId="3" borderId="7" xfId="0" applyFont="1" applyFill="1" applyBorder="1" applyAlignment="1">
      <alignment vertical="top"/>
    </xf>
    <xf numFmtId="0" fontId="8" fillId="3" borderId="5" xfId="0" applyFont="1" applyFill="1" applyBorder="1" applyAlignment="1">
      <alignmen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4" fillId="0" borderId="0" xfId="0" applyFont="1" applyAlignment="1">
      <alignment horizontal="center" vertical="top"/>
    </xf>
    <xf numFmtId="0" fontId="4" fillId="0" borderId="13" xfId="0" applyFont="1" applyBorder="1" applyAlignment="1">
      <alignment vertical="top"/>
    </xf>
    <xf numFmtId="0" fontId="4" fillId="0" borderId="15" xfId="0" applyFont="1" applyBorder="1" applyAlignment="1">
      <alignment vertical="top"/>
    </xf>
    <xf numFmtId="44" fontId="8" fillId="6" borderId="6" xfId="0" applyNumberFormat="1" applyFont="1" applyFill="1" applyBorder="1" applyAlignment="1" applyProtection="1">
      <alignment horizontal="right" vertical="top"/>
      <protection locked="0"/>
    </xf>
    <xf numFmtId="44" fontId="8" fillId="6" borderId="5" xfId="0" applyNumberFormat="1" applyFont="1" applyFill="1" applyBorder="1" applyAlignment="1" applyProtection="1">
      <alignment horizontal="right" vertical="top"/>
      <protection locked="0"/>
    </xf>
    <xf numFmtId="0" fontId="8" fillId="3" borderId="8" xfId="0" applyFont="1" applyFill="1" applyBorder="1" applyAlignment="1" applyProtection="1">
      <alignment horizontal="left" vertical="top"/>
      <protection locked="0"/>
    </xf>
    <xf numFmtId="0" fontId="8" fillId="3" borderId="9" xfId="0" applyFont="1" applyFill="1" applyBorder="1" applyAlignment="1" applyProtection="1">
      <alignment horizontal="left" vertical="top"/>
      <protection locked="0"/>
    </xf>
    <xf numFmtId="0" fontId="8" fillId="3" borderId="10" xfId="0" applyFont="1" applyFill="1" applyBorder="1" applyAlignment="1" applyProtection="1">
      <alignment horizontal="left" vertical="top"/>
      <protection locked="0"/>
    </xf>
    <xf numFmtId="0" fontId="8" fillId="3" borderId="11" xfId="0" applyFont="1" applyFill="1" applyBorder="1" applyAlignment="1" applyProtection="1">
      <alignment horizontal="left" vertical="top"/>
      <protection locked="0"/>
    </xf>
    <xf numFmtId="0" fontId="8" fillId="3" borderId="12" xfId="0" applyFont="1" applyFill="1" applyBorder="1" applyAlignment="1" applyProtection="1">
      <alignment horizontal="left" vertical="top"/>
      <protection locked="0"/>
    </xf>
    <xf numFmtId="0" fontId="8" fillId="3" borderId="13" xfId="0" applyFont="1" applyFill="1" applyBorder="1" applyAlignment="1" applyProtection="1">
      <alignment horizontal="left" vertical="top"/>
      <protection locked="0"/>
    </xf>
    <xf numFmtId="0" fontId="8" fillId="3" borderId="2" xfId="0" applyFont="1" applyFill="1" applyBorder="1" applyAlignment="1">
      <alignment vertical="top"/>
    </xf>
    <xf numFmtId="0" fontId="8" fillId="3" borderId="3" xfId="0" applyFont="1" applyFill="1" applyBorder="1" applyAlignment="1">
      <alignment vertical="top"/>
    </xf>
    <xf numFmtId="0" fontId="8" fillId="3" borderId="4" xfId="0" applyFont="1" applyFill="1" applyBorder="1" applyAlignment="1">
      <alignment vertical="top"/>
    </xf>
    <xf numFmtId="0" fontId="4" fillId="0" borderId="10" xfId="0" applyFont="1" applyBorder="1" applyAlignment="1">
      <alignment vertical="top"/>
    </xf>
    <xf numFmtId="0" fontId="4" fillId="0" borderId="3" xfId="0" applyFont="1" applyBorder="1" applyAlignment="1">
      <alignment horizontal="center" vertical="top"/>
    </xf>
    <xf numFmtId="0" fontId="8" fillId="3" borderId="8" xfId="0" applyFont="1" applyFill="1" applyBorder="1" applyAlignment="1">
      <alignment horizontal="left" vertical="top"/>
    </xf>
    <xf numFmtId="0" fontId="8" fillId="3" borderId="9" xfId="0" applyFont="1" applyFill="1" applyBorder="1" applyAlignment="1">
      <alignment horizontal="left" vertical="top"/>
    </xf>
    <xf numFmtId="0" fontId="8" fillId="3" borderId="10" xfId="0" applyFont="1" applyFill="1" applyBorder="1" applyAlignment="1">
      <alignment horizontal="left" vertical="top"/>
    </xf>
    <xf numFmtId="0" fontId="7" fillId="0" borderId="3" xfId="0" applyFont="1" applyBorder="1" applyAlignment="1">
      <alignment horizontal="center" vertical="top"/>
    </xf>
    <xf numFmtId="0" fontId="7" fillId="0" borderId="0" xfId="0" applyFont="1" applyAlignment="1">
      <alignment horizontal="center" vertical="top"/>
    </xf>
    <xf numFmtId="3" fontId="22" fillId="0" borderId="5" xfId="0" applyNumberFormat="1" applyFont="1" applyBorder="1" applyAlignment="1" applyProtection="1">
      <alignment horizontal="center" vertical="center"/>
      <protection locked="0"/>
    </xf>
    <xf numFmtId="3" fontId="22" fillId="0" borderId="1" xfId="0" applyNumberFormat="1" applyFont="1" applyBorder="1" applyAlignment="1" applyProtection="1">
      <alignment horizontal="center" vertical="center"/>
      <protection locked="0"/>
    </xf>
    <xf numFmtId="3" fontId="22" fillId="2" borderId="1" xfId="0" applyNumberFormat="1" applyFont="1" applyFill="1" applyBorder="1" applyAlignment="1" applyProtection="1">
      <alignment horizontal="center" vertical="center"/>
      <protection locked="0"/>
    </xf>
    <xf numFmtId="0" fontId="22" fillId="0" borderId="23" xfId="0" quotePrefix="1" applyFont="1" applyBorder="1" applyAlignment="1" applyProtection="1">
      <alignment horizontal="center" vertical="center" wrapText="1"/>
      <protection locked="0"/>
    </xf>
    <xf numFmtId="0" fontId="22" fillId="0" borderId="1" xfId="0" quotePrefix="1" applyFont="1" applyBorder="1" applyAlignment="1" applyProtection="1">
      <alignment horizontal="center" vertical="center" wrapText="1"/>
      <protection locked="0"/>
    </xf>
  </cellXfs>
  <cellStyles count="5">
    <cellStyle name="Procent" xfId="1" builtinId="5"/>
    <cellStyle name="Procent 2" xfId="3" xr:uid="{00000000-0005-0000-0000-000001000000}"/>
    <cellStyle name="Standaard" xfId="0" builtinId="0"/>
    <cellStyle name="Valuta" xfId="2" builtinId="4"/>
    <cellStyle name="Valuta 2" xfId="4" xr:uid="{00000000-0005-0000-0000-000004000000}"/>
  </cellStyles>
  <dxfs count="0"/>
  <tableStyles count="0" defaultTableStyle="TableStyleMedium2" defaultPivotStyle="PivotStyleMedium9"/>
  <colors>
    <mruColors>
      <color rgb="FF009BB2"/>
      <color rgb="FF96187A"/>
      <color rgb="FFB0A91B"/>
      <color rgb="FF614F23"/>
      <color rgb="FFE9B3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1371601</xdr:colOff>
      <xdr:row>3</xdr:row>
      <xdr:rowOff>35751</xdr:rowOff>
    </xdr:to>
    <xdr:pic>
      <xdr:nvPicPr>
        <xdr:cNvPr id="3" name="Afbeelding 2">
          <a:extLst>
            <a:ext uri="{FF2B5EF4-FFF2-40B4-BE49-F238E27FC236}">
              <a16:creationId xmlns:a16="http://schemas.microsoft.com/office/drawing/2014/main" id="{716BF46D-7D80-6B37-9038-6095C9108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371600" cy="56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0</xdr:rowOff>
    </xdr:from>
    <xdr:to>
      <xdr:col>5</xdr:col>
      <xdr:colOff>0</xdr:colOff>
      <xdr:row>45</xdr:row>
      <xdr:rowOff>0</xdr:rowOff>
    </xdr:to>
    <xdr:sp macro="" textlink="">
      <xdr:nvSpPr>
        <xdr:cNvPr id="2" name="TextBox 1">
          <a:extLst>
            <a:ext uri="{FF2B5EF4-FFF2-40B4-BE49-F238E27FC236}">
              <a16:creationId xmlns:a16="http://schemas.microsoft.com/office/drawing/2014/main" id="{D412CB90-8B11-4C1A-BD33-CA7660DAF580}"/>
            </a:ext>
          </a:extLst>
        </xdr:cNvPr>
        <xdr:cNvSpPr txBox="1"/>
      </xdr:nvSpPr>
      <xdr:spPr>
        <a:xfrm>
          <a:off x="2752725" y="13887450"/>
          <a:ext cx="3857625" cy="723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bg1">
                  <a:lumMod val="75000"/>
                </a:schemeClr>
              </a:solidFill>
            </a:rPr>
            <a:t>handtekening</a:t>
          </a:r>
        </a:p>
      </xdr:txBody>
    </xdr:sp>
    <xdr:clientData/>
  </xdr:twoCellAnchor>
  <xdr:twoCellAnchor editAs="oneCell">
    <xdr:from>
      <xdr:col>0</xdr:col>
      <xdr:colOff>1</xdr:colOff>
      <xdr:row>0</xdr:row>
      <xdr:rowOff>1</xdr:rowOff>
    </xdr:from>
    <xdr:to>
      <xdr:col>0</xdr:col>
      <xdr:colOff>1524001</xdr:colOff>
      <xdr:row>3</xdr:row>
      <xdr:rowOff>114513</xdr:rowOff>
    </xdr:to>
    <xdr:pic>
      <xdr:nvPicPr>
        <xdr:cNvPr id="4" name="Afbeelding 3">
          <a:extLst>
            <a:ext uri="{FF2B5EF4-FFF2-40B4-BE49-F238E27FC236}">
              <a16:creationId xmlns:a16="http://schemas.microsoft.com/office/drawing/2014/main" id="{7E42BFF9-02DE-438A-18E9-9FE9177B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524000" cy="628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498232</xdr:colOff>
      <xdr:row>18</xdr:row>
      <xdr:rowOff>190500</xdr:rowOff>
    </xdr:from>
    <xdr:to>
      <xdr:col>6</xdr:col>
      <xdr:colOff>2</xdr:colOff>
      <xdr:row>22</xdr:row>
      <xdr:rowOff>190500</xdr:rowOff>
    </xdr:to>
    <xdr:sp macro="" textlink="">
      <xdr:nvSpPr>
        <xdr:cNvPr id="3" name="TextBox 1">
          <a:extLst>
            <a:ext uri="{FF2B5EF4-FFF2-40B4-BE49-F238E27FC236}">
              <a16:creationId xmlns:a16="http://schemas.microsoft.com/office/drawing/2014/main" id="{6C028267-899B-42CF-8985-5B245E30A16C}"/>
            </a:ext>
          </a:extLst>
        </xdr:cNvPr>
        <xdr:cNvSpPr txBox="1"/>
      </xdr:nvSpPr>
      <xdr:spPr>
        <a:xfrm>
          <a:off x="5571882" y="14128750"/>
          <a:ext cx="4016620" cy="7366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bg1">
                  <a:lumMod val="75000"/>
                </a:schemeClr>
              </a:solidFill>
            </a:rPr>
            <a:t>handtekening</a:t>
          </a:r>
        </a:p>
      </xdr:txBody>
    </xdr:sp>
    <xdr:clientData/>
  </xdr:twoCellAnchor>
  <xdr:twoCellAnchor editAs="oneCell">
    <xdr:from>
      <xdr:col>0</xdr:col>
      <xdr:colOff>0</xdr:colOff>
      <xdr:row>0</xdr:row>
      <xdr:rowOff>0</xdr:rowOff>
    </xdr:from>
    <xdr:to>
      <xdr:col>0</xdr:col>
      <xdr:colOff>1524000</xdr:colOff>
      <xdr:row>3</xdr:row>
      <xdr:rowOff>135467</xdr:rowOff>
    </xdr:to>
    <xdr:pic>
      <xdr:nvPicPr>
        <xdr:cNvPr id="4" name="Afbeelding 3">
          <a:extLst>
            <a:ext uri="{FF2B5EF4-FFF2-40B4-BE49-F238E27FC236}">
              <a16:creationId xmlns:a16="http://schemas.microsoft.com/office/drawing/2014/main" id="{A78B540E-BA95-4FA7-B7EB-279EEAFD5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0" cy="628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498232</xdr:colOff>
      <xdr:row>21</xdr:row>
      <xdr:rowOff>190500</xdr:rowOff>
    </xdr:from>
    <xdr:to>
      <xdr:col>8</xdr:col>
      <xdr:colOff>2</xdr:colOff>
      <xdr:row>25</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441582" y="15068550"/>
          <a:ext cx="3702295" cy="762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bg1">
                  <a:lumMod val="75000"/>
                </a:schemeClr>
              </a:solidFill>
            </a:rPr>
            <a:t>handtekening</a:t>
          </a:r>
        </a:p>
      </xdr:txBody>
    </xdr:sp>
    <xdr:clientData/>
  </xdr:twoCellAnchor>
  <xdr:twoCellAnchor editAs="oneCell">
    <xdr:from>
      <xdr:col>0</xdr:col>
      <xdr:colOff>0</xdr:colOff>
      <xdr:row>0</xdr:row>
      <xdr:rowOff>0</xdr:rowOff>
    </xdr:from>
    <xdr:to>
      <xdr:col>0</xdr:col>
      <xdr:colOff>1657340</xdr:colOff>
      <xdr:row>3</xdr:row>
      <xdr:rowOff>173579</xdr:rowOff>
    </xdr:to>
    <xdr:pic>
      <xdr:nvPicPr>
        <xdr:cNvPr id="5" name="Afbeelding 4">
          <a:extLst>
            <a:ext uri="{FF2B5EF4-FFF2-40B4-BE49-F238E27FC236}">
              <a16:creationId xmlns:a16="http://schemas.microsoft.com/office/drawing/2014/main" id="{D2DF108A-7FC9-4D39-9A8E-A856A5473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64960" cy="68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1371601</xdr:colOff>
      <xdr:row>3</xdr:row>
      <xdr:rowOff>58611</xdr:rowOff>
    </xdr:to>
    <xdr:pic>
      <xdr:nvPicPr>
        <xdr:cNvPr id="2" name="Afbeelding 1">
          <a:extLst>
            <a:ext uri="{FF2B5EF4-FFF2-40B4-BE49-F238E27FC236}">
              <a16:creationId xmlns:a16="http://schemas.microsoft.com/office/drawing/2014/main" id="{70EB595F-A08E-4122-ADDB-7C96829A6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371600" cy="58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xdr:row>
      <xdr:rowOff>0</xdr:rowOff>
    </xdr:from>
    <xdr:to>
      <xdr:col>4</xdr:col>
      <xdr:colOff>0</xdr:colOff>
      <xdr:row>21</xdr:row>
      <xdr:rowOff>0</xdr:rowOff>
    </xdr:to>
    <xdr:sp macro="" textlink="">
      <xdr:nvSpPr>
        <xdr:cNvPr id="12" name="TextBox 1">
          <a:extLst>
            <a:ext uri="{FF2B5EF4-FFF2-40B4-BE49-F238E27FC236}">
              <a16:creationId xmlns:a16="http://schemas.microsoft.com/office/drawing/2014/main" id="{40227715-835C-4D8F-8E44-75910A108CA4}"/>
            </a:ext>
          </a:extLst>
        </xdr:cNvPr>
        <xdr:cNvSpPr txBox="1"/>
      </xdr:nvSpPr>
      <xdr:spPr>
        <a:xfrm>
          <a:off x="3867150" y="7610475"/>
          <a:ext cx="3962400" cy="64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bg1">
                  <a:lumMod val="75000"/>
                </a:schemeClr>
              </a:solidFill>
            </a:rPr>
            <a:t>handtekening</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4"/>
  <sheetViews>
    <sheetView workbookViewId="0">
      <selection activeCell="E21" sqref="E21"/>
    </sheetView>
  </sheetViews>
  <sheetFormatPr defaultColWidth="8.7109375" defaultRowHeight="14.25"/>
  <cols>
    <col min="1" max="1" width="135.28515625" style="1" customWidth="1"/>
    <col min="2" max="16384" width="8.7109375" style="1"/>
  </cols>
  <sheetData>
    <row r="2" spans="1:1" ht="15">
      <c r="A2" s="163"/>
    </row>
    <row r="4" spans="1:1" ht="15" thickBot="1"/>
    <row r="5" spans="1:1" ht="18">
      <c r="A5" s="8" t="s">
        <v>0</v>
      </c>
    </row>
    <row r="6" spans="1:1">
      <c r="A6" s="2"/>
    </row>
    <row r="7" spans="1:1">
      <c r="A7" s="2" t="s">
        <v>1</v>
      </c>
    </row>
    <row r="8" spans="1:1">
      <c r="A8" s="2"/>
    </row>
    <row r="9" spans="1:1" ht="25.5">
      <c r="A9" s="3" t="s">
        <v>2</v>
      </c>
    </row>
    <row r="10" spans="1:1">
      <c r="A10" s="3"/>
    </row>
    <row r="11" spans="1:1" ht="25.5">
      <c r="A11" s="4" t="s">
        <v>3</v>
      </c>
    </row>
    <row r="12" spans="1:1">
      <c r="A12" s="4"/>
    </row>
    <row r="13" spans="1:1">
      <c r="A13" s="4" t="s">
        <v>4</v>
      </c>
    </row>
    <row r="14" spans="1:1">
      <c r="A14" s="4"/>
    </row>
    <row r="15" spans="1:1">
      <c r="A15" s="4" t="s">
        <v>5</v>
      </c>
    </row>
    <row r="16" spans="1:1">
      <c r="A16" s="4"/>
    </row>
    <row r="17" spans="1:1" ht="38.25">
      <c r="A17" s="5" t="s">
        <v>6</v>
      </c>
    </row>
    <row r="18" spans="1:1">
      <c r="A18" s="5"/>
    </row>
    <row r="19" spans="1:1" ht="25.5">
      <c r="A19" s="4" t="s">
        <v>7</v>
      </c>
    </row>
    <row r="20" spans="1:1">
      <c r="A20" s="4"/>
    </row>
    <row r="21" spans="1:1">
      <c r="A21" s="4" t="s">
        <v>8</v>
      </c>
    </row>
    <row r="22" spans="1:1">
      <c r="A22" s="6"/>
    </row>
    <row r="23" spans="1:1">
      <c r="A23" s="7"/>
    </row>
    <row r="24" spans="1:1">
      <c r="A24" s="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46CC-377D-4588-A667-A5C23B2756FF}">
  <dimension ref="A1:N47"/>
  <sheetViews>
    <sheetView tabSelected="1" zoomScale="90" zoomScaleNormal="90" workbookViewId="0">
      <selection activeCell="B19" sqref="B19:B20"/>
    </sheetView>
  </sheetViews>
  <sheetFormatPr defaultColWidth="8.7109375" defaultRowHeight="12.75"/>
  <cols>
    <col min="1" max="1" width="56.42578125" style="189" customWidth="1"/>
    <col min="2" max="2" width="12.7109375" style="203" customWidth="1"/>
    <col min="3" max="3" width="17.28515625" style="78" customWidth="1"/>
    <col min="4" max="5" width="14" style="15" customWidth="1"/>
    <col min="6" max="6" width="18.28515625" style="15" customWidth="1"/>
    <col min="7" max="7" width="14" style="15" customWidth="1"/>
    <col min="8" max="8" width="19.7109375" style="15" customWidth="1"/>
    <col min="9" max="9" width="2.7109375" style="15" customWidth="1"/>
    <col min="10" max="10" width="22.28515625" style="15" customWidth="1"/>
    <col min="11" max="11" width="16.7109375" style="15" customWidth="1"/>
    <col min="12" max="12" width="12.28515625" style="15" customWidth="1"/>
    <col min="13" max="13" width="16" style="15" customWidth="1"/>
    <col min="14" max="14" width="2.7109375" style="15" customWidth="1"/>
    <col min="15" max="15" width="6.7109375" style="15" customWidth="1"/>
    <col min="16" max="16384" width="8.7109375" style="15"/>
  </cols>
  <sheetData>
    <row r="1" spans="1:14" ht="15">
      <c r="A1" s="173"/>
    </row>
    <row r="5" spans="1:14" ht="33" customHeight="1" thickBot="1">
      <c r="A5" s="174" t="s">
        <v>9</v>
      </c>
      <c r="B5" s="217"/>
      <c r="C5" s="108"/>
      <c r="D5" s="14"/>
      <c r="E5" s="14"/>
      <c r="F5" s="14"/>
      <c r="G5" s="14"/>
      <c r="H5" s="14"/>
      <c r="I5" s="14"/>
      <c r="J5" s="283" t="s">
        <v>10</v>
      </c>
      <c r="K5" s="284"/>
      <c r="L5" s="284"/>
      <c r="M5" s="285"/>
      <c r="N5" s="14"/>
    </row>
    <row r="6" spans="1:14">
      <c r="A6" s="175"/>
      <c r="B6" s="204"/>
      <c r="C6" s="16"/>
      <c r="D6" s="286" t="s">
        <v>11</v>
      </c>
      <c r="E6" s="287"/>
      <c r="F6" s="287"/>
      <c r="G6" s="287"/>
      <c r="H6" s="288"/>
      <c r="I6" s="17"/>
      <c r="J6" s="289" t="s">
        <v>12</v>
      </c>
      <c r="K6" s="290"/>
      <c r="L6" s="290"/>
      <c r="M6" s="291"/>
      <c r="N6" s="14"/>
    </row>
    <row r="7" spans="1:14" ht="14.25" customHeight="1">
      <c r="A7" s="240"/>
      <c r="B7" s="293" t="s">
        <v>13</v>
      </c>
      <c r="C7" s="18"/>
      <c r="D7" s="280" t="s">
        <v>14</v>
      </c>
      <c r="E7" s="297" t="s">
        <v>15</v>
      </c>
      <c r="F7" s="275" t="s">
        <v>16</v>
      </c>
      <c r="G7" s="275" t="s">
        <v>17</v>
      </c>
      <c r="H7" s="277" t="s">
        <v>18</v>
      </c>
      <c r="I7" s="19"/>
      <c r="J7" s="279" t="s">
        <v>19</v>
      </c>
      <c r="K7" s="282" t="s">
        <v>20</v>
      </c>
      <c r="L7" s="282" t="s">
        <v>17</v>
      </c>
      <c r="M7" s="292" t="s">
        <v>21</v>
      </c>
      <c r="N7" s="14"/>
    </row>
    <row r="8" spans="1:14">
      <c r="A8" s="241"/>
      <c r="B8" s="294"/>
      <c r="C8" s="20" t="s">
        <v>22</v>
      </c>
      <c r="D8" s="280"/>
      <c r="E8" s="297"/>
      <c r="F8" s="275"/>
      <c r="G8" s="275"/>
      <c r="H8" s="277"/>
      <c r="I8" s="19"/>
      <c r="J8" s="280"/>
      <c r="K8" s="275"/>
      <c r="L8" s="275"/>
      <c r="M8" s="277"/>
      <c r="N8" s="14"/>
    </row>
    <row r="9" spans="1:14">
      <c r="A9" s="242"/>
      <c r="B9" s="295"/>
      <c r="C9" s="21"/>
      <c r="D9" s="296"/>
      <c r="E9" s="298"/>
      <c r="F9" s="276"/>
      <c r="G9" s="276"/>
      <c r="H9" s="278"/>
      <c r="I9" s="19"/>
      <c r="J9" s="281"/>
      <c r="K9" s="276"/>
      <c r="L9" s="276"/>
      <c r="M9" s="278"/>
      <c r="N9" s="14"/>
    </row>
    <row r="10" spans="1:14">
      <c r="A10" s="176" t="s">
        <v>23</v>
      </c>
      <c r="B10" s="205"/>
      <c r="C10" s="23"/>
      <c r="D10" s="22"/>
      <c r="E10" s="24"/>
      <c r="F10" s="25"/>
      <c r="G10" s="26"/>
      <c r="H10" s="27"/>
      <c r="I10" s="28"/>
      <c r="J10" s="22"/>
      <c r="K10" s="24"/>
      <c r="L10" s="26"/>
      <c r="M10" s="27"/>
      <c r="N10" s="14"/>
    </row>
    <row r="11" spans="1:14">
      <c r="A11" s="10" t="s">
        <v>24</v>
      </c>
      <c r="B11" s="334">
        <f>800-75-40-66-59-10</f>
        <v>550</v>
      </c>
      <c r="C11" s="29" t="s">
        <v>25</v>
      </c>
      <c r="D11" s="132">
        <v>0</v>
      </c>
      <c r="E11" s="134">
        <v>0</v>
      </c>
      <c r="F11" s="147">
        <f t="shared" ref="F11:F17" si="0">(B11*D11)+E11</f>
        <v>0</v>
      </c>
      <c r="G11" s="136">
        <v>0</v>
      </c>
      <c r="H11" s="149">
        <f t="shared" ref="H11:H17" si="1">(1-G11)*F11</f>
        <v>0</v>
      </c>
      <c r="I11" s="30"/>
      <c r="J11" s="132">
        <v>0</v>
      </c>
      <c r="K11" s="147">
        <f>12*B11*J11</f>
        <v>0</v>
      </c>
      <c r="L11" s="136">
        <v>0</v>
      </c>
      <c r="M11" s="148">
        <f>(1-L11)*K11</f>
        <v>0</v>
      </c>
      <c r="N11" s="14"/>
    </row>
    <row r="12" spans="1:14">
      <c r="A12" s="11" t="s">
        <v>26</v>
      </c>
      <c r="B12" s="335">
        <f>750-56-43-46</f>
        <v>605</v>
      </c>
      <c r="C12" s="31" t="s">
        <v>25</v>
      </c>
      <c r="D12" s="133">
        <v>0</v>
      </c>
      <c r="E12" s="135">
        <v>0</v>
      </c>
      <c r="F12" s="147">
        <f t="shared" si="0"/>
        <v>0</v>
      </c>
      <c r="G12" s="137">
        <v>0</v>
      </c>
      <c r="H12" s="149">
        <f t="shared" si="1"/>
        <v>0</v>
      </c>
      <c r="I12" s="30"/>
      <c r="J12" s="132">
        <v>0</v>
      </c>
      <c r="K12" s="147">
        <f t="shared" ref="K12:K17" si="2">12*B12*J12</f>
        <v>0</v>
      </c>
      <c r="L12" s="136">
        <v>0</v>
      </c>
      <c r="M12" s="148">
        <f t="shared" ref="M12:M17" si="3">(1-L12)*K12</f>
        <v>0</v>
      </c>
      <c r="N12" s="14"/>
    </row>
    <row r="13" spans="1:14">
      <c r="A13" s="12" t="s">
        <v>27</v>
      </c>
      <c r="B13" s="335">
        <v>25</v>
      </c>
      <c r="C13" s="31" t="s">
        <v>25</v>
      </c>
      <c r="D13" s="132">
        <v>0</v>
      </c>
      <c r="E13" s="134">
        <v>0</v>
      </c>
      <c r="F13" s="147">
        <f t="shared" si="0"/>
        <v>0</v>
      </c>
      <c r="G13" s="136">
        <v>0</v>
      </c>
      <c r="H13" s="148">
        <f t="shared" si="1"/>
        <v>0</v>
      </c>
      <c r="I13" s="30"/>
      <c r="J13" s="132">
        <v>0</v>
      </c>
      <c r="K13" s="147">
        <f t="shared" si="2"/>
        <v>0</v>
      </c>
      <c r="L13" s="136">
        <v>0</v>
      </c>
      <c r="M13" s="148">
        <f t="shared" si="3"/>
        <v>0</v>
      </c>
      <c r="N13" s="14"/>
    </row>
    <row r="14" spans="1:14">
      <c r="A14" s="12" t="s">
        <v>28</v>
      </c>
      <c r="B14" s="335">
        <v>5</v>
      </c>
      <c r="C14" s="31" t="s">
        <v>25</v>
      </c>
      <c r="D14" s="132">
        <v>0</v>
      </c>
      <c r="E14" s="134">
        <v>0</v>
      </c>
      <c r="F14" s="147">
        <f t="shared" ref="F14" si="4">(B14*D14)+E14</f>
        <v>0</v>
      </c>
      <c r="G14" s="136">
        <v>0</v>
      </c>
      <c r="H14" s="148">
        <f t="shared" ref="H14" si="5">(1-G14)*F14</f>
        <v>0</v>
      </c>
      <c r="I14" s="30"/>
      <c r="J14" s="132">
        <v>0</v>
      </c>
      <c r="K14" s="147">
        <f t="shared" ref="K14" si="6">12*B14*J14</f>
        <v>0</v>
      </c>
      <c r="L14" s="136">
        <v>0</v>
      </c>
      <c r="M14" s="148">
        <f t="shared" ref="M14" si="7">(1-L14)*K14</f>
        <v>0</v>
      </c>
      <c r="N14" s="14"/>
    </row>
    <row r="15" spans="1:14">
      <c r="A15" s="12" t="s">
        <v>29</v>
      </c>
      <c r="B15" s="336">
        <v>100</v>
      </c>
      <c r="C15" s="31" t="s">
        <v>25</v>
      </c>
      <c r="D15" s="132">
        <v>0</v>
      </c>
      <c r="E15" s="134">
        <v>0</v>
      </c>
      <c r="F15" s="147">
        <f t="shared" si="0"/>
        <v>0</v>
      </c>
      <c r="G15" s="136">
        <v>0</v>
      </c>
      <c r="H15" s="148">
        <f t="shared" si="1"/>
        <v>0</v>
      </c>
      <c r="I15" s="30"/>
      <c r="J15" s="132">
        <v>0</v>
      </c>
      <c r="K15" s="147">
        <f t="shared" si="2"/>
        <v>0</v>
      </c>
      <c r="L15" s="136">
        <v>0</v>
      </c>
      <c r="M15" s="148">
        <f t="shared" si="3"/>
        <v>0</v>
      </c>
      <c r="N15" s="14"/>
    </row>
    <row r="16" spans="1:14">
      <c r="A16" s="12" t="s">
        <v>30</v>
      </c>
      <c r="B16" s="336">
        <v>1</v>
      </c>
      <c r="C16" s="31" t="s">
        <v>25</v>
      </c>
      <c r="D16" s="133">
        <v>0</v>
      </c>
      <c r="E16" s="135">
        <v>0</v>
      </c>
      <c r="F16" s="147">
        <f>(B16*D16)+E16</f>
        <v>0</v>
      </c>
      <c r="G16" s="137">
        <v>0</v>
      </c>
      <c r="H16" s="149">
        <f>(1-G16)*F16</f>
        <v>0</v>
      </c>
      <c r="I16" s="30"/>
      <c r="J16" s="132">
        <v>0</v>
      </c>
      <c r="K16" s="147">
        <f>12*B16*J16</f>
        <v>0</v>
      </c>
      <c r="L16" s="136">
        <v>0</v>
      </c>
      <c r="M16" s="148">
        <f>(1-L16)*K16</f>
        <v>0</v>
      </c>
      <c r="N16" s="14"/>
    </row>
    <row r="17" spans="1:14" ht="13.5" thickBot="1">
      <c r="A17" s="228" t="s">
        <v>31</v>
      </c>
      <c r="B17" s="218"/>
      <c r="C17" s="31" t="s">
        <v>25</v>
      </c>
      <c r="D17" s="133">
        <v>0</v>
      </c>
      <c r="E17" s="135">
        <v>0</v>
      </c>
      <c r="F17" s="147">
        <f t="shared" si="0"/>
        <v>0</v>
      </c>
      <c r="G17" s="137">
        <v>0</v>
      </c>
      <c r="H17" s="149">
        <f t="shared" si="1"/>
        <v>0</v>
      </c>
      <c r="I17" s="30"/>
      <c r="J17" s="132">
        <v>0</v>
      </c>
      <c r="K17" s="147">
        <f t="shared" si="2"/>
        <v>0</v>
      </c>
      <c r="L17" s="136">
        <v>0</v>
      </c>
      <c r="M17" s="148">
        <f t="shared" si="3"/>
        <v>0</v>
      </c>
      <c r="N17" s="14"/>
    </row>
    <row r="18" spans="1:14" ht="13.5" thickBot="1">
      <c r="A18" s="177" t="s">
        <v>32</v>
      </c>
      <c r="B18" s="206"/>
      <c r="C18" s="34"/>
      <c r="D18" s="33"/>
      <c r="E18" s="202"/>
      <c r="F18" s="35"/>
      <c r="G18" s="36"/>
      <c r="H18" s="37"/>
      <c r="I18" s="28"/>
      <c r="J18" s="86"/>
      <c r="K18" s="87"/>
      <c r="L18" s="88"/>
      <c r="M18" s="89"/>
      <c r="N18" s="14"/>
    </row>
    <row r="19" spans="1:14" ht="15" customHeight="1">
      <c r="A19" s="13" t="s">
        <v>33</v>
      </c>
      <c r="B19" s="337">
        <v>200</v>
      </c>
      <c r="C19" s="38" t="s">
        <v>34</v>
      </c>
      <c r="D19" s="138">
        <v>0</v>
      </c>
      <c r="E19" s="138">
        <v>0</v>
      </c>
      <c r="F19" s="152">
        <f>(B19*D19)+E19</f>
        <v>0</v>
      </c>
      <c r="G19" s="140">
        <v>0</v>
      </c>
      <c r="H19" s="154">
        <f t="shared" ref="H19:H21" si="8">(1-G19)*F19</f>
        <v>0</v>
      </c>
      <c r="I19" s="30"/>
      <c r="J19" s="133">
        <v>0</v>
      </c>
      <c r="K19" s="156">
        <f t="shared" ref="K19:K21" si="9">12*B19*J19</f>
        <v>0</v>
      </c>
      <c r="L19" s="137">
        <v>0</v>
      </c>
      <c r="M19" s="159">
        <f t="shared" ref="M19:M21" si="10">(1-L19)*K19</f>
        <v>0</v>
      </c>
      <c r="N19" s="14"/>
    </row>
    <row r="20" spans="1:14" ht="15" customHeight="1">
      <c r="A20" s="12" t="s">
        <v>35</v>
      </c>
      <c r="B20" s="338">
        <v>30</v>
      </c>
      <c r="C20" s="32" t="s">
        <v>34</v>
      </c>
      <c r="D20" s="135">
        <v>0</v>
      </c>
      <c r="E20" s="150">
        <v>0</v>
      </c>
      <c r="F20" s="153">
        <f t="shared" ref="F20:F21" si="11">(B20*D20)+E20</f>
        <v>0</v>
      </c>
      <c r="G20" s="151">
        <v>0</v>
      </c>
      <c r="H20" s="149">
        <f t="shared" si="8"/>
        <v>0</v>
      </c>
      <c r="I20" s="30"/>
      <c r="J20" s="133">
        <v>0</v>
      </c>
      <c r="K20" s="156">
        <f t="shared" si="9"/>
        <v>0</v>
      </c>
      <c r="L20" s="137">
        <v>0</v>
      </c>
      <c r="M20" s="159">
        <f t="shared" si="10"/>
        <v>0</v>
      </c>
      <c r="N20" s="14"/>
    </row>
    <row r="21" spans="1:14" ht="15" customHeight="1" thickBot="1">
      <c r="A21" s="229" t="s">
        <v>36</v>
      </c>
      <c r="B21" s="219"/>
      <c r="C21" s="39"/>
      <c r="D21" s="139">
        <v>0</v>
      </c>
      <c r="E21" s="139">
        <v>0</v>
      </c>
      <c r="F21" s="147">
        <f t="shared" si="11"/>
        <v>0</v>
      </c>
      <c r="G21" s="141">
        <v>0</v>
      </c>
      <c r="H21" s="155">
        <f t="shared" si="8"/>
        <v>0</v>
      </c>
      <c r="I21" s="30"/>
      <c r="J21" s="133">
        <v>0</v>
      </c>
      <c r="K21" s="156">
        <f t="shared" si="9"/>
        <v>0</v>
      </c>
      <c r="L21" s="137">
        <v>0</v>
      </c>
      <c r="M21" s="159">
        <f t="shared" si="10"/>
        <v>0</v>
      </c>
      <c r="N21" s="14"/>
    </row>
    <row r="22" spans="1:14">
      <c r="A22" s="178" t="s">
        <v>37</v>
      </c>
      <c r="B22" s="207"/>
      <c r="C22" s="41"/>
      <c r="D22" s="40"/>
      <c r="E22" s="42"/>
      <c r="F22" s="43"/>
      <c r="G22" s="44"/>
      <c r="H22" s="45"/>
      <c r="I22" s="28"/>
      <c r="J22" s="86"/>
      <c r="K22" s="87"/>
      <c r="L22" s="88"/>
      <c r="M22" s="89"/>
      <c r="N22" s="14"/>
    </row>
    <row r="23" spans="1:14">
      <c r="A23" s="46" t="s">
        <v>38</v>
      </c>
      <c r="B23" s="208">
        <v>5</v>
      </c>
      <c r="C23" s="47" t="s">
        <v>39</v>
      </c>
      <c r="D23" s="122"/>
      <c r="E23" s="142">
        <v>0</v>
      </c>
      <c r="F23" s="147">
        <f t="shared" ref="F23:F25" si="12">B23*E23</f>
        <v>0</v>
      </c>
      <c r="G23" s="136">
        <v>0</v>
      </c>
      <c r="H23" s="148">
        <f t="shared" ref="H23:H31" si="13">(1-G23)*F23</f>
        <v>0</v>
      </c>
      <c r="I23" s="30"/>
      <c r="J23" s="122"/>
      <c r="K23" s="125"/>
      <c r="L23" s="126"/>
      <c r="M23" s="127"/>
      <c r="N23" s="14"/>
    </row>
    <row r="24" spans="1:14" ht="15" customHeight="1">
      <c r="A24" s="46" t="s">
        <v>40</v>
      </c>
      <c r="B24" s="209">
        <v>1</v>
      </c>
      <c r="C24" s="47" t="s">
        <v>41</v>
      </c>
      <c r="D24" s="122"/>
      <c r="E24" s="143">
        <v>0</v>
      </c>
      <c r="F24" s="156">
        <f t="shared" si="12"/>
        <v>0</v>
      </c>
      <c r="G24" s="137">
        <v>0</v>
      </c>
      <c r="H24" s="149">
        <f t="shared" si="13"/>
        <v>0</v>
      </c>
      <c r="I24" s="30"/>
      <c r="J24" s="122"/>
      <c r="K24" s="125"/>
      <c r="L24" s="126"/>
      <c r="M24" s="127"/>
      <c r="N24" s="14"/>
    </row>
    <row r="25" spans="1:14" ht="15" customHeight="1">
      <c r="A25" s="179"/>
      <c r="B25" s="210"/>
      <c r="C25" s="48"/>
      <c r="D25" s="79"/>
      <c r="E25" s="143">
        <v>0</v>
      </c>
      <c r="F25" s="156">
        <f t="shared" si="12"/>
        <v>0</v>
      </c>
      <c r="G25" s="137">
        <v>0</v>
      </c>
      <c r="H25" s="149">
        <f t="shared" si="13"/>
        <v>0</v>
      </c>
      <c r="I25" s="30"/>
      <c r="J25" s="122"/>
      <c r="K25" s="125"/>
      <c r="L25" s="126"/>
      <c r="M25" s="127"/>
      <c r="N25" s="14"/>
    </row>
    <row r="26" spans="1:14">
      <c r="A26" s="176" t="s">
        <v>42</v>
      </c>
      <c r="B26" s="205"/>
      <c r="C26" s="23"/>
      <c r="D26" s="22"/>
      <c r="E26" s="22"/>
      <c r="F26" s="25"/>
      <c r="G26" s="22"/>
      <c r="H26" s="27"/>
      <c r="I26" s="28"/>
      <c r="J26" s="86"/>
      <c r="K26" s="87"/>
      <c r="L26" s="88"/>
      <c r="M26" s="89"/>
      <c r="N26" s="14"/>
    </row>
    <row r="27" spans="1:14" ht="15" customHeight="1">
      <c r="A27" s="46" t="s">
        <v>43</v>
      </c>
      <c r="B27" s="220"/>
      <c r="C27" s="49" t="s">
        <v>44</v>
      </c>
      <c r="D27" s="123"/>
      <c r="E27" s="143">
        <v>0</v>
      </c>
      <c r="F27" s="147">
        <f>B27*E27</f>
        <v>0</v>
      </c>
      <c r="G27" s="136">
        <v>0</v>
      </c>
      <c r="H27" s="148">
        <f t="shared" si="13"/>
        <v>0</v>
      </c>
      <c r="I27" s="30"/>
      <c r="J27" s="122"/>
      <c r="K27" s="125"/>
      <c r="L27" s="126"/>
      <c r="M27" s="127"/>
      <c r="N27" s="14"/>
    </row>
    <row r="28" spans="1:14" ht="15" customHeight="1">
      <c r="A28" s="179" t="s">
        <v>45</v>
      </c>
      <c r="B28" s="221"/>
      <c r="C28" s="49" t="s">
        <v>44</v>
      </c>
      <c r="D28" s="123"/>
      <c r="E28" s="143">
        <v>0</v>
      </c>
      <c r="F28" s="156">
        <f t="shared" ref="F28:F31" si="14">B28*E28</f>
        <v>0</v>
      </c>
      <c r="G28" s="137">
        <v>0</v>
      </c>
      <c r="H28" s="149">
        <f t="shared" si="13"/>
        <v>0</v>
      </c>
      <c r="I28" s="30"/>
      <c r="J28" s="122"/>
      <c r="K28" s="125"/>
      <c r="L28" s="126"/>
      <c r="M28" s="127"/>
      <c r="N28" s="14"/>
    </row>
    <row r="29" spans="1:14" ht="15" customHeight="1">
      <c r="A29" s="179" t="s">
        <v>46</v>
      </c>
      <c r="B29" s="221"/>
      <c r="C29" s="49" t="s">
        <v>44</v>
      </c>
      <c r="D29" s="123"/>
      <c r="E29" s="143">
        <v>0</v>
      </c>
      <c r="F29" s="156">
        <f t="shared" si="14"/>
        <v>0</v>
      </c>
      <c r="G29" s="137">
        <v>0</v>
      </c>
      <c r="H29" s="149">
        <f t="shared" si="13"/>
        <v>0</v>
      </c>
      <c r="I29" s="30"/>
      <c r="J29" s="122"/>
      <c r="K29" s="125"/>
      <c r="L29" s="126"/>
      <c r="M29" s="127"/>
      <c r="N29" s="14"/>
    </row>
    <row r="30" spans="1:14" ht="15" customHeight="1">
      <c r="A30" s="230" t="s">
        <v>36</v>
      </c>
      <c r="B30" s="221"/>
      <c r="C30" s="49"/>
      <c r="D30" s="123"/>
      <c r="E30" s="143">
        <v>0</v>
      </c>
      <c r="F30" s="156">
        <f t="shared" si="14"/>
        <v>0</v>
      </c>
      <c r="G30" s="137">
        <v>0</v>
      </c>
      <c r="H30" s="149">
        <f t="shared" si="13"/>
        <v>0</v>
      </c>
      <c r="I30" s="30"/>
      <c r="J30" s="122"/>
      <c r="K30" s="125"/>
      <c r="L30" s="126"/>
      <c r="M30" s="127"/>
      <c r="N30" s="14"/>
    </row>
    <row r="31" spans="1:14" ht="15" customHeight="1">
      <c r="A31" s="180"/>
      <c r="B31" s="211"/>
      <c r="C31" s="50"/>
      <c r="D31" s="124"/>
      <c r="E31" s="143">
        <v>0</v>
      </c>
      <c r="F31" s="156">
        <f t="shared" si="14"/>
        <v>0</v>
      </c>
      <c r="G31" s="137">
        <v>0</v>
      </c>
      <c r="H31" s="149">
        <f t="shared" si="13"/>
        <v>0</v>
      </c>
      <c r="I31" s="30"/>
      <c r="J31" s="128"/>
      <c r="K31" s="129"/>
      <c r="L31" s="130"/>
      <c r="M31" s="131"/>
      <c r="N31" s="14"/>
    </row>
    <row r="32" spans="1:14">
      <c r="A32" s="181" t="s">
        <v>47</v>
      </c>
      <c r="B32" s="212"/>
      <c r="C32" s="51"/>
      <c r="D32" s="52"/>
      <c r="E32" s="53"/>
      <c r="F32" s="157">
        <f>SUM(F11:F31)</f>
        <v>0</v>
      </c>
      <c r="G32" s="53"/>
      <c r="H32" s="158">
        <f>SUM(H11:H31)</f>
        <v>0</v>
      </c>
      <c r="I32" s="54"/>
      <c r="J32" s="52"/>
      <c r="K32" s="160">
        <f>SUM(K11:K31)</f>
        <v>0</v>
      </c>
      <c r="L32" s="55"/>
      <c r="M32" s="161">
        <f>SUM(M11:M31)</f>
        <v>0</v>
      </c>
      <c r="N32" s="14"/>
    </row>
    <row r="33" spans="1:14">
      <c r="A33" s="182"/>
      <c r="B33" s="213"/>
      <c r="C33" s="17"/>
      <c r="D33" s="56"/>
      <c r="E33" s="56"/>
      <c r="F33" s="54"/>
      <c r="G33" s="56"/>
      <c r="H33" s="54"/>
      <c r="I33" s="54"/>
      <c r="J33" s="56"/>
      <c r="K33" s="54"/>
      <c r="L33" s="56"/>
      <c r="M33" s="54"/>
      <c r="N33" s="14"/>
    </row>
    <row r="34" spans="1:14" ht="22.15" customHeight="1">
      <c r="A34" s="183" t="s">
        <v>48</v>
      </c>
      <c r="B34" s="214"/>
      <c r="C34" s="80"/>
      <c r="D34" s="271" t="s">
        <v>11</v>
      </c>
      <c r="E34" s="272"/>
      <c r="F34" s="272"/>
      <c r="G34" s="273"/>
      <c r="H34" s="81">
        <f>H32</f>
        <v>0</v>
      </c>
      <c r="I34" s="56"/>
      <c r="J34" s="274" t="s">
        <v>49</v>
      </c>
      <c r="K34" s="274"/>
      <c r="L34" s="274"/>
      <c r="M34" s="90">
        <f>M32</f>
        <v>0</v>
      </c>
      <c r="N34" s="14"/>
    </row>
    <row r="35" spans="1:14" ht="24" customHeight="1">
      <c r="A35" s="232"/>
      <c r="B35" s="233"/>
      <c r="C35" s="234"/>
      <c r="D35" s="235"/>
      <c r="E35" s="235"/>
      <c r="F35" s="235"/>
      <c r="G35" s="236" t="s">
        <v>50</v>
      </c>
      <c r="H35" s="117">
        <f>PRODUCT(H34,1.21)</f>
        <v>0</v>
      </c>
      <c r="I35" s="57"/>
      <c r="J35" s="57"/>
      <c r="K35" s="58"/>
      <c r="L35" s="58"/>
      <c r="M35" s="58"/>
      <c r="N35" s="14"/>
    </row>
    <row r="36" spans="1:14" s="60" customFormat="1">
      <c r="A36" s="184"/>
      <c r="B36" s="215"/>
      <c r="C36" s="64"/>
      <c r="D36" s="64"/>
      <c r="E36" s="64"/>
      <c r="F36" s="65"/>
      <c r="G36" s="66"/>
      <c r="H36" s="67"/>
      <c r="I36" s="63"/>
      <c r="J36" s="59"/>
      <c r="K36" s="59"/>
      <c r="L36" s="59"/>
      <c r="M36" s="59"/>
      <c r="N36" s="59"/>
    </row>
    <row r="37" spans="1:14" ht="19.5" customHeight="1">
      <c r="A37" s="231" t="s">
        <v>51</v>
      </c>
      <c r="B37" s="223"/>
      <c r="C37" s="82"/>
      <c r="D37" s="82"/>
      <c r="E37" s="82"/>
      <c r="F37" s="82"/>
      <c r="G37" s="83"/>
      <c r="H37" s="162">
        <f>(4*M34)+H34</f>
        <v>0</v>
      </c>
      <c r="I37" s="58"/>
      <c r="J37" s="14"/>
      <c r="K37" s="14"/>
      <c r="L37" s="14"/>
      <c r="M37" s="14"/>
      <c r="N37" s="14"/>
    </row>
    <row r="38" spans="1:14">
      <c r="A38" s="185"/>
      <c r="B38" s="216"/>
      <c r="C38" s="68"/>
      <c r="D38" s="14"/>
      <c r="E38" s="14"/>
      <c r="F38" s="14"/>
      <c r="G38" s="14"/>
      <c r="H38" s="14"/>
      <c r="I38" s="69"/>
      <c r="J38" s="62"/>
      <c r="K38" s="69"/>
      <c r="L38" s="62"/>
      <c r="M38" s="69"/>
      <c r="N38" s="14"/>
    </row>
    <row r="39" spans="1:14" ht="19.5" customHeight="1">
      <c r="A39" s="231" t="s">
        <v>52</v>
      </c>
      <c r="B39" s="223"/>
      <c r="C39" s="82"/>
      <c r="D39" s="82"/>
      <c r="E39" s="82"/>
      <c r="F39" s="82"/>
      <c r="G39" s="83"/>
      <c r="H39" s="162">
        <f>H37*1.21</f>
        <v>0</v>
      </c>
      <c r="I39" s="58"/>
      <c r="J39" s="14"/>
      <c r="K39" s="14"/>
      <c r="L39" s="14"/>
      <c r="M39" s="14"/>
      <c r="N39" s="14"/>
    </row>
    <row r="40" spans="1:14" s="60" customFormat="1">
      <c r="A40" s="7"/>
      <c r="B40" s="222"/>
    </row>
    <row r="41" spans="1:14">
      <c r="A41" s="186" t="s">
        <v>53</v>
      </c>
      <c r="B41" s="224"/>
      <c r="C41" s="84"/>
      <c r="D41" s="84"/>
      <c r="E41" s="85"/>
      <c r="F41" s="70"/>
      <c r="H41" s="70"/>
      <c r="I41" s="70"/>
      <c r="J41" s="70"/>
      <c r="L41" s="70"/>
    </row>
    <row r="42" spans="1:14">
      <c r="A42" s="187" t="s">
        <v>54</v>
      </c>
      <c r="B42" s="267"/>
      <c r="C42" s="268"/>
      <c r="D42" s="60"/>
      <c r="E42" s="72"/>
      <c r="F42" s="70"/>
      <c r="H42" s="70"/>
      <c r="I42" s="70"/>
      <c r="J42" s="70"/>
      <c r="L42" s="70"/>
    </row>
    <row r="43" spans="1:14">
      <c r="A43" s="187" t="s">
        <v>55</v>
      </c>
      <c r="B43" s="269"/>
      <c r="C43" s="270"/>
      <c r="D43" s="60"/>
      <c r="E43" s="74"/>
      <c r="F43" s="70"/>
      <c r="H43" s="70"/>
      <c r="I43" s="70"/>
      <c r="J43" s="70"/>
      <c r="L43" s="70"/>
    </row>
    <row r="44" spans="1:14">
      <c r="A44" s="187" t="s">
        <v>56</v>
      </c>
      <c r="B44" s="269"/>
      <c r="C44" s="270"/>
      <c r="D44" s="60"/>
      <c r="E44" s="74"/>
    </row>
    <row r="45" spans="1:14">
      <c r="A45" s="188" t="s">
        <v>57</v>
      </c>
      <c r="B45" s="265"/>
      <c r="C45" s="266"/>
      <c r="D45" s="77"/>
      <c r="E45" s="76"/>
    </row>
    <row r="46" spans="1:14" s="60" customFormat="1">
      <c r="A46" s="7"/>
      <c r="B46" s="222"/>
    </row>
    <row r="47" spans="1:14" s="225" customFormat="1">
      <c r="A47" s="225" t="s">
        <v>58</v>
      </c>
      <c r="B47" s="226"/>
      <c r="C47" s="227"/>
    </row>
  </sheetData>
  <mergeCells count="19">
    <mergeCell ref="J5:M5"/>
    <mergeCell ref="D6:H6"/>
    <mergeCell ref="J6:M6"/>
    <mergeCell ref="M7:M9"/>
    <mergeCell ref="B7:B9"/>
    <mergeCell ref="D7:D9"/>
    <mergeCell ref="E7:E9"/>
    <mergeCell ref="F7:F9"/>
    <mergeCell ref="J34:L34"/>
    <mergeCell ref="G7:G9"/>
    <mergeCell ref="H7:H9"/>
    <mergeCell ref="J7:J9"/>
    <mergeCell ref="K7:K9"/>
    <mergeCell ref="L7:L9"/>
    <mergeCell ref="B45:C45"/>
    <mergeCell ref="B42:C42"/>
    <mergeCell ref="B43:C43"/>
    <mergeCell ref="B44:C44"/>
    <mergeCell ref="D34:G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J23"/>
  <sheetViews>
    <sheetView zoomScaleNormal="100" workbookViewId="0">
      <selection activeCell="J8" sqref="J8"/>
    </sheetView>
  </sheetViews>
  <sheetFormatPr defaultColWidth="9.28515625" defaultRowHeight="12.75"/>
  <cols>
    <col min="1" max="1" width="40" style="164" bestFit="1" customWidth="1"/>
    <col min="2" max="2" width="15.28515625" style="91" customWidth="1"/>
    <col min="3" max="3" width="13.28515625" style="91" customWidth="1"/>
    <col min="4" max="6" width="12.7109375" style="91" customWidth="1"/>
    <col min="7" max="7" width="13.28515625" style="91" customWidth="1"/>
    <col min="8" max="8" width="11.7109375" style="91" customWidth="1"/>
    <col min="9" max="11" width="13" style="91" bestFit="1" customWidth="1"/>
    <col min="12" max="16384" width="9.28515625" style="91"/>
  </cols>
  <sheetData>
    <row r="5" spans="1:10" ht="21" customHeight="1">
      <c r="A5" s="299" t="s">
        <v>59</v>
      </c>
      <c r="B5" s="300"/>
      <c r="C5" s="300"/>
      <c r="D5" s="300"/>
      <c r="E5" s="300"/>
      <c r="F5" s="300"/>
    </row>
    <row r="7" spans="1:10" ht="52.5" customHeight="1">
      <c r="A7" s="165" t="s">
        <v>60</v>
      </c>
      <c r="B7" s="165" t="s">
        <v>13</v>
      </c>
      <c r="C7" s="102" t="s">
        <v>61</v>
      </c>
      <c r="D7" s="102"/>
      <c r="E7" s="102" t="s">
        <v>62</v>
      </c>
      <c r="F7" s="102" t="s">
        <v>17</v>
      </c>
      <c r="G7" s="102" t="s">
        <v>63</v>
      </c>
      <c r="I7" s="102" t="s">
        <v>64</v>
      </c>
      <c r="J7" s="102" t="s">
        <v>65</v>
      </c>
    </row>
    <row r="8" spans="1:10" ht="33.75" customHeight="1">
      <c r="A8" s="166" t="s">
        <v>66</v>
      </c>
      <c r="B8" s="166">
        <v>1</v>
      </c>
      <c r="C8" s="144">
        <v>0</v>
      </c>
      <c r="D8" s="103"/>
      <c r="E8" s="101">
        <f>C8*B8</f>
        <v>0</v>
      </c>
      <c r="F8" s="145">
        <v>0</v>
      </c>
      <c r="G8" s="101">
        <f>(1-F8)*E8</f>
        <v>0</v>
      </c>
      <c r="I8" s="101">
        <f>4*(G8)</f>
        <v>0</v>
      </c>
      <c r="J8" s="101">
        <f>I8*1.21</f>
        <v>0</v>
      </c>
    </row>
    <row r="9" spans="1:10">
      <c r="A9" s="167"/>
      <c r="B9" s="167"/>
      <c r="C9" s="92"/>
      <c r="D9" s="92"/>
      <c r="E9" s="92"/>
      <c r="F9" s="92"/>
      <c r="G9" s="92"/>
      <c r="H9" s="92"/>
    </row>
    <row r="10" spans="1:10" ht="27" customHeight="1">
      <c r="A10" s="168" t="s">
        <v>67</v>
      </c>
      <c r="B10" s="191" t="s">
        <v>13</v>
      </c>
      <c r="C10" s="104"/>
      <c r="D10" s="105"/>
      <c r="E10" s="102" t="s">
        <v>68</v>
      </c>
      <c r="F10" s="102" t="s">
        <v>69</v>
      </c>
      <c r="G10" s="102" t="s">
        <v>70</v>
      </c>
    </row>
    <row r="11" spans="1:10" ht="15" customHeight="1">
      <c r="A11" s="254" t="s">
        <v>71</v>
      </c>
      <c r="B11" s="243">
        <v>1</v>
      </c>
      <c r="C11" s="244"/>
      <c r="D11" s="244"/>
      <c r="E11" s="245">
        <v>0</v>
      </c>
      <c r="F11" s="246">
        <v>0</v>
      </c>
      <c r="G11" s="256">
        <f>E11*(1-F11)</f>
        <v>0</v>
      </c>
    </row>
    <row r="12" spans="1:10">
      <c r="A12" s="254" t="s">
        <v>72</v>
      </c>
      <c r="B12" s="243"/>
      <c r="C12" s="244"/>
      <c r="D12" s="244"/>
      <c r="E12" s="245">
        <v>0</v>
      </c>
      <c r="F12" s="246">
        <v>0</v>
      </c>
      <c r="G12" s="256">
        <f t="shared" ref="G12:G13" si="0">E12*(1-F12)</f>
        <v>0</v>
      </c>
    </row>
    <row r="13" spans="1:10">
      <c r="A13" s="254"/>
      <c r="B13" s="243"/>
      <c r="C13" s="247"/>
      <c r="D13" s="247"/>
      <c r="E13" s="248"/>
      <c r="F13" s="249"/>
      <c r="G13" s="256">
        <f t="shared" si="0"/>
        <v>0</v>
      </c>
    </row>
    <row r="14" spans="1:10">
      <c r="A14" s="255" t="s">
        <v>73</v>
      </c>
      <c r="B14" s="250"/>
      <c r="C14" s="251"/>
      <c r="D14" s="251"/>
      <c r="E14" s="248"/>
      <c r="F14" s="252"/>
      <c r="G14" s="263">
        <f>SUM(G11:G13)</f>
        <v>0</v>
      </c>
      <c r="H14" s="102" t="s">
        <v>74</v>
      </c>
    </row>
    <row r="15" spans="1:10">
      <c r="A15" s="169"/>
      <c r="B15" s="253"/>
      <c r="C15" s="253"/>
      <c r="D15" s="253"/>
      <c r="E15" s="253"/>
      <c r="F15" s="260"/>
      <c r="G15" s="258"/>
    </row>
    <row r="16" spans="1:10">
      <c r="A16" s="255" t="s">
        <v>73</v>
      </c>
      <c r="B16" s="250"/>
      <c r="C16" s="251"/>
      <c r="D16" s="251"/>
      <c r="E16" s="248"/>
      <c r="F16" s="261"/>
      <c r="G16" s="259">
        <f>PRODUCT(G14,1.21)</f>
        <v>0</v>
      </c>
      <c r="H16" s="262" t="s">
        <v>75</v>
      </c>
    </row>
    <row r="17" spans="1:7">
      <c r="A17" s="169"/>
      <c r="B17" s="253"/>
      <c r="C17" s="253"/>
      <c r="D17" s="253"/>
      <c r="E17" s="253"/>
      <c r="F17" s="260"/>
      <c r="G17" s="258"/>
    </row>
    <row r="18" spans="1:7">
      <c r="A18" s="169"/>
      <c r="B18" s="257"/>
      <c r="C18" s="257"/>
      <c r="D18" s="257"/>
      <c r="E18" s="257"/>
      <c r="F18" s="257"/>
    </row>
    <row r="19" spans="1:7">
      <c r="A19" s="170" t="s">
        <v>53</v>
      </c>
      <c r="B19" s="106"/>
      <c r="C19" s="106"/>
      <c r="D19" s="106"/>
      <c r="E19" s="106"/>
      <c r="F19" s="107"/>
    </row>
    <row r="20" spans="1:7">
      <c r="A20" s="171" t="s">
        <v>54</v>
      </c>
      <c r="B20" s="93"/>
      <c r="C20" s="94"/>
      <c r="D20" s="95"/>
      <c r="E20" s="95"/>
      <c r="F20" s="93"/>
    </row>
    <row r="21" spans="1:7">
      <c r="A21" s="171" t="s">
        <v>55</v>
      </c>
      <c r="B21" s="96"/>
      <c r="C21" s="97"/>
      <c r="F21" s="96"/>
    </row>
    <row r="22" spans="1:7">
      <c r="A22" s="171" t="s">
        <v>56</v>
      </c>
      <c r="B22" s="96"/>
      <c r="C22" s="97"/>
      <c r="F22" s="96"/>
    </row>
    <row r="23" spans="1:7">
      <c r="A23" s="172" t="s">
        <v>57</v>
      </c>
      <c r="B23" s="98"/>
      <c r="C23" s="99"/>
      <c r="D23" s="100"/>
      <c r="E23" s="100"/>
      <c r="F23" s="98"/>
    </row>
  </sheetData>
  <mergeCells count="1">
    <mergeCell ref="A5:F5"/>
  </mergeCells>
  <pageMargins left="0.70866141732283472" right="0.70866141732283472" top="0.74803149606299213" bottom="0.74803149606299213" header="0.31496062992125984" footer="0.31496062992125984"/>
  <pageSetup scale="73" orientation="portrait" r:id="rId1"/>
  <ignoredErrors>
    <ignoredError sqref="G11 G12:G1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J27"/>
  <sheetViews>
    <sheetView zoomScale="85" zoomScaleNormal="85" workbookViewId="0">
      <selection activeCell="D11" sqref="D11"/>
    </sheetView>
  </sheetViews>
  <sheetFormatPr defaultColWidth="9.28515625" defaultRowHeight="12.75"/>
  <cols>
    <col min="1" max="1" width="42.5703125" style="60" bestFit="1" customWidth="1"/>
    <col min="2" max="2" width="12.5703125" style="60" customWidth="1"/>
    <col min="3" max="3" width="17.5703125" style="60" customWidth="1"/>
    <col min="4" max="4" width="14.28515625" style="60" customWidth="1"/>
    <col min="5" max="5" width="12.5703125" style="60" customWidth="1"/>
    <col min="6" max="6" width="20" style="60" customWidth="1"/>
    <col min="7" max="7" width="12.5703125" style="60" customWidth="1"/>
    <col min="8" max="8" width="17.7109375" style="60" customWidth="1"/>
    <col min="9" max="9" width="3.28515625" style="60" customWidth="1"/>
    <col min="10" max="16384" width="9.28515625" style="60"/>
  </cols>
  <sheetData>
    <row r="4" spans="1:9" ht="28.15" customHeight="1"/>
    <row r="5" spans="1:9" s="109" customFormat="1" ht="32.65" customHeight="1">
      <c r="A5" s="301" t="s">
        <v>76</v>
      </c>
      <c r="B5" s="302"/>
      <c r="C5" s="302"/>
      <c r="D5" s="302"/>
      <c r="E5" s="302"/>
      <c r="F5" s="302"/>
      <c r="G5" s="302"/>
      <c r="H5" s="303"/>
    </row>
    <row r="6" spans="1:9">
      <c r="A6" s="313"/>
      <c r="B6" s="313"/>
      <c r="C6" s="313"/>
      <c r="D6" s="313"/>
      <c r="E6" s="313"/>
      <c r="F6" s="313"/>
      <c r="G6" s="313"/>
      <c r="H6" s="313"/>
      <c r="I6" s="313"/>
    </row>
    <row r="7" spans="1:9" ht="15" customHeight="1">
      <c r="A7" s="307" t="s">
        <v>77</v>
      </c>
      <c r="B7" s="304" t="s">
        <v>13</v>
      </c>
      <c r="C7" s="304"/>
      <c r="D7" s="304" t="s">
        <v>78</v>
      </c>
      <c r="E7" s="304"/>
      <c r="F7" s="304" t="s">
        <v>20</v>
      </c>
      <c r="G7" s="304" t="s">
        <v>17</v>
      </c>
      <c r="H7" s="304" t="s">
        <v>21</v>
      </c>
    </row>
    <row r="8" spans="1:9">
      <c r="A8" s="308"/>
      <c r="B8" s="305"/>
      <c r="C8" s="305"/>
      <c r="D8" s="305"/>
      <c r="E8" s="305"/>
      <c r="F8" s="305"/>
      <c r="G8" s="305"/>
      <c r="H8" s="305"/>
    </row>
    <row r="9" spans="1:9" ht="15" customHeight="1">
      <c r="A9" s="309"/>
      <c r="B9" s="306"/>
      <c r="C9" s="306"/>
      <c r="D9" s="306"/>
      <c r="E9" s="306"/>
      <c r="F9" s="306"/>
      <c r="G9" s="306"/>
      <c r="H9" s="306"/>
    </row>
    <row r="10" spans="1:9" ht="25.5">
      <c r="A10" s="264" t="s">
        <v>79</v>
      </c>
      <c r="B10" s="190">
        <f>275-175-37-14</f>
        <v>49</v>
      </c>
      <c r="C10" s="110"/>
      <c r="D10" s="146">
        <v>0</v>
      </c>
      <c r="E10" s="61"/>
      <c r="F10" s="115">
        <f t="shared" ref="F10" si="0">12*B10*D10</f>
        <v>0</v>
      </c>
      <c r="G10" s="137">
        <v>0</v>
      </c>
      <c r="H10" s="116">
        <f>F10*(1-G10)</f>
        <v>0</v>
      </c>
    </row>
    <row r="11" spans="1:9" ht="46.5" customHeight="1">
      <c r="A11" s="111" t="s">
        <v>80</v>
      </c>
      <c r="B11" s="190">
        <v>75</v>
      </c>
      <c r="C11" s="110"/>
      <c r="D11" s="146">
        <v>0</v>
      </c>
      <c r="E11" s="61"/>
      <c r="F11" s="115">
        <f t="shared" ref="F11" si="1">12*B11*D11</f>
        <v>0</v>
      </c>
      <c r="G11" s="137">
        <v>0</v>
      </c>
      <c r="H11" s="116">
        <f t="shared" ref="H11" si="2">F11*(1-G11)</f>
        <v>0</v>
      </c>
    </row>
    <row r="12" spans="1:9" ht="23.65" customHeight="1">
      <c r="A12" s="310" t="s">
        <v>81</v>
      </c>
      <c r="B12" s="311"/>
      <c r="C12" s="311"/>
      <c r="D12" s="311"/>
      <c r="E12" s="311"/>
      <c r="F12" s="311"/>
      <c r="G12" s="312"/>
      <c r="H12" s="117">
        <f>H10+H11</f>
        <v>0</v>
      </c>
    </row>
    <row r="13" spans="1:9">
      <c r="A13" s="333"/>
      <c r="B13" s="333"/>
      <c r="C13" s="333"/>
      <c r="D13" s="333"/>
      <c r="E13" s="333"/>
      <c r="F13" s="333"/>
      <c r="G13" s="333"/>
      <c r="H13" s="333"/>
      <c r="I13" s="333"/>
    </row>
    <row r="14" spans="1:9">
      <c r="A14" s="118" t="s">
        <v>82</v>
      </c>
      <c r="B14" s="119"/>
      <c r="C14" s="119"/>
      <c r="D14" s="119"/>
      <c r="E14" s="120"/>
      <c r="F14" s="120"/>
      <c r="G14" s="120"/>
      <c r="H14" s="121">
        <f>H12</f>
        <v>0</v>
      </c>
    </row>
    <row r="15" spans="1:9">
      <c r="A15" s="328"/>
      <c r="B15" s="328"/>
      <c r="C15" s="328"/>
      <c r="D15" s="328"/>
      <c r="E15" s="328"/>
      <c r="F15" s="328"/>
      <c r="G15" s="328"/>
      <c r="H15" s="328"/>
    </row>
    <row r="16" spans="1:9">
      <c r="A16" s="332"/>
      <c r="B16" s="332"/>
      <c r="C16" s="332"/>
      <c r="D16" s="332"/>
      <c r="E16" s="332"/>
      <c r="F16" s="332"/>
      <c r="G16" s="332"/>
      <c r="H16" s="332"/>
    </row>
    <row r="17" spans="1:10" ht="34.5" customHeight="1">
      <c r="A17" s="329" t="s">
        <v>83</v>
      </c>
      <c r="B17" s="330"/>
      <c r="C17" s="330"/>
      <c r="D17" s="330"/>
      <c r="E17" s="330"/>
      <c r="F17" s="330"/>
      <c r="G17" s="331"/>
      <c r="H17" s="238">
        <f>4*H14</f>
        <v>0</v>
      </c>
    </row>
    <row r="18" spans="1:10">
      <c r="A18" s="328"/>
      <c r="B18" s="328"/>
      <c r="C18" s="328"/>
      <c r="D18" s="328"/>
      <c r="E18" s="328"/>
      <c r="F18" s="328"/>
      <c r="G18" s="328"/>
      <c r="H18" s="328"/>
    </row>
    <row r="19" spans="1:10">
      <c r="A19" s="318" t="s">
        <v>84</v>
      </c>
      <c r="B19" s="319"/>
      <c r="C19" s="319"/>
      <c r="D19" s="319"/>
      <c r="E19" s="319"/>
      <c r="F19" s="319"/>
      <c r="G19" s="320"/>
      <c r="H19" s="316">
        <f>H17*1.21</f>
        <v>0</v>
      </c>
      <c r="J19" s="192"/>
    </row>
    <row r="20" spans="1:10">
      <c r="A20" s="321"/>
      <c r="B20" s="322"/>
      <c r="C20" s="322"/>
      <c r="D20" s="322"/>
      <c r="E20" s="322"/>
      <c r="F20" s="322"/>
      <c r="G20" s="323"/>
      <c r="H20" s="317"/>
    </row>
    <row r="21" spans="1:10">
      <c r="A21" s="328"/>
      <c r="B21" s="328"/>
      <c r="C21" s="328"/>
      <c r="D21" s="328"/>
      <c r="E21" s="328"/>
      <c r="F21" s="328"/>
      <c r="G21" s="328"/>
      <c r="H21" s="328"/>
    </row>
    <row r="22" spans="1:10">
      <c r="A22" s="324" t="s">
        <v>53</v>
      </c>
      <c r="B22" s="325"/>
      <c r="C22" s="325"/>
      <c r="D22" s="325"/>
      <c r="E22" s="325"/>
      <c r="F22" s="325"/>
      <c r="G22" s="325"/>
      <c r="H22" s="326"/>
    </row>
    <row r="23" spans="1:10">
      <c r="A23" s="71" t="s">
        <v>54</v>
      </c>
      <c r="B23" s="267"/>
      <c r="C23" s="268"/>
      <c r="D23" s="327"/>
      <c r="E23" s="72"/>
      <c r="F23" s="73"/>
      <c r="G23" s="73"/>
      <c r="H23" s="112"/>
    </row>
    <row r="24" spans="1:10">
      <c r="A24" s="71" t="s">
        <v>55</v>
      </c>
      <c r="B24" s="269"/>
      <c r="C24" s="270"/>
      <c r="D24" s="315"/>
      <c r="E24" s="74"/>
      <c r="H24" s="113"/>
    </row>
    <row r="25" spans="1:10">
      <c r="A25" s="71" t="s">
        <v>56</v>
      </c>
      <c r="B25" s="269"/>
      <c r="C25" s="270"/>
      <c r="D25" s="315"/>
      <c r="E25" s="74"/>
      <c r="H25" s="113"/>
    </row>
    <row r="26" spans="1:10">
      <c r="A26" s="75" t="s">
        <v>57</v>
      </c>
      <c r="B26" s="265"/>
      <c r="C26" s="266"/>
      <c r="D26" s="314"/>
      <c r="E26" s="76"/>
      <c r="F26" s="77"/>
      <c r="G26" s="77"/>
      <c r="H26" s="114"/>
    </row>
    <row r="27" spans="1:10" ht="30" customHeight="1"/>
  </sheetData>
  <mergeCells count="24">
    <mergeCell ref="A12:G12"/>
    <mergeCell ref="A6:I6"/>
    <mergeCell ref="B26:D26"/>
    <mergeCell ref="B24:D24"/>
    <mergeCell ref="H19:H20"/>
    <mergeCell ref="A19:G20"/>
    <mergeCell ref="B25:D25"/>
    <mergeCell ref="A22:H22"/>
    <mergeCell ref="B23:D23"/>
    <mergeCell ref="A21:H21"/>
    <mergeCell ref="A17:G17"/>
    <mergeCell ref="A16:H16"/>
    <mergeCell ref="A18:H18"/>
    <mergeCell ref="A13:I13"/>
    <mergeCell ref="A15:H15"/>
    <mergeCell ref="A5:H5"/>
    <mergeCell ref="F7:F9"/>
    <mergeCell ref="G7:G9"/>
    <mergeCell ref="H7:H9"/>
    <mergeCell ref="A7:A9"/>
    <mergeCell ref="B7:B9"/>
    <mergeCell ref="C7:C9"/>
    <mergeCell ref="D7:D9"/>
    <mergeCell ref="E7:E9"/>
  </mergeCells>
  <pageMargins left="0.70866141732283472" right="0.70866141732283472" top="0.74803149606299213" bottom="0.74803149606299213" header="0.31496062992125984" footer="0.31496062992125984"/>
  <pageSetup scale="60" orientation="portrait" r:id="rId1"/>
  <ignoredErrors>
    <ignoredError sqref="H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42E8-5A57-4D4F-B56D-FDF95B674E7D}">
  <dimension ref="A1:D21"/>
  <sheetViews>
    <sheetView workbookViewId="0">
      <selection activeCell="H40" sqref="H40:I40"/>
    </sheetView>
  </sheetViews>
  <sheetFormatPr defaultRowHeight="15"/>
  <cols>
    <col min="1" max="1" width="35.7109375" customWidth="1"/>
    <col min="4" max="4" width="21.28515625" customWidth="1"/>
    <col min="16" max="16" width="14.85546875" customWidth="1"/>
  </cols>
  <sheetData>
    <row r="1" spans="1:4" s="1" customFormat="1" ht="14.25"/>
    <row r="2" spans="1:4" s="1" customFormat="1">
      <c r="A2" s="163"/>
    </row>
    <row r="3" spans="1:4" s="1" customFormat="1" ht="14.25"/>
    <row r="4" spans="1:4" s="1" customFormat="1" thickBot="1"/>
    <row r="5" spans="1:4" s="1" customFormat="1" ht="18">
      <c r="A5" s="8" t="s">
        <v>85</v>
      </c>
    </row>
    <row r="7" spans="1:4">
      <c r="A7" s="193"/>
      <c r="B7" s="194"/>
      <c r="C7" s="194"/>
      <c r="D7" s="198" t="s">
        <v>86</v>
      </c>
    </row>
    <row r="8" spans="1:4">
      <c r="A8" s="196" t="s">
        <v>87</v>
      </c>
      <c r="B8" s="197"/>
      <c r="C8" s="197"/>
      <c r="D8" s="239">
        <f xml:space="preserve"> Telefonieplatform!H39</f>
        <v>0</v>
      </c>
    </row>
    <row r="9" spans="1:4">
      <c r="A9" s="196" t="s">
        <v>88</v>
      </c>
      <c r="B9" s="197"/>
      <c r="C9" s="197"/>
      <c r="D9" s="239">
        <f>'Prijstabel Vast'!J8</f>
        <v>0</v>
      </c>
    </row>
    <row r="10" spans="1:4">
      <c r="A10" s="196" t="s">
        <v>89</v>
      </c>
      <c r="B10" s="197"/>
      <c r="C10" s="197"/>
      <c r="D10" s="239">
        <f>'Prijstabel Mobiel'!H19</f>
        <v>0</v>
      </c>
    </row>
    <row r="11" spans="1:4">
      <c r="A11" s="195"/>
    </row>
    <row r="12" spans="1:4">
      <c r="A12" s="195"/>
    </row>
    <row r="13" spans="1:4" s="201" customFormat="1">
      <c r="A13" s="199" t="s">
        <v>90</v>
      </c>
      <c r="B13" s="200"/>
      <c r="C13" s="200"/>
      <c r="D13" s="237">
        <f>SUM(D8:D10)</f>
        <v>0</v>
      </c>
    </row>
    <row r="17" spans="1:4" ht="22.9" customHeight="1">
      <c r="A17" s="186" t="s">
        <v>53</v>
      </c>
      <c r="B17" s="84"/>
      <c r="C17" s="84"/>
      <c r="D17" s="84"/>
    </row>
    <row r="18" spans="1:4">
      <c r="A18" s="187" t="s">
        <v>54</v>
      </c>
      <c r="B18" s="267"/>
      <c r="C18" s="268"/>
      <c r="D18" s="60"/>
    </row>
    <row r="19" spans="1:4">
      <c r="A19" s="187" t="s">
        <v>55</v>
      </c>
      <c r="B19" s="269"/>
      <c r="C19" s="270"/>
      <c r="D19" s="60"/>
    </row>
    <row r="20" spans="1:4">
      <c r="A20" s="187" t="s">
        <v>56</v>
      </c>
      <c r="B20" s="269"/>
      <c r="C20" s="270"/>
      <c r="D20" s="60"/>
    </row>
    <row r="21" spans="1:4">
      <c r="A21" s="188" t="s">
        <v>57</v>
      </c>
      <c r="B21" s="265"/>
      <c r="C21" s="266"/>
      <c r="D21" s="77"/>
    </row>
  </sheetData>
  <mergeCells count="4">
    <mergeCell ref="B18:C18"/>
    <mergeCell ref="B19:C19"/>
    <mergeCell ref="B20:C20"/>
    <mergeCell ref="B21:C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761628FB8D464B8ED08F3C95C94255" ma:contentTypeVersion="3" ma:contentTypeDescription="Een nieuw document maken." ma:contentTypeScope="" ma:versionID="cc4bb5a5c7c1040bb4df83a31b3d0f62">
  <xsd:schema xmlns:xsd="http://www.w3.org/2001/XMLSchema" xmlns:xs="http://www.w3.org/2001/XMLSchema" xmlns:p="http://schemas.microsoft.com/office/2006/metadata/properties" xmlns:ns2="e1318133-cd36-4b84-b941-9da954f210ab" targetNamespace="http://schemas.microsoft.com/office/2006/metadata/properties" ma:root="true" ma:fieldsID="967d0f388b8b3c16bbd4190799978244" ns2:_="">
    <xsd:import namespace="e1318133-cd36-4b84-b941-9da954f210a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18133-cd36-4b84-b941-9da954f21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6476E-D93F-4B98-8127-80036614C6C6}"/>
</file>

<file path=customXml/itemProps2.xml><?xml version="1.0" encoding="utf-8"?>
<ds:datastoreItem xmlns:ds="http://schemas.openxmlformats.org/officeDocument/2006/customXml" ds:itemID="{5A201D4B-A8F4-49CE-8EE0-4DA194EA8711}"/>
</file>

<file path=customXml/itemProps3.xml><?xml version="1.0" encoding="utf-8"?>
<ds:datastoreItem xmlns:ds="http://schemas.openxmlformats.org/officeDocument/2006/customXml" ds:itemID="{5F92A314-374F-40B2-9A18-7065F40397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Telefonieoplossing incl. mobiele abonnementen</dc:title>
  <dc:subject>Telefonieoplossing incl. mobiele abonnementen, VaMO en vaste tlf</dc:subject>
  <dc:creator/>
  <cp:keywords/>
  <dc:description/>
  <cp:lastModifiedBy>Remko Ten Donkelaar</cp:lastModifiedBy>
  <cp:revision/>
  <dcterms:created xsi:type="dcterms:W3CDTF">2006-09-16T00:00:00Z</dcterms:created>
  <dcterms:modified xsi:type="dcterms:W3CDTF">2025-11-26T12:44:20Z</dcterms:modified>
  <cp:category/>
  <cp:contentStatus>Concept versie 0.1</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0x01010086761628FB8D464B8ED08F3C95C94255</vt:lpwstr>
  </property>
  <property fmtid="{D5CDD505-2E9C-101B-9397-08002B2CF9AE}" pid="3" name="Modified By">
    <vt:lpwstr>i:0#.f|membership|mark@telecomvisie.nl</vt:lpwstr>
  </property>
  <property fmtid="{D5CDD505-2E9C-101B-9397-08002B2CF9AE}" pid="4" name="FileLeafRef">
    <vt:lpwstr>Bijlage x - prijstabel v0.6.xlsx</vt:lpwstr>
  </property>
  <property fmtid="{D5CDD505-2E9C-101B-9397-08002B2CF9AE}" pid="5" name="Created By">
    <vt:lpwstr>i:0#.f|membership|mark@telecomvisie.nl</vt:lpwstr>
  </property>
  <property fmtid="{D5CDD505-2E9C-101B-9397-08002B2CF9AE}" pid="6" name="_dlc_DocIdItemGuid">
    <vt:lpwstr>16d6ccb1-0b0e-4ecc-8219-42e0da3b4975</vt:lpwstr>
  </property>
  <property fmtid="{D5CDD505-2E9C-101B-9397-08002B2CF9AE}" pid="7" name="MediaServiceImageTags">
    <vt:lpwstr/>
  </property>
</Properties>
</file>